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kusima/Desktop/RASH_Research/CO_ox/Kinetics/OOP_Kinetics/MiKi/OOP7_Curve_Fit_OPTIM/"/>
    </mc:Choice>
  </mc:AlternateContent>
  <xr:revisionPtr revIDLastSave="0" documentId="13_ncr:1_{C10D8F50-B403-454D-BFD4-B2992DAB8CA0}" xr6:coauthVersionLast="47" xr6:coauthVersionMax="47" xr10:uidLastSave="{00000000-0000-0000-0000-000000000000}"/>
  <bookViews>
    <workbookView xWindow="-33140" yWindow="-120" windowWidth="38400" windowHeight="19540" activeTab="1" xr2:uid="{E1A8F411-447B-E24B-9094-95224F640229}"/>
  </bookViews>
  <sheets>
    <sheet name="CO_ADSORPTIONISOTHERM" sheetId="1" r:id="rId1"/>
    <sheet name="CO Oxidation_CONSTANT_PRESSURE" sheetId="2" r:id="rId2"/>
    <sheet name="CO Oxidation_correc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2" l="1"/>
  <c r="L48" i="2"/>
  <c r="I48" i="2"/>
  <c r="J21" i="1"/>
  <c r="J22" i="1"/>
  <c r="J23" i="1"/>
  <c r="J24" i="1"/>
  <c r="J25" i="1"/>
  <c r="J20" i="1"/>
  <c r="I21" i="1"/>
  <c r="I22" i="1"/>
  <c r="I23" i="1"/>
  <c r="I24" i="1"/>
  <c r="I25" i="1"/>
  <c r="I20" i="1"/>
  <c r="H21" i="1"/>
  <c r="H22" i="1"/>
  <c r="H23" i="1"/>
  <c r="H24" i="1"/>
  <c r="H25" i="1"/>
  <c r="H20" i="1"/>
  <c r="I54" i="3"/>
  <c r="G7" i="3"/>
  <c r="E6" i="1"/>
  <c r="G11" i="3"/>
  <c r="F11" i="3"/>
  <c r="J15" i="3"/>
  <c r="J59" i="3"/>
  <c r="J14" i="3"/>
  <c r="I14" i="3"/>
  <c r="I15" i="3"/>
  <c r="J17" i="3"/>
  <c r="I17" i="3"/>
  <c r="J8" i="3"/>
  <c r="I8" i="3"/>
  <c r="I11" i="3"/>
  <c r="D19" i="3"/>
  <c r="D21" i="3"/>
  <c r="D9" i="3"/>
  <c r="D7" i="3"/>
  <c r="I12" i="3"/>
  <c r="F7" i="3"/>
  <c r="I7" i="3"/>
  <c r="J11" i="3"/>
  <c r="J7" i="3"/>
  <c r="J18" i="3"/>
  <c r="J12" i="3"/>
  <c r="I18" i="3"/>
  <c r="K56" i="3"/>
  <c r="J56" i="3"/>
  <c r="I56" i="3"/>
  <c r="K55" i="3"/>
  <c r="J55" i="3"/>
  <c r="I55" i="3"/>
  <c r="K54" i="3"/>
  <c r="J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5" i="2"/>
  <c r="J35" i="2"/>
  <c r="I35" i="2"/>
  <c r="K11" i="1"/>
  <c r="J11" i="1"/>
  <c r="K10" i="1"/>
  <c r="J10" i="1"/>
  <c r="K9" i="1"/>
  <c r="J9" i="1"/>
  <c r="K8" i="1"/>
  <c r="J8" i="1"/>
  <c r="K7" i="1"/>
  <c r="J7" i="1"/>
  <c r="K6" i="1"/>
  <c r="J6" i="1"/>
  <c r="F11" i="1"/>
  <c r="E11" i="1"/>
  <c r="F10" i="1"/>
  <c r="E10" i="1"/>
  <c r="F9" i="1"/>
  <c r="E9" i="1"/>
  <c r="F8" i="1"/>
  <c r="E8" i="1"/>
  <c r="F7" i="1"/>
  <c r="E7" i="1"/>
  <c r="F6" i="1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I36" i="2"/>
  <c r="I37" i="2"/>
  <c r="I38" i="2"/>
  <c r="I39" i="2"/>
  <c r="I40" i="2"/>
  <c r="I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7" i="2"/>
  <c r="G28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<sst xmlns="http://schemas.openxmlformats.org/spreadsheetml/2006/main" count="183" uniqueCount="72">
  <si>
    <t>Desorption fcc</t>
  </si>
  <si>
    <t>Adsorption hcp</t>
  </si>
  <si>
    <t>Desorption hcp</t>
  </si>
  <si>
    <t>Diffusion fwd</t>
  </si>
  <si>
    <t>Diffusion rev</t>
  </si>
  <si>
    <t>Adsorption fcc</t>
  </si>
  <si>
    <t>CO ISOTHERM KMC RESULTS</t>
  </si>
  <si>
    <t>LATERAL</t>
  </si>
  <si>
    <t>NONLATERAL</t>
  </si>
  <si>
    <t>CO_adsorption_fwd_fcc</t>
  </si>
  <si>
    <t>CO_adsorption_rev_fcc</t>
  </si>
  <si>
    <t>CO_adsorption_fwd_hcp</t>
  </si>
  <si>
    <t>CO_adsorption_rev_hcp</t>
  </si>
  <si>
    <t>O_diffusion_fwd</t>
  </si>
  <si>
    <t>O_diffusion_rev</t>
  </si>
  <si>
    <t>CO_diffusion_fwd</t>
  </si>
  <si>
    <t>CO_diffusion_rev</t>
  </si>
  <si>
    <t>CO_O_oxidation_fwd_fcc</t>
  </si>
  <si>
    <t>CO_O_oxidation_rev_fcc</t>
  </si>
  <si>
    <t>CO_O_oxidation_fwd_hcp</t>
  </si>
  <si>
    <t>CO_O_oxidation_rev_hcp</t>
  </si>
  <si>
    <t>O2_adsorption_fwd_fcc</t>
  </si>
  <si>
    <t>O2_adsorption_rev_fcc</t>
  </si>
  <si>
    <t>O2_adsorption_fwd_hcp</t>
  </si>
  <si>
    <t>O2_adsorption_rev_hcp</t>
  </si>
  <si>
    <t>O2_diffusion_fwd</t>
  </si>
  <si>
    <t>O2_diffusion_rev</t>
  </si>
  <si>
    <t>O2_dissociation_fwd_fcc</t>
  </si>
  <si>
    <t>O2_dissociation_rev_fcc</t>
  </si>
  <si>
    <t>O2_dissociation_fwd_hcp</t>
  </si>
  <si>
    <t>O2_dissociation_rev_hcp</t>
  </si>
  <si>
    <t>55_44</t>
  </si>
  <si>
    <t xml:space="preserve">PRESSURE </t>
  </si>
  <si>
    <t>00_88</t>
  </si>
  <si>
    <t>00_00</t>
  </si>
  <si>
    <t>CO OXIDATION KMC RESULTS</t>
  </si>
  <si>
    <t>k change 00_00 TO 55_44</t>
  </si>
  <si>
    <t>k change 00_00 TO 00_88</t>
  </si>
  <si>
    <t>00_00 _LATERAL</t>
  </si>
  <si>
    <t>k change_lat_ 00_00</t>
  </si>
  <si>
    <t>k change_lat_55_44</t>
  </si>
  <si>
    <t>55_44_LATERAL</t>
  </si>
  <si>
    <t>00_88_LATERAL</t>
  </si>
  <si>
    <t>k change 1 TO 9</t>
  </si>
  <si>
    <t>k change 1 TO 1e-9</t>
  </si>
  <si>
    <t xml:space="preserve">Initial Coverage </t>
  </si>
  <si>
    <t>Pressure [bar] :</t>
  </si>
  <si>
    <t>1 _LATERAL</t>
  </si>
  <si>
    <t>9_LATERAL</t>
  </si>
  <si>
    <t>1.00E-9 _LATERAL</t>
  </si>
  <si>
    <t>k change_lat_1</t>
  </si>
  <si>
    <t>k change_lat_9</t>
  </si>
  <si>
    <t>k change_lat_1.00E-9</t>
  </si>
  <si>
    <t>Effects of lateral interactions</t>
  </si>
  <si>
    <t>Effects of pressure change</t>
  </si>
  <si>
    <t>Effects of initial coverage</t>
  </si>
  <si>
    <t>OLD CO Adsorption k For MKM</t>
  </si>
  <si>
    <t>OLD O2 Adsorption k For MKM</t>
  </si>
  <si>
    <t>NEW O2 Adsorption k For MKM</t>
  </si>
  <si>
    <t>NEW CO Adsorption k For MKM</t>
  </si>
  <si>
    <t>k1f</t>
  </si>
  <si>
    <t>k2f</t>
  </si>
  <si>
    <t>k1r</t>
  </si>
  <si>
    <t>k2r</t>
  </si>
  <si>
    <t>k3f</t>
  </si>
  <si>
    <t>k3r</t>
  </si>
  <si>
    <t>k4f</t>
  </si>
  <si>
    <t>k4r</t>
  </si>
  <si>
    <t>NON_LAT</t>
  </si>
  <si>
    <t>*different based on lat result</t>
  </si>
  <si>
    <t>00_00_Corrected</t>
  </si>
  <si>
    <t>AVERAGED FCC/HCP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</si>
</sst>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7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1" fontId="1" fillId="0" borderId="1" xfId="0" applyNumberFormat="1" applyFont="1" applyBorder="1"/>
    <xf numFmtId="0" fontId="1" fillId="0" borderId="2" xfId="0" applyFont="1" applyBorder="1"/>
    <xf numFmtId="11" fontId="1" fillId="0" borderId="2" xfId="0" applyNumberFormat="1" applyFont="1" applyFill="1" applyBorder="1"/>
    <xf numFmtId="0" fontId="1" fillId="0" borderId="0" xfId="0" applyFon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8CE0-9D32-6D44-AA47-7940CB6A134D}">
  <dimension ref="A1:K31"/>
  <sheetViews>
    <sheetView workbookViewId="0">
      <selection activeCell="G34" sqref="G34"/>
    </sheetView>
  </sheetViews>
  <sheetFormatPr baseColWidth="10" defaultRowHeight="16" x14ac:dyDescent="0.2"/>
  <cols>
    <col min="1" max="1" width="25.1640625" bestFit="1" customWidth="1"/>
    <col min="2" max="2" width="13.1640625" bestFit="1" customWidth="1"/>
    <col min="4" max="5" width="14.1640625" bestFit="1" customWidth="1"/>
    <col min="6" max="6" width="17" bestFit="1" customWidth="1"/>
    <col min="7" max="7" width="16" bestFit="1" customWidth="1"/>
    <col min="8" max="9" width="13.6640625" bestFit="1" customWidth="1"/>
    <col min="10" max="10" width="19" bestFit="1" customWidth="1"/>
    <col min="11" max="11" width="17" bestFit="1" customWidth="1"/>
  </cols>
  <sheetData>
    <row r="1" spans="1:11" x14ac:dyDescent="0.2">
      <c r="A1" s="41" t="s">
        <v>54</v>
      </c>
    </row>
    <row r="3" spans="1:11" x14ac:dyDescent="0.2">
      <c r="A3" s="30" t="s">
        <v>45</v>
      </c>
      <c r="B3" s="30" t="s">
        <v>34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11" t="s">
        <v>6</v>
      </c>
      <c r="B4" s="31" t="s">
        <v>8</v>
      </c>
      <c r="C4" s="32"/>
      <c r="D4" s="32"/>
      <c r="E4" s="32"/>
      <c r="F4" s="33"/>
      <c r="G4" s="34" t="s">
        <v>7</v>
      </c>
      <c r="H4" s="35"/>
      <c r="I4" s="35"/>
      <c r="J4" s="35"/>
      <c r="K4" s="36"/>
    </row>
    <row r="5" spans="1:11" x14ac:dyDescent="0.2">
      <c r="A5" s="11" t="s">
        <v>46</v>
      </c>
      <c r="B5" s="14">
        <v>1</v>
      </c>
      <c r="C5" s="15">
        <v>9</v>
      </c>
      <c r="D5" s="26">
        <v>1.0000000000000001E-9</v>
      </c>
      <c r="E5" s="24" t="s">
        <v>43</v>
      </c>
      <c r="F5" s="26" t="s">
        <v>44</v>
      </c>
      <c r="G5" s="14">
        <v>1</v>
      </c>
      <c r="H5" s="15">
        <v>9</v>
      </c>
      <c r="I5" s="26">
        <v>1.0000000000000001E-9</v>
      </c>
      <c r="J5" s="24" t="s">
        <v>43</v>
      </c>
      <c r="K5" s="26" t="s">
        <v>44</v>
      </c>
    </row>
    <row r="6" spans="1:11" x14ac:dyDescent="0.2">
      <c r="A6" s="3" t="s">
        <v>5</v>
      </c>
      <c r="B6" s="4">
        <v>82832000</v>
      </c>
      <c r="C6" s="6">
        <v>745490000</v>
      </c>
      <c r="D6" s="7">
        <v>8.2832000000000003E-2</v>
      </c>
      <c r="E6" s="5">
        <f>C6/B6</f>
        <v>9.0000241452578713</v>
      </c>
      <c r="F6" s="7">
        <f t="shared" ref="F6:F11" si="0">B6/D6</f>
        <v>1000000000</v>
      </c>
      <c r="G6" s="4">
        <v>82832000</v>
      </c>
      <c r="H6" s="6">
        <v>745490000</v>
      </c>
      <c r="I6" s="7">
        <v>8.2832000000000003E-2</v>
      </c>
      <c r="J6" s="5">
        <f t="shared" ref="J6:J11" si="1">H6/G6</f>
        <v>9.0000241452578713</v>
      </c>
      <c r="K6" s="7">
        <f t="shared" ref="K6:K11" si="2">G6/I6</f>
        <v>1000000000</v>
      </c>
    </row>
    <row r="7" spans="1:11" x14ac:dyDescent="0.2">
      <c r="A7" s="3" t="s">
        <v>0</v>
      </c>
      <c r="B7" s="4">
        <v>8.9897000000000005E-2</v>
      </c>
      <c r="C7" s="6">
        <v>8.9897000000000005E-2</v>
      </c>
      <c r="D7" s="7">
        <v>8.9897000000000005E-2</v>
      </c>
      <c r="E7" s="5">
        <f t="shared" ref="E6:E11" si="3">C7/B7</f>
        <v>1</v>
      </c>
      <c r="F7" s="8">
        <f t="shared" si="0"/>
        <v>1</v>
      </c>
      <c r="G7" s="4">
        <v>8.9897000000000005E-2</v>
      </c>
      <c r="H7" s="6">
        <v>8.9897000000000005E-2</v>
      </c>
      <c r="I7" s="7">
        <v>8.9897000000000005E-2</v>
      </c>
      <c r="J7" s="5">
        <f t="shared" si="1"/>
        <v>1</v>
      </c>
      <c r="K7" s="8">
        <f t="shared" si="2"/>
        <v>1</v>
      </c>
    </row>
    <row r="8" spans="1:11" x14ac:dyDescent="0.2">
      <c r="A8" s="3" t="s">
        <v>1</v>
      </c>
      <c r="B8" s="4">
        <v>82832000</v>
      </c>
      <c r="C8" s="6">
        <v>745490000</v>
      </c>
      <c r="D8" s="7">
        <v>8.2832000000000003E-2</v>
      </c>
      <c r="E8" s="5">
        <f t="shared" si="3"/>
        <v>9.0000241452578713</v>
      </c>
      <c r="F8" s="7">
        <f t="shared" si="0"/>
        <v>1000000000</v>
      </c>
      <c r="G8" s="4">
        <v>82832000</v>
      </c>
      <c r="H8" s="6">
        <v>745490000</v>
      </c>
      <c r="I8" s="7">
        <v>8.2832000000000003E-2</v>
      </c>
      <c r="J8" s="5">
        <f t="shared" si="1"/>
        <v>9.0000241452578713</v>
      </c>
      <c r="K8" s="7">
        <f t="shared" si="2"/>
        <v>1000000000</v>
      </c>
    </row>
    <row r="9" spans="1:11" x14ac:dyDescent="0.2">
      <c r="A9" s="3" t="s">
        <v>2</v>
      </c>
      <c r="B9" s="4">
        <v>4.4423999999999998E-2</v>
      </c>
      <c r="C9" s="6">
        <v>4.4423999999999998E-2</v>
      </c>
      <c r="D9" s="7">
        <v>4.4423999999999998E-2</v>
      </c>
      <c r="E9" s="5">
        <f t="shared" si="3"/>
        <v>1</v>
      </c>
      <c r="F9" s="8">
        <f t="shared" si="0"/>
        <v>1</v>
      </c>
      <c r="G9" s="4">
        <v>4.4423999999999998E-2</v>
      </c>
      <c r="H9" s="6">
        <v>4.4423999999999998E-2</v>
      </c>
      <c r="I9" s="7">
        <v>4.4423999999999998E-2</v>
      </c>
      <c r="J9" s="5">
        <f t="shared" si="1"/>
        <v>1</v>
      </c>
      <c r="K9" s="8">
        <f t="shared" si="2"/>
        <v>1</v>
      </c>
    </row>
    <row r="10" spans="1:11" x14ac:dyDescent="0.2">
      <c r="A10" s="3" t="s">
        <v>3</v>
      </c>
      <c r="B10" s="4">
        <v>4457100000</v>
      </c>
      <c r="C10" s="6">
        <v>4457100000</v>
      </c>
      <c r="D10" s="7">
        <v>4457100000</v>
      </c>
      <c r="E10" s="5">
        <f t="shared" si="3"/>
        <v>1</v>
      </c>
      <c r="F10" s="8">
        <f t="shared" si="0"/>
        <v>1</v>
      </c>
      <c r="G10" s="4">
        <v>4457100000</v>
      </c>
      <c r="H10" s="6">
        <v>4457100000</v>
      </c>
      <c r="I10" s="7">
        <v>4457100000</v>
      </c>
      <c r="J10" s="5">
        <f t="shared" si="1"/>
        <v>1</v>
      </c>
      <c r="K10" s="8">
        <f t="shared" si="2"/>
        <v>1</v>
      </c>
    </row>
    <row r="11" spans="1:11" x14ac:dyDescent="0.2">
      <c r="A11" s="3" t="s">
        <v>4</v>
      </c>
      <c r="B11" s="4">
        <v>2202200000</v>
      </c>
      <c r="C11" s="6">
        <v>2202200000</v>
      </c>
      <c r="D11" s="7">
        <v>2202200000</v>
      </c>
      <c r="E11" s="5">
        <f t="shared" si="3"/>
        <v>1</v>
      </c>
      <c r="F11" s="8">
        <f t="shared" si="0"/>
        <v>1</v>
      </c>
      <c r="G11" s="4">
        <v>2202200000</v>
      </c>
      <c r="H11" s="6">
        <v>2202200000</v>
      </c>
      <c r="I11" s="7">
        <v>2202200000</v>
      </c>
      <c r="J11" s="5">
        <f t="shared" si="1"/>
        <v>1</v>
      </c>
      <c r="K11" s="8">
        <f t="shared" si="2"/>
        <v>1</v>
      </c>
    </row>
    <row r="14" spans="1:11" x14ac:dyDescent="0.2">
      <c r="D14" s="1"/>
    </row>
    <row r="15" spans="1:11" x14ac:dyDescent="0.2">
      <c r="A15" s="41" t="s">
        <v>53</v>
      </c>
    </row>
    <row r="17" spans="1:11" x14ac:dyDescent="0.2">
      <c r="A17" s="29" t="s">
        <v>45</v>
      </c>
      <c r="B17" s="29" t="s">
        <v>34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11" t="s">
        <v>6</v>
      </c>
      <c r="B18" s="21"/>
      <c r="C18" s="21"/>
      <c r="D18" s="21"/>
      <c r="E18" s="21"/>
      <c r="F18" s="21"/>
      <c r="G18" s="21"/>
      <c r="H18" s="21"/>
      <c r="I18" s="21"/>
      <c r="J18" s="21"/>
      <c r="K18" s="28"/>
    </row>
    <row r="19" spans="1:11" x14ac:dyDescent="0.2">
      <c r="A19" s="11" t="s">
        <v>46</v>
      </c>
      <c r="B19" s="14">
        <v>1</v>
      </c>
      <c r="C19" s="14" t="s">
        <v>47</v>
      </c>
      <c r="D19" s="15">
        <v>9</v>
      </c>
      <c r="E19" s="15" t="s">
        <v>48</v>
      </c>
      <c r="F19" s="26">
        <v>1.0000000000000001E-9</v>
      </c>
      <c r="G19" s="26" t="s">
        <v>49</v>
      </c>
      <c r="H19" s="27" t="s">
        <v>50</v>
      </c>
      <c r="I19" s="24" t="s">
        <v>51</v>
      </c>
      <c r="J19" s="26" t="s">
        <v>52</v>
      </c>
    </row>
    <row r="20" spans="1:11" x14ac:dyDescent="0.2">
      <c r="A20" s="3" t="s">
        <v>5</v>
      </c>
      <c r="B20" s="4">
        <v>82832000</v>
      </c>
      <c r="C20" s="4">
        <v>82832000</v>
      </c>
      <c r="D20" s="6">
        <v>745490000</v>
      </c>
      <c r="E20" s="6">
        <v>745490000</v>
      </c>
      <c r="F20" s="7">
        <v>8.2832000000000003E-2</v>
      </c>
      <c r="G20" s="7">
        <v>8.2832000000000003E-2</v>
      </c>
      <c r="H20" s="20">
        <f>C20/B20</f>
        <v>1</v>
      </c>
      <c r="I20" s="5">
        <f>E20/D20</f>
        <v>1</v>
      </c>
      <c r="J20" s="8">
        <f>G20/F20</f>
        <v>1</v>
      </c>
    </row>
    <row r="21" spans="1:11" x14ac:dyDescent="0.2">
      <c r="A21" s="3" t="s">
        <v>0</v>
      </c>
      <c r="B21" s="4">
        <v>8.9897000000000005E-2</v>
      </c>
      <c r="C21" s="4">
        <v>8.9897000000000005E-2</v>
      </c>
      <c r="D21" s="6">
        <v>8.9897000000000005E-2</v>
      </c>
      <c r="E21" s="6">
        <v>8.9897000000000005E-2</v>
      </c>
      <c r="F21" s="7">
        <v>8.9897000000000005E-2</v>
      </c>
      <c r="G21" s="7">
        <v>8.9897000000000005E-2</v>
      </c>
      <c r="H21" s="20">
        <f t="shared" ref="H21:H25" si="4">C21/B21</f>
        <v>1</v>
      </c>
      <c r="I21" s="5">
        <f t="shared" ref="I21:I25" si="5">E21/D21</f>
        <v>1</v>
      </c>
      <c r="J21" s="8">
        <f t="shared" ref="J21:J25" si="6">G21/F21</f>
        <v>1</v>
      </c>
    </row>
    <row r="22" spans="1:11" x14ac:dyDescent="0.2">
      <c r="A22" s="3" t="s">
        <v>1</v>
      </c>
      <c r="B22" s="4">
        <v>82832000</v>
      </c>
      <c r="C22" s="4">
        <v>82832000</v>
      </c>
      <c r="D22" s="6">
        <v>745490000</v>
      </c>
      <c r="E22" s="6">
        <v>745490000</v>
      </c>
      <c r="F22" s="7">
        <v>8.2832000000000003E-2</v>
      </c>
      <c r="G22" s="7">
        <v>8.2832000000000003E-2</v>
      </c>
      <c r="H22" s="20">
        <f t="shared" si="4"/>
        <v>1</v>
      </c>
      <c r="I22" s="5">
        <f t="shared" si="5"/>
        <v>1</v>
      </c>
      <c r="J22" s="8">
        <f t="shared" si="6"/>
        <v>1</v>
      </c>
    </row>
    <row r="23" spans="1:11" x14ac:dyDescent="0.2">
      <c r="A23" s="3" t="s">
        <v>2</v>
      </c>
      <c r="B23" s="4">
        <v>4.4423999999999998E-2</v>
      </c>
      <c r="C23" s="4">
        <v>4.4423999999999998E-2</v>
      </c>
      <c r="D23" s="6">
        <v>4.4423999999999998E-2</v>
      </c>
      <c r="E23" s="6">
        <v>4.4423999999999998E-2</v>
      </c>
      <c r="F23" s="7">
        <v>4.4423999999999998E-2</v>
      </c>
      <c r="G23" s="7">
        <v>4.4423999999999998E-2</v>
      </c>
      <c r="H23" s="20">
        <f t="shared" si="4"/>
        <v>1</v>
      </c>
      <c r="I23" s="5">
        <f t="shared" si="5"/>
        <v>1</v>
      </c>
      <c r="J23" s="8">
        <f t="shared" si="6"/>
        <v>1</v>
      </c>
    </row>
    <row r="24" spans="1:11" x14ac:dyDescent="0.2">
      <c r="A24" s="3" t="s">
        <v>3</v>
      </c>
      <c r="B24" s="4">
        <v>4457100000</v>
      </c>
      <c r="C24" s="4">
        <v>4457100000</v>
      </c>
      <c r="D24" s="6">
        <v>4457100000</v>
      </c>
      <c r="E24" s="6">
        <v>4457100000</v>
      </c>
      <c r="F24" s="7">
        <v>4457100000</v>
      </c>
      <c r="G24" s="7">
        <v>4457100000</v>
      </c>
      <c r="H24" s="20">
        <f t="shared" si="4"/>
        <v>1</v>
      </c>
      <c r="I24" s="5">
        <f t="shared" si="5"/>
        <v>1</v>
      </c>
      <c r="J24" s="8">
        <f t="shared" si="6"/>
        <v>1</v>
      </c>
    </row>
    <row r="25" spans="1:11" x14ac:dyDescent="0.2">
      <c r="A25" s="3" t="s">
        <v>4</v>
      </c>
      <c r="B25" s="4">
        <v>2202200000</v>
      </c>
      <c r="C25" s="4">
        <v>2202200000</v>
      </c>
      <c r="D25" s="6">
        <v>2202200000</v>
      </c>
      <c r="E25" s="6">
        <v>2202200000</v>
      </c>
      <c r="F25" s="7">
        <v>2202200000</v>
      </c>
      <c r="G25" s="7">
        <v>2202200000</v>
      </c>
      <c r="H25" s="20">
        <f t="shared" si="4"/>
        <v>1</v>
      </c>
      <c r="I25" s="5">
        <f t="shared" si="5"/>
        <v>1</v>
      </c>
      <c r="J25" s="8">
        <f t="shared" si="6"/>
        <v>1</v>
      </c>
    </row>
    <row r="30" spans="1:11" x14ac:dyDescent="0.2">
      <c r="C30" s="1"/>
    </row>
    <row r="31" spans="1:11" x14ac:dyDescent="0.2">
      <c r="D31" s="1"/>
    </row>
  </sheetData>
  <mergeCells count="2">
    <mergeCell ref="B4:F4"/>
    <mergeCell ref="G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28C9-0547-F643-8C40-3306020C288D}">
  <dimension ref="A2:L56"/>
  <sheetViews>
    <sheetView tabSelected="1" workbookViewId="0">
      <selection activeCell="K56" sqref="A32:K56"/>
    </sheetView>
  </sheetViews>
  <sheetFormatPr baseColWidth="10" defaultRowHeight="16" x14ac:dyDescent="0.2"/>
  <cols>
    <col min="1" max="1" width="10.33203125" bestFit="1" customWidth="1"/>
    <col min="2" max="2" width="26.1640625" bestFit="1" customWidth="1"/>
    <col min="4" max="4" width="14.83203125" bestFit="1" customWidth="1"/>
    <col min="6" max="6" width="22.5" bestFit="1" customWidth="1"/>
    <col min="7" max="7" width="22.6640625" bestFit="1" customWidth="1"/>
    <col min="8" max="8" width="17.83203125" bestFit="1" customWidth="1"/>
    <col min="9" max="9" width="18.33203125" bestFit="1" customWidth="1"/>
    <col min="10" max="10" width="17.83203125" bestFit="1" customWidth="1"/>
    <col min="11" max="11" width="22.6640625" bestFit="1" customWidth="1"/>
    <col min="12" max="12" width="22.5" bestFit="1" customWidth="1"/>
  </cols>
  <sheetData>
    <row r="2" spans="1:12" x14ac:dyDescent="0.2">
      <c r="B2" s="41" t="s">
        <v>55</v>
      </c>
    </row>
    <row r="4" spans="1:12" x14ac:dyDescent="0.2">
      <c r="A4" s="12" t="s">
        <v>32</v>
      </c>
      <c r="B4" s="13">
        <v>1E-4</v>
      </c>
    </row>
    <row r="5" spans="1:12" x14ac:dyDescent="0.2">
      <c r="A5" s="10"/>
      <c r="B5" s="11" t="s">
        <v>35</v>
      </c>
      <c r="C5" s="38" t="s">
        <v>8</v>
      </c>
      <c r="D5" s="38"/>
      <c r="E5" s="38"/>
      <c r="F5" s="38"/>
      <c r="G5" s="38"/>
      <c r="H5" s="37" t="s">
        <v>7</v>
      </c>
      <c r="I5" s="37"/>
      <c r="J5" s="37"/>
      <c r="K5" s="37"/>
      <c r="L5" s="37"/>
    </row>
    <row r="6" spans="1:12" x14ac:dyDescent="0.2">
      <c r="A6" s="2"/>
      <c r="B6" s="3"/>
      <c r="C6" s="14" t="s">
        <v>34</v>
      </c>
      <c r="D6" s="15" t="s">
        <v>31</v>
      </c>
      <c r="E6" s="16" t="s">
        <v>33</v>
      </c>
      <c r="F6" s="17" t="s">
        <v>36</v>
      </c>
      <c r="G6" s="18" t="s">
        <v>37</v>
      </c>
      <c r="H6" s="14" t="s">
        <v>34</v>
      </c>
      <c r="I6" s="15" t="s">
        <v>31</v>
      </c>
      <c r="J6" s="16" t="s">
        <v>33</v>
      </c>
      <c r="K6" s="17" t="s">
        <v>36</v>
      </c>
      <c r="L6" s="16" t="s">
        <v>37</v>
      </c>
    </row>
    <row r="7" spans="1:12" x14ac:dyDescent="0.2">
      <c r="A7" s="2">
        <v>1</v>
      </c>
      <c r="B7" s="3" t="s">
        <v>9</v>
      </c>
      <c r="C7" s="4">
        <v>8.3028000000000005E-2</v>
      </c>
      <c r="D7" s="6">
        <v>8.3028000000000005E-2</v>
      </c>
      <c r="E7" s="7">
        <v>8.3028000000000005E-2</v>
      </c>
      <c r="F7" s="5">
        <f>D7/C7</f>
        <v>1</v>
      </c>
      <c r="G7" s="8">
        <f>E7/C7</f>
        <v>1</v>
      </c>
      <c r="H7" s="4">
        <v>8.3028000000000005E-2</v>
      </c>
      <c r="I7" s="6">
        <v>8.3028000000000005E-2</v>
      </c>
      <c r="J7" s="7">
        <v>8.3028000000000005E-2</v>
      </c>
      <c r="K7" s="5">
        <f>I7/H7</f>
        <v>1</v>
      </c>
      <c r="L7" s="8">
        <f>J7/H7</f>
        <v>1</v>
      </c>
    </row>
    <row r="8" spans="1:12" x14ac:dyDescent="0.2">
      <c r="A8" s="2">
        <v>2</v>
      </c>
      <c r="B8" s="3" t="s">
        <v>10</v>
      </c>
      <c r="C8" s="4">
        <v>7.4708999999999998E-2</v>
      </c>
      <c r="D8" s="6">
        <v>7.4708999999999998E-2</v>
      </c>
      <c r="E8" s="7">
        <v>7.4708999999999998E-2</v>
      </c>
      <c r="F8" s="5">
        <f t="shared" ref="F8:F12" si="0">D8/C8</f>
        <v>1</v>
      </c>
      <c r="G8" s="8">
        <f t="shared" ref="G8:G27" si="1">E8/C8</f>
        <v>1</v>
      </c>
      <c r="H8" s="4">
        <v>7.4708999999999998E-2</v>
      </c>
      <c r="I8" s="6">
        <v>7.4708999999999998E-2</v>
      </c>
      <c r="J8" s="7">
        <v>7.4708999999999998E-2</v>
      </c>
      <c r="K8" s="5">
        <f t="shared" ref="K8:K28" si="2">I8/H8</f>
        <v>1</v>
      </c>
      <c r="L8" s="8">
        <f t="shared" ref="L8:L28" si="3">J8/H8</f>
        <v>1</v>
      </c>
    </row>
    <row r="9" spans="1:12" x14ac:dyDescent="0.2">
      <c r="A9" s="2">
        <v>3</v>
      </c>
      <c r="B9" s="3" t="s">
        <v>11</v>
      </c>
      <c r="C9" s="4">
        <v>8.3028000000000005E-2</v>
      </c>
      <c r="D9" s="6">
        <v>8.3028000000000005E-2</v>
      </c>
      <c r="E9" s="7">
        <v>8.3028000000000005E-2</v>
      </c>
      <c r="F9" s="5">
        <f t="shared" si="0"/>
        <v>1</v>
      </c>
      <c r="G9" s="8">
        <f t="shared" si="1"/>
        <v>1</v>
      </c>
      <c r="H9" s="4">
        <v>8.3028000000000005E-2</v>
      </c>
      <c r="I9" s="6">
        <v>8.3028000000000005E-2</v>
      </c>
      <c r="J9" s="7">
        <v>8.3028000000000005E-2</v>
      </c>
      <c r="K9" s="5">
        <f t="shared" si="2"/>
        <v>1</v>
      </c>
      <c r="L9" s="8">
        <f t="shared" si="3"/>
        <v>1</v>
      </c>
    </row>
    <row r="10" spans="1:12" x14ac:dyDescent="0.2">
      <c r="A10" s="2">
        <v>4</v>
      </c>
      <c r="B10" s="3" t="s">
        <v>12</v>
      </c>
      <c r="C10" s="4">
        <v>3.6910999999999999E-2</v>
      </c>
      <c r="D10" s="6">
        <v>3.6910999999999999E-2</v>
      </c>
      <c r="E10" s="7">
        <v>3.6910999999999999E-2</v>
      </c>
      <c r="F10" s="5">
        <f t="shared" si="0"/>
        <v>1</v>
      </c>
      <c r="G10" s="8">
        <f t="shared" si="1"/>
        <v>1</v>
      </c>
      <c r="H10" s="4">
        <v>3.6910999999999999E-2</v>
      </c>
      <c r="I10" s="6">
        <v>3.6910999999999999E-2</v>
      </c>
      <c r="J10" s="7">
        <v>3.6910999999999999E-2</v>
      </c>
      <c r="K10" s="5">
        <f t="shared" si="2"/>
        <v>1</v>
      </c>
      <c r="L10" s="8">
        <f t="shared" si="3"/>
        <v>1</v>
      </c>
    </row>
    <row r="11" spans="1:12" x14ac:dyDescent="0.2">
      <c r="A11" s="2">
        <v>5</v>
      </c>
      <c r="B11" s="3" t="s">
        <v>13</v>
      </c>
      <c r="C11" s="4">
        <v>3810400</v>
      </c>
      <c r="D11" s="6">
        <v>3810400</v>
      </c>
      <c r="E11" s="7">
        <v>3810400</v>
      </c>
      <c r="F11" s="5">
        <f t="shared" si="0"/>
        <v>1</v>
      </c>
      <c r="G11" s="8">
        <f t="shared" si="1"/>
        <v>1</v>
      </c>
      <c r="H11" s="4">
        <v>3810400</v>
      </c>
      <c r="I11" s="6">
        <v>3810400</v>
      </c>
      <c r="J11" s="7">
        <v>3810400</v>
      </c>
      <c r="K11" s="5">
        <f t="shared" si="2"/>
        <v>1</v>
      </c>
      <c r="L11" s="8">
        <f t="shared" si="3"/>
        <v>1</v>
      </c>
    </row>
    <row r="12" spans="1:12" x14ac:dyDescent="0.2">
      <c r="A12" s="2">
        <v>6</v>
      </c>
      <c r="B12" s="3" t="s">
        <v>14</v>
      </c>
      <c r="C12" s="4">
        <v>246420000</v>
      </c>
      <c r="D12" s="6">
        <v>246420000</v>
      </c>
      <c r="E12" s="7">
        <v>246420000</v>
      </c>
      <c r="F12" s="5">
        <f t="shared" si="0"/>
        <v>1</v>
      </c>
      <c r="G12" s="8">
        <f t="shared" si="1"/>
        <v>1</v>
      </c>
      <c r="H12" s="4">
        <v>246420000</v>
      </c>
      <c r="I12" s="6">
        <v>246420000</v>
      </c>
      <c r="J12" s="7">
        <v>246420000</v>
      </c>
      <c r="K12" s="5">
        <f t="shared" si="2"/>
        <v>1</v>
      </c>
      <c r="L12" s="8">
        <f t="shared" si="3"/>
        <v>1</v>
      </c>
    </row>
    <row r="13" spans="1:12" x14ac:dyDescent="0.2">
      <c r="A13" s="2">
        <v>7</v>
      </c>
      <c r="B13" s="3" t="s">
        <v>15</v>
      </c>
      <c r="C13" s="4">
        <v>4308600000</v>
      </c>
      <c r="D13" s="6">
        <v>4308600000</v>
      </c>
      <c r="E13" s="7">
        <v>4308600000</v>
      </c>
      <c r="F13" s="5">
        <f t="shared" ref="F13:F28" si="4">D13/C13</f>
        <v>1</v>
      </c>
      <c r="G13" s="8">
        <f t="shared" si="1"/>
        <v>1</v>
      </c>
      <c r="H13" s="4">
        <v>4308600000</v>
      </c>
      <c r="I13" s="6">
        <v>4308600000</v>
      </c>
      <c r="J13" s="7">
        <v>4308600000</v>
      </c>
      <c r="K13" s="5">
        <f t="shared" si="2"/>
        <v>1</v>
      </c>
      <c r="L13" s="8">
        <f t="shared" si="3"/>
        <v>1</v>
      </c>
    </row>
    <row r="14" spans="1:12" x14ac:dyDescent="0.2">
      <c r="A14" s="2">
        <v>8</v>
      </c>
      <c r="B14" s="3" t="s">
        <v>16</v>
      </c>
      <c r="C14" s="4">
        <v>2128400000</v>
      </c>
      <c r="D14" s="6">
        <v>2128400000</v>
      </c>
      <c r="E14" s="7">
        <v>2128400000</v>
      </c>
      <c r="F14" s="5">
        <f t="shared" si="4"/>
        <v>1</v>
      </c>
      <c r="G14" s="8">
        <f t="shared" si="1"/>
        <v>1</v>
      </c>
      <c r="H14" s="4">
        <v>2128400000</v>
      </c>
      <c r="I14" s="6">
        <v>2128400000</v>
      </c>
      <c r="J14" s="7">
        <v>2128400000</v>
      </c>
      <c r="K14" s="5">
        <f t="shared" si="2"/>
        <v>1</v>
      </c>
      <c r="L14" s="8">
        <f t="shared" si="3"/>
        <v>1</v>
      </c>
    </row>
    <row r="15" spans="1:12" x14ac:dyDescent="0.2">
      <c r="A15" s="2">
        <v>9</v>
      </c>
      <c r="B15" s="3" t="s">
        <v>17</v>
      </c>
      <c r="C15" s="4">
        <v>0.93500000000000005</v>
      </c>
      <c r="D15" s="6">
        <v>0.93500000000000005</v>
      </c>
      <c r="E15" s="7">
        <v>0.93500000000000005</v>
      </c>
      <c r="F15" s="5">
        <f t="shared" si="4"/>
        <v>1</v>
      </c>
      <c r="G15" s="8">
        <f t="shared" si="1"/>
        <v>1</v>
      </c>
      <c r="H15" s="4">
        <v>0.93500000000000005</v>
      </c>
      <c r="I15" s="6">
        <v>0.93500000000000005</v>
      </c>
      <c r="J15" s="7">
        <v>0.93500000000000005</v>
      </c>
      <c r="K15" s="5">
        <f t="shared" si="2"/>
        <v>1</v>
      </c>
      <c r="L15" s="8">
        <f t="shared" si="3"/>
        <v>1</v>
      </c>
    </row>
    <row r="16" spans="1:12" x14ac:dyDescent="0.2">
      <c r="A16" s="2">
        <v>10</v>
      </c>
      <c r="B16" s="3" t="s">
        <v>18</v>
      </c>
      <c r="C16" s="4">
        <v>0</v>
      </c>
      <c r="D16" s="6">
        <v>0</v>
      </c>
      <c r="E16" s="7">
        <v>0</v>
      </c>
      <c r="F16" s="5" t="e">
        <f t="shared" si="4"/>
        <v>#DIV/0!</v>
      </c>
      <c r="G16" s="8" t="e">
        <f t="shared" si="1"/>
        <v>#DIV/0!</v>
      </c>
      <c r="H16" s="4">
        <v>0</v>
      </c>
      <c r="I16" s="6">
        <v>0</v>
      </c>
      <c r="J16" s="7">
        <v>0</v>
      </c>
      <c r="K16" s="5" t="e">
        <f t="shared" si="2"/>
        <v>#DIV/0!</v>
      </c>
      <c r="L16" s="8" t="e">
        <f t="shared" si="3"/>
        <v>#DIV/0!</v>
      </c>
    </row>
    <row r="17" spans="1:12" x14ac:dyDescent="0.2">
      <c r="A17" s="2">
        <v>11</v>
      </c>
      <c r="B17" s="3" t="s">
        <v>19</v>
      </c>
      <c r="C17" s="4">
        <v>1.3454999999999999</v>
      </c>
      <c r="D17" s="6">
        <v>1.3454999999999999</v>
      </c>
      <c r="E17" s="7">
        <v>1.3454999999999999</v>
      </c>
      <c r="F17" s="5">
        <f t="shared" si="4"/>
        <v>1</v>
      </c>
      <c r="G17" s="8">
        <f t="shared" si="1"/>
        <v>1</v>
      </c>
      <c r="H17" s="4">
        <v>1.3454999999999999</v>
      </c>
      <c r="I17" s="6">
        <v>1.3454999999999999</v>
      </c>
      <c r="J17" s="7">
        <v>1.3454999999999999</v>
      </c>
      <c r="K17" s="5">
        <f t="shared" si="2"/>
        <v>1</v>
      </c>
      <c r="L17" s="8">
        <f t="shared" si="3"/>
        <v>1</v>
      </c>
    </row>
    <row r="18" spans="1:12" x14ac:dyDescent="0.2">
      <c r="A18" s="2">
        <v>12</v>
      </c>
      <c r="B18" s="3" t="s">
        <v>20</v>
      </c>
      <c r="C18" s="4">
        <v>0</v>
      </c>
      <c r="D18" s="6">
        <v>0</v>
      </c>
      <c r="E18" s="7">
        <v>0</v>
      </c>
      <c r="F18" s="5" t="e">
        <f t="shared" si="4"/>
        <v>#DIV/0!</v>
      </c>
      <c r="G18" s="8" t="e">
        <f t="shared" si="1"/>
        <v>#DIV/0!</v>
      </c>
      <c r="H18" s="4">
        <v>0</v>
      </c>
      <c r="I18" s="6">
        <v>0</v>
      </c>
      <c r="J18" s="7">
        <v>0</v>
      </c>
      <c r="K18" s="5" t="e">
        <f t="shared" si="2"/>
        <v>#DIV/0!</v>
      </c>
      <c r="L18" s="8" t="e">
        <f t="shared" si="3"/>
        <v>#DIV/0!</v>
      </c>
    </row>
    <row r="19" spans="1:12" x14ac:dyDescent="0.2">
      <c r="A19" s="2">
        <v>13</v>
      </c>
      <c r="B19" s="3" t="s">
        <v>21</v>
      </c>
      <c r="C19" s="4">
        <v>776.81</v>
      </c>
      <c r="D19" s="6">
        <v>776.81</v>
      </c>
      <c r="E19" s="7">
        <v>776.81</v>
      </c>
      <c r="F19" s="5">
        <f t="shared" si="4"/>
        <v>1</v>
      </c>
      <c r="G19" s="8">
        <f t="shared" si="1"/>
        <v>1</v>
      </c>
      <c r="H19" s="4">
        <v>776.81</v>
      </c>
      <c r="I19" s="6">
        <v>776.81</v>
      </c>
      <c r="J19" s="7">
        <v>776.81</v>
      </c>
      <c r="K19" s="5">
        <f t="shared" si="2"/>
        <v>1</v>
      </c>
      <c r="L19" s="8">
        <f t="shared" si="3"/>
        <v>1</v>
      </c>
    </row>
    <row r="20" spans="1:12" x14ac:dyDescent="0.2">
      <c r="A20" s="2">
        <v>14</v>
      </c>
      <c r="B20" s="3" t="s">
        <v>22</v>
      </c>
      <c r="C20" s="4">
        <v>135280000</v>
      </c>
      <c r="D20" s="6">
        <v>135280000</v>
      </c>
      <c r="E20" s="7">
        <v>135280000</v>
      </c>
      <c r="F20" s="5">
        <f t="shared" si="4"/>
        <v>1</v>
      </c>
      <c r="G20" s="8">
        <f t="shared" si="1"/>
        <v>1</v>
      </c>
      <c r="H20" s="4">
        <v>34885</v>
      </c>
      <c r="I20" s="6">
        <v>34885</v>
      </c>
      <c r="J20" s="7">
        <v>34885</v>
      </c>
      <c r="K20" s="5">
        <f t="shared" si="2"/>
        <v>1</v>
      </c>
      <c r="L20" s="8">
        <f t="shared" si="3"/>
        <v>1</v>
      </c>
    </row>
    <row r="21" spans="1:12" x14ac:dyDescent="0.2">
      <c r="A21" s="2">
        <v>15</v>
      </c>
      <c r="B21" s="3" t="s">
        <v>23</v>
      </c>
      <c r="C21" s="4">
        <v>776.81</v>
      </c>
      <c r="D21" s="6">
        <v>776.81</v>
      </c>
      <c r="E21" s="7">
        <v>776.81</v>
      </c>
      <c r="F21" s="5">
        <f t="shared" si="4"/>
        <v>1</v>
      </c>
      <c r="G21" s="8">
        <f>E21/C21</f>
        <v>1</v>
      </c>
      <c r="H21" s="4">
        <v>776.81</v>
      </c>
      <c r="I21" s="6">
        <v>776.81</v>
      </c>
      <c r="J21" s="7">
        <v>776.81</v>
      </c>
      <c r="K21" s="5">
        <f t="shared" si="2"/>
        <v>1</v>
      </c>
      <c r="L21" s="8">
        <f t="shared" si="3"/>
        <v>1</v>
      </c>
    </row>
    <row r="22" spans="1:12" x14ac:dyDescent="0.2">
      <c r="A22" s="2">
        <v>16</v>
      </c>
      <c r="B22" s="3" t="s">
        <v>24</v>
      </c>
      <c r="C22" s="4">
        <v>8957800000</v>
      </c>
      <c r="D22" s="6">
        <v>8957800000</v>
      </c>
      <c r="E22" s="7">
        <v>8957800000</v>
      </c>
      <c r="F22" s="5">
        <f t="shared" si="4"/>
        <v>1</v>
      </c>
      <c r="G22" s="8">
        <f>E22/C22</f>
        <v>1</v>
      </c>
      <c r="H22" s="4">
        <v>2047300</v>
      </c>
      <c r="I22" s="6">
        <v>2047300</v>
      </c>
      <c r="J22" s="7">
        <v>2047300</v>
      </c>
      <c r="K22" s="5">
        <f t="shared" si="2"/>
        <v>1</v>
      </c>
      <c r="L22" s="8">
        <f t="shared" si="3"/>
        <v>1</v>
      </c>
    </row>
    <row r="23" spans="1:12" x14ac:dyDescent="0.2">
      <c r="A23" s="2">
        <v>17</v>
      </c>
      <c r="B23" s="3" t="s">
        <v>25</v>
      </c>
      <c r="C23" s="4">
        <v>130410000000</v>
      </c>
      <c r="D23" s="6">
        <v>130410000000</v>
      </c>
      <c r="E23" s="7">
        <v>130410000000</v>
      </c>
      <c r="F23" s="5">
        <f t="shared" si="4"/>
        <v>1</v>
      </c>
      <c r="G23" s="8">
        <f t="shared" si="1"/>
        <v>1</v>
      </c>
      <c r="H23" s="4">
        <v>130410000000</v>
      </c>
      <c r="I23" s="6">
        <v>130410000000</v>
      </c>
      <c r="J23" s="7">
        <v>130410000000</v>
      </c>
      <c r="K23" s="5">
        <f t="shared" si="2"/>
        <v>1</v>
      </c>
      <c r="L23" s="8">
        <f t="shared" si="3"/>
        <v>1</v>
      </c>
    </row>
    <row r="24" spans="1:12" x14ac:dyDescent="0.2">
      <c r="A24" s="2">
        <v>18</v>
      </c>
      <c r="B24" s="3" t="s">
        <v>26</v>
      </c>
      <c r="C24" s="4">
        <v>2301300000</v>
      </c>
      <c r="D24" s="6">
        <v>2301300000</v>
      </c>
      <c r="E24" s="7">
        <v>2301300000</v>
      </c>
      <c r="F24" s="5">
        <f t="shared" si="4"/>
        <v>1</v>
      </c>
      <c r="G24" s="8">
        <f t="shared" si="1"/>
        <v>1</v>
      </c>
      <c r="H24" s="4">
        <v>2596600000</v>
      </c>
      <c r="I24" s="6">
        <v>2596600000</v>
      </c>
      <c r="J24" s="7">
        <v>2596600000</v>
      </c>
      <c r="K24" s="5">
        <f t="shared" si="2"/>
        <v>1</v>
      </c>
      <c r="L24" s="8">
        <f t="shared" si="3"/>
        <v>1</v>
      </c>
    </row>
    <row r="25" spans="1:12" x14ac:dyDescent="0.2">
      <c r="A25" s="2">
        <v>19</v>
      </c>
      <c r="B25" s="3" t="s">
        <v>27</v>
      </c>
      <c r="C25" s="4">
        <v>5298.8</v>
      </c>
      <c r="D25" s="6">
        <v>5298.8</v>
      </c>
      <c r="E25" s="7">
        <v>5298.8</v>
      </c>
      <c r="F25" s="5">
        <f t="shared" si="4"/>
        <v>1</v>
      </c>
      <c r="G25" s="8">
        <f t="shared" si="1"/>
        <v>1</v>
      </c>
      <c r="H25" s="4">
        <v>5298.8</v>
      </c>
      <c r="I25" s="6">
        <v>5298.8</v>
      </c>
      <c r="J25" s="7">
        <v>5298.8</v>
      </c>
      <c r="K25" s="5">
        <f t="shared" si="2"/>
        <v>1</v>
      </c>
      <c r="L25" s="8">
        <f t="shared" si="3"/>
        <v>1</v>
      </c>
    </row>
    <row r="26" spans="1:12" x14ac:dyDescent="0.2">
      <c r="A26" s="2">
        <v>20</v>
      </c>
      <c r="B26" s="3" t="s">
        <v>28</v>
      </c>
      <c r="C26" s="4">
        <v>9.2232000000000005E-11</v>
      </c>
      <c r="D26" s="6">
        <v>9.2232000000000005E-11</v>
      </c>
      <c r="E26" s="7">
        <v>9.2232000000000005E-11</v>
      </c>
      <c r="F26" s="5">
        <f t="shared" si="4"/>
        <v>1</v>
      </c>
      <c r="G26" s="8">
        <f t="shared" si="1"/>
        <v>1</v>
      </c>
      <c r="H26" s="4">
        <v>3.5767E-7</v>
      </c>
      <c r="I26" s="6">
        <v>3.5767E-7</v>
      </c>
      <c r="J26" s="7">
        <v>3.5767E-7</v>
      </c>
      <c r="K26" s="5">
        <f t="shared" si="2"/>
        <v>1</v>
      </c>
      <c r="L26" s="8">
        <f t="shared" si="3"/>
        <v>1</v>
      </c>
    </row>
    <row r="27" spans="1:12" x14ac:dyDescent="0.2">
      <c r="A27" s="2">
        <v>21</v>
      </c>
      <c r="B27" s="3" t="s">
        <v>29</v>
      </c>
      <c r="C27" s="4">
        <v>266710</v>
      </c>
      <c r="D27" s="6">
        <v>266710</v>
      </c>
      <c r="E27" s="7">
        <v>266710</v>
      </c>
      <c r="F27" s="5">
        <f t="shared" si="4"/>
        <v>1</v>
      </c>
      <c r="G27" s="8">
        <f t="shared" si="1"/>
        <v>1</v>
      </c>
      <c r="H27" s="4">
        <v>266710</v>
      </c>
      <c r="I27" s="6">
        <v>266710</v>
      </c>
      <c r="J27" s="7">
        <v>266710</v>
      </c>
      <c r="K27" s="5">
        <f t="shared" si="2"/>
        <v>1</v>
      </c>
      <c r="L27" s="8">
        <f t="shared" si="3"/>
        <v>1</v>
      </c>
    </row>
    <row r="28" spans="1:12" x14ac:dyDescent="0.2">
      <c r="A28" s="2">
        <v>22</v>
      </c>
      <c r="B28" s="3" t="s">
        <v>30</v>
      </c>
      <c r="C28" s="4">
        <v>1.6763999999999999E-14</v>
      </c>
      <c r="D28" s="6">
        <v>1.6763999999999999E-14</v>
      </c>
      <c r="E28" s="7">
        <v>1.6763999999999999E-14</v>
      </c>
      <c r="F28" s="5">
        <f t="shared" si="4"/>
        <v>1</v>
      </c>
      <c r="G28" s="8">
        <f>E28/C28</f>
        <v>1</v>
      </c>
      <c r="H28" s="4">
        <v>7.3349000000000002E-11</v>
      </c>
      <c r="I28" s="6">
        <v>7.3349000000000002E-11</v>
      </c>
      <c r="J28" s="7">
        <v>7.3349000000000002E-11</v>
      </c>
      <c r="K28" s="5">
        <f t="shared" si="2"/>
        <v>1</v>
      </c>
      <c r="L28" s="8">
        <f t="shared" si="3"/>
        <v>1</v>
      </c>
    </row>
    <row r="30" spans="1:12" x14ac:dyDescent="0.2">
      <c r="B30" s="3" t="s">
        <v>53</v>
      </c>
    </row>
    <row r="32" spans="1:12" x14ac:dyDescent="0.2">
      <c r="A32" s="53" t="s">
        <v>32</v>
      </c>
      <c r="B32" s="53">
        <v>1E-4</v>
      </c>
      <c r="C32" s="54"/>
      <c r="D32" s="54"/>
      <c r="E32" s="54"/>
      <c r="F32" s="54"/>
      <c r="G32" s="54"/>
      <c r="H32" s="54"/>
      <c r="I32" s="54"/>
      <c r="J32" s="54"/>
      <c r="K32" s="54"/>
    </row>
    <row r="33" spans="1:12" x14ac:dyDescent="0.2">
      <c r="A33" s="55"/>
      <c r="B33" s="56" t="s">
        <v>35</v>
      </c>
      <c r="C33" s="57"/>
      <c r="D33" s="57"/>
      <c r="E33" s="57"/>
      <c r="F33" s="57"/>
      <c r="G33" s="57"/>
      <c r="H33" s="57"/>
      <c r="I33" s="57"/>
      <c r="J33" s="57"/>
      <c r="K33" s="57"/>
    </row>
    <row r="34" spans="1:12" x14ac:dyDescent="0.2">
      <c r="A34" s="58"/>
      <c r="B34" s="59"/>
      <c r="C34" s="60" t="s">
        <v>34</v>
      </c>
      <c r="D34" s="60" t="s">
        <v>38</v>
      </c>
      <c r="E34" s="61" t="s">
        <v>31</v>
      </c>
      <c r="F34" s="61" t="s">
        <v>41</v>
      </c>
      <c r="G34" s="62" t="s">
        <v>33</v>
      </c>
      <c r="H34" s="62" t="s">
        <v>42</v>
      </c>
      <c r="I34" s="60" t="s">
        <v>39</v>
      </c>
      <c r="J34" s="61" t="s">
        <v>40</v>
      </c>
      <c r="K34" s="62" t="s">
        <v>40</v>
      </c>
    </row>
    <row r="35" spans="1:12" x14ac:dyDescent="0.2">
      <c r="A35" s="58">
        <v>1</v>
      </c>
      <c r="B35" s="59" t="s">
        <v>9</v>
      </c>
      <c r="C35" s="63">
        <v>8.3028000000000005E-2</v>
      </c>
      <c r="D35" s="63">
        <v>8.3028000000000005E-2</v>
      </c>
      <c r="E35" s="64">
        <v>8.3028000000000005E-2</v>
      </c>
      <c r="F35" s="64">
        <v>8.3028000000000005E-2</v>
      </c>
      <c r="G35" s="65">
        <v>8.3028000000000005E-2</v>
      </c>
      <c r="H35" s="65">
        <v>8.3028000000000005E-2</v>
      </c>
      <c r="I35" s="63">
        <f>D35/C35</f>
        <v>1</v>
      </c>
      <c r="J35" s="64">
        <f>F35/E35</f>
        <v>1</v>
      </c>
      <c r="K35" s="65">
        <f>H35/G35</f>
        <v>1</v>
      </c>
    </row>
    <row r="36" spans="1:12" x14ac:dyDescent="0.2">
      <c r="A36" s="58">
        <v>2</v>
      </c>
      <c r="B36" s="59" t="s">
        <v>10</v>
      </c>
      <c r="C36" s="63">
        <v>7.4708999999999998E-2</v>
      </c>
      <c r="D36" s="63">
        <v>7.4708999999999998E-2</v>
      </c>
      <c r="E36" s="64">
        <v>7.4708999999999998E-2</v>
      </c>
      <c r="F36" s="64">
        <v>7.4708999999999998E-2</v>
      </c>
      <c r="G36" s="65">
        <v>7.4708999999999998E-2</v>
      </c>
      <c r="H36" s="65">
        <v>7.4708999999999998E-2</v>
      </c>
      <c r="I36" s="63">
        <f t="shared" ref="I36:I56" si="5">D36/C36</f>
        <v>1</v>
      </c>
      <c r="J36" s="64">
        <f t="shared" ref="J36:J56" si="6">F36/E36</f>
        <v>1</v>
      </c>
      <c r="K36" s="65">
        <f t="shared" ref="K36:K56" si="7">H36/G36</f>
        <v>1</v>
      </c>
    </row>
    <row r="37" spans="1:12" x14ac:dyDescent="0.2">
      <c r="A37" s="58">
        <v>3</v>
      </c>
      <c r="B37" s="59" t="s">
        <v>11</v>
      </c>
      <c r="C37" s="63">
        <v>8.3028000000000005E-2</v>
      </c>
      <c r="D37" s="63">
        <v>8.3028000000000005E-2</v>
      </c>
      <c r="E37" s="64">
        <v>8.3028000000000005E-2</v>
      </c>
      <c r="F37" s="64">
        <v>8.3028000000000005E-2</v>
      </c>
      <c r="G37" s="65">
        <v>8.3028000000000005E-2</v>
      </c>
      <c r="H37" s="65">
        <v>8.3028000000000005E-2</v>
      </c>
      <c r="I37" s="63">
        <f t="shared" si="5"/>
        <v>1</v>
      </c>
      <c r="J37" s="64">
        <f t="shared" si="6"/>
        <v>1</v>
      </c>
      <c r="K37" s="65">
        <f t="shared" si="7"/>
        <v>1</v>
      </c>
    </row>
    <row r="38" spans="1:12" x14ac:dyDescent="0.2">
      <c r="A38" s="58">
        <v>4</v>
      </c>
      <c r="B38" s="59" t="s">
        <v>12</v>
      </c>
      <c r="C38" s="63">
        <v>3.6910999999999999E-2</v>
      </c>
      <c r="D38" s="63">
        <v>3.6910999999999999E-2</v>
      </c>
      <c r="E38" s="64">
        <v>3.6910999999999999E-2</v>
      </c>
      <c r="F38" s="64">
        <v>3.6910999999999999E-2</v>
      </c>
      <c r="G38" s="65">
        <v>3.6910999999999999E-2</v>
      </c>
      <c r="H38" s="65">
        <v>3.6910999999999999E-2</v>
      </c>
      <c r="I38" s="63">
        <f t="shared" si="5"/>
        <v>1</v>
      </c>
      <c r="J38" s="64">
        <f t="shared" si="6"/>
        <v>1</v>
      </c>
      <c r="K38" s="65">
        <f t="shared" si="7"/>
        <v>1</v>
      </c>
    </row>
    <row r="39" spans="1:12" x14ac:dyDescent="0.2">
      <c r="A39" s="58">
        <v>5</v>
      </c>
      <c r="B39" s="59" t="s">
        <v>13</v>
      </c>
      <c r="C39" s="63">
        <v>3810400</v>
      </c>
      <c r="D39" s="63">
        <v>3810400</v>
      </c>
      <c r="E39" s="64">
        <v>3810400</v>
      </c>
      <c r="F39" s="64">
        <v>3810400</v>
      </c>
      <c r="G39" s="65">
        <v>3810400</v>
      </c>
      <c r="H39" s="65">
        <v>3810400</v>
      </c>
      <c r="I39" s="63">
        <f t="shared" si="5"/>
        <v>1</v>
      </c>
      <c r="J39" s="64">
        <f t="shared" si="6"/>
        <v>1</v>
      </c>
      <c r="K39" s="65">
        <f t="shared" si="7"/>
        <v>1</v>
      </c>
    </row>
    <row r="40" spans="1:12" x14ac:dyDescent="0.2">
      <c r="A40" s="58">
        <v>6</v>
      </c>
      <c r="B40" s="59" t="s">
        <v>14</v>
      </c>
      <c r="C40" s="63">
        <v>246420000</v>
      </c>
      <c r="D40" s="63">
        <v>246420000</v>
      </c>
      <c r="E40" s="64">
        <v>246420000</v>
      </c>
      <c r="F40" s="64">
        <v>246420000</v>
      </c>
      <c r="G40" s="65">
        <v>246420000</v>
      </c>
      <c r="H40" s="65">
        <v>246420000</v>
      </c>
      <c r="I40" s="63">
        <f t="shared" si="5"/>
        <v>1</v>
      </c>
      <c r="J40" s="64">
        <f t="shared" si="6"/>
        <v>1</v>
      </c>
      <c r="K40" s="65">
        <f t="shared" si="7"/>
        <v>1</v>
      </c>
    </row>
    <row r="41" spans="1:12" x14ac:dyDescent="0.2">
      <c r="A41" s="58">
        <v>7</v>
      </c>
      <c r="B41" s="59" t="s">
        <v>15</v>
      </c>
      <c r="C41" s="63">
        <v>4308600000</v>
      </c>
      <c r="D41" s="63">
        <v>4308600000</v>
      </c>
      <c r="E41" s="64">
        <v>4308600000</v>
      </c>
      <c r="F41" s="64">
        <v>4308600000</v>
      </c>
      <c r="G41" s="65">
        <v>4308600000</v>
      </c>
      <c r="H41" s="65">
        <v>4308600000</v>
      </c>
      <c r="I41" s="63">
        <f t="shared" si="5"/>
        <v>1</v>
      </c>
      <c r="J41" s="64">
        <f t="shared" si="6"/>
        <v>1</v>
      </c>
      <c r="K41" s="65">
        <f t="shared" si="7"/>
        <v>1</v>
      </c>
    </row>
    <row r="42" spans="1:12" x14ac:dyDescent="0.2">
      <c r="A42" s="58">
        <v>8</v>
      </c>
      <c r="B42" s="59" t="s">
        <v>16</v>
      </c>
      <c r="C42" s="63">
        <v>2128400000</v>
      </c>
      <c r="D42" s="63">
        <v>2128400000</v>
      </c>
      <c r="E42" s="64">
        <v>2128400000</v>
      </c>
      <c r="F42" s="64">
        <v>2128400000</v>
      </c>
      <c r="G42" s="65">
        <v>2128400000</v>
      </c>
      <c r="H42" s="65">
        <v>2128400000</v>
      </c>
      <c r="I42" s="63">
        <f t="shared" si="5"/>
        <v>1</v>
      </c>
      <c r="J42" s="64">
        <f t="shared" si="6"/>
        <v>1</v>
      </c>
      <c r="K42" s="65">
        <f t="shared" si="7"/>
        <v>1</v>
      </c>
    </row>
    <row r="43" spans="1:12" x14ac:dyDescent="0.2">
      <c r="A43" s="58">
        <v>9</v>
      </c>
      <c r="B43" s="59" t="s">
        <v>17</v>
      </c>
      <c r="C43" s="63">
        <v>0.93500000000000005</v>
      </c>
      <c r="D43" s="63">
        <v>0.93500000000000005</v>
      </c>
      <c r="E43" s="64">
        <v>0.93500000000000005</v>
      </c>
      <c r="F43" s="64">
        <v>0.93500000000000005</v>
      </c>
      <c r="G43" s="65">
        <v>0.93500000000000005</v>
      </c>
      <c r="H43" s="65">
        <v>0.93500000000000005</v>
      </c>
      <c r="I43" s="63">
        <f t="shared" si="5"/>
        <v>1</v>
      </c>
      <c r="J43" s="64">
        <f t="shared" si="6"/>
        <v>1</v>
      </c>
      <c r="K43" s="65">
        <f t="shared" si="7"/>
        <v>1</v>
      </c>
    </row>
    <row r="44" spans="1:12" x14ac:dyDescent="0.2">
      <c r="A44" s="58">
        <v>10</v>
      </c>
      <c r="B44" s="59" t="s">
        <v>18</v>
      </c>
      <c r="C44" s="63">
        <v>0</v>
      </c>
      <c r="D44" s="63">
        <v>0</v>
      </c>
      <c r="E44" s="64">
        <v>0</v>
      </c>
      <c r="F44" s="64">
        <v>0</v>
      </c>
      <c r="G44" s="65">
        <v>0</v>
      </c>
      <c r="H44" s="65">
        <v>0</v>
      </c>
      <c r="I44" s="63" t="e">
        <f t="shared" si="5"/>
        <v>#DIV/0!</v>
      </c>
      <c r="J44" s="64" t="e">
        <f t="shared" si="6"/>
        <v>#DIV/0!</v>
      </c>
      <c r="K44" s="65" t="e">
        <f t="shared" si="7"/>
        <v>#DIV/0!</v>
      </c>
    </row>
    <row r="45" spans="1:12" x14ac:dyDescent="0.2">
      <c r="A45" s="58">
        <v>11</v>
      </c>
      <c r="B45" s="59" t="s">
        <v>19</v>
      </c>
      <c r="C45" s="63">
        <v>1.3454999999999999</v>
      </c>
      <c r="D45" s="63">
        <v>1.3454999999999999</v>
      </c>
      <c r="E45" s="64">
        <v>1.3454999999999999</v>
      </c>
      <c r="F45" s="64">
        <v>1.3454999999999999</v>
      </c>
      <c r="G45" s="65">
        <v>1.3454999999999999</v>
      </c>
      <c r="H45" s="65">
        <v>1.3454999999999999</v>
      </c>
      <c r="I45" s="63">
        <f t="shared" si="5"/>
        <v>1</v>
      </c>
      <c r="J45" s="64">
        <f t="shared" si="6"/>
        <v>1</v>
      </c>
      <c r="K45" s="65">
        <f t="shared" si="7"/>
        <v>1</v>
      </c>
    </row>
    <row r="46" spans="1:12" x14ac:dyDescent="0.2">
      <c r="A46" s="58">
        <v>12</v>
      </c>
      <c r="B46" s="59" t="s">
        <v>20</v>
      </c>
      <c r="C46" s="63">
        <v>0</v>
      </c>
      <c r="D46" s="63">
        <v>0</v>
      </c>
      <c r="E46" s="64">
        <v>0</v>
      </c>
      <c r="F46" s="64">
        <v>0</v>
      </c>
      <c r="G46" s="65">
        <v>0</v>
      </c>
      <c r="H46" s="65">
        <v>0</v>
      </c>
      <c r="I46" s="63" t="e">
        <f t="shared" si="5"/>
        <v>#DIV/0!</v>
      </c>
      <c r="J46" s="64" t="e">
        <f t="shared" si="6"/>
        <v>#DIV/0!</v>
      </c>
      <c r="K46" s="65" t="e">
        <f t="shared" si="7"/>
        <v>#DIV/0!</v>
      </c>
    </row>
    <row r="47" spans="1:12" x14ac:dyDescent="0.2">
      <c r="A47" s="58">
        <v>13</v>
      </c>
      <c r="B47" s="59" t="s">
        <v>21</v>
      </c>
      <c r="C47" s="63">
        <v>776.81</v>
      </c>
      <c r="D47" s="63">
        <v>776.81</v>
      </c>
      <c r="E47" s="64">
        <v>776.81</v>
      </c>
      <c r="F47" s="64">
        <v>776.81</v>
      </c>
      <c r="G47" s="65">
        <v>776.81</v>
      </c>
      <c r="H47" s="65">
        <v>776.81</v>
      </c>
      <c r="I47" s="63">
        <f t="shared" si="5"/>
        <v>1</v>
      </c>
      <c r="J47" s="64">
        <f t="shared" si="6"/>
        <v>1</v>
      </c>
      <c r="K47" s="65">
        <f t="shared" si="7"/>
        <v>1</v>
      </c>
    </row>
    <row r="48" spans="1:12" x14ac:dyDescent="0.2">
      <c r="A48" s="66">
        <v>14</v>
      </c>
      <c r="B48" s="67" t="s">
        <v>22</v>
      </c>
      <c r="C48" s="63">
        <v>135280000</v>
      </c>
      <c r="D48" s="63">
        <v>34885</v>
      </c>
      <c r="E48" s="64">
        <v>135280000</v>
      </c>
      <c r="F48" s="64">
        <v>34885</v>
      </c>
      <c r="G48" s="65">
        <v>135280000</v>
      </c>
      <c r="H48" s="65">
        <v>34885</v>
      </c>
      <c r="I48" s="63">
        <f>D48/C48</f>
        <v>2.5787256061502069E-4</v>
      </c>
      <c r="J48" s="64">
        <f t="shared" si="6"/>
        <v>2.5787256061502069E-4</v>
      </c>
      <c r="K48" s="65">
        <f t="shared" si="7"/>
        <v>2.5787256061502069E-4</v>
      </c>
      <c r="L48">
        <f>I48*I54</f>
        <v>1.0000138645499874</v>
      </c>
    </row>
    <row r="49" spans="1:11" x14ac:dyDescent="0.2">
      <c r="A49" s="58">
        <v>15</v>
      </c>
      <c r="B49" s="59" t="s">
        <v>23</v>
      </c>
      <c r="C49" s="63">
        <v>776.81</v>
      </c>
      <c r="D49" s="63">
        <v>776.81</v>
      </c>
      <c r="E49" s="64">
        <v>776.81</v>
      </c>
      <c r="F49" s="64">
        <v>776.81</v>
      </c>
      <c r="G49" s="65">
        <v>776.81</v>
      </c>
      <c r="H49" s="65">
        <v>776.81</v>
      </c>
      <c r="I49" s="63">
        <f t="shared" si="5"/>
        <v>1</v>
      </c>
      <c r="J49" s="64">
        <f t="shared" si="6"/>
        <v>1</v>
      </c>
      <c r="K49" s="65">
        <f t="shared" si="7"/>
        <v>1</v>
      </c>
    </row>
    <row r="50" spans="1:11" x14ac:dyDescent="0.2">
      <c r="A50" s="66">
        <v>16</v>
      </c>
      <c r="B50" s="67" t="s">
        <v>24</v>
      </c>
      <c r="C50" s="63">
        <v>8957800000</v>
      </c>
      <c r="D50" s="63">
        <v>2047300</v>
      </c>
      <c r="E50" s="64">
        <v>8957800000</v>
      </c>
      <c r="F50" s="64">
        <v>2047300</v>
      </c>
      <c r="G50" s="65">
        <v>8957800000</v>
      </c>
      <c r="H50" s="65">
        <v>2047300</v>
      </c>
      <c r="I50" s="63">
        <f t="shared" si="5"/>
        <v>2.2854942061666927E-4</v>
      </c>
      <c r="J50" s="64">
        <f t="shared" si="6"/>
        <v>2.2854942061666927E-4</v>
      </c>
      <c r="K50" s="65">
        <f t="shared" si="7"/>
        <v>2.2854942061666927E-4</v>
      </c>
    </row>
    <row r="51" spans="1:11" x14ac:dyDescent="0.2">
      <c r="A51" s="58">
        <v>17</v>
      </c>
      <c r="B51" s="59" t="s">
        <v>25</v>
      </c>
      <c r="C51" s="63">
        <v>130410000000</v>
      </c>
      <c r="D51" s="63">
        <v>130410000000</v>
      </c>
      <c r="E51" s="64">
        <v>130410000000</v>
      </c>
      <c r="F51" s="64">
        <v>130410000000</v>
      </c>
      <c r="G51" s="65">
        <v>130410000000</v>
      </c>
      <c r="H51" s="65">
        <v>130410000000</v>
      </c>
      <c r="I51" s="63">
        <f t="shared" si="5"/>
        <v>1</v>
      </c>
      <c r="J51" s="64">
        <f t="shared" si="6"/>
        <v>1</v>
      </c>
      <c r="K51" s="65">
        <f t="shared" si="7"/>
        <v>1</v>
      </c>
    </row>
    <row r="52" spans="1:11" x14ac:dyDescent="0.2">
      <c r="A52" s="58">
        <v>18</v>
      </c>
      <c r="B52" s="59" t="s">
        <v>26</v>
      </c>
      <c r="C52" s="63">
        <v>2301300000</v>
      </c>
      <c r="D52" s="63">
        <v>2596600000</v>
      </c>
      <c r="E52" s="64">
        <v>2301300000</v>
      </c>
      <c r="F52" s="64">
        <v>2596600000</v>
      </c>
      <c r="G52" s="65">
        <v>2301300000</v>
      </c>
      <c r="H52" s="65">
        <v>2596600000</v>
      </c>
      <c r="I52" s="63">
        <f t="shared" si="5"/>
        <v>1.1283187763438056</v>
      </c>
      <c r="J52" s="64">
        <f t="shared" si="6"/>
        <v>1.1283187763438056</v>
      </c>
      <c r="K52" s="65">
        <f t="shared" si="7"/>
        <v>1.1283187763438056</v>
      </c>
    </row>
    <row r="53" spans="1:11" x14ac:dyDescent="0.2">
      <c r="A53" s="58">
        <v>19</v>
      </c>
      <c r="B53" s="59" t="s">
        <v>27</v>
      </c>
      <c r="C53" s="63">
        <v>5298.8</v>
      </c>
      <c r="D53" s="63">
        <v>5298.8</v>
      </c>
      <c r="E53" s="64">
        <v>5298.8</v>
      </c>
      <c r="F53" s="64">
        <v>5298.8</v>
      </c>
      <c r="G53" s="65">
        <v>5298.8</v>
      </c>
      <c r="H53" s="65">
        <v>5298.8</v>
      </c>
      <c r="I53" s="63">
        <f t="shared" si="5"/>
        <v>1</v>
      </c>
      <c r="J53" s="64">
        <f t="shared" si="6"/>
        <v>1</v>
      </c>
      <c r="K53" s="65">
        <f t="shared" si="7"/>
        <v>1</v>
      </c>
    </row>
    <row r="54" spans="1:11" x14ac:dyDescent="0.2">
      <c r="A54" s="66">
        <v>20</v>
      </c>
      <c r="B54" s="67" t="s">
        <v>28</v>
      </c>
      <c r="C54" s="63">
        <v>9.2232000000000005E-11</v>
      </c>
      <c r="D54" s="63">
        <v>3.5767E-7</v>
      </c>
      <c r="E54" s="64">
        <v>9.2232000000000005E-11</v>
      </c>
      <c r="F54" s="64">
        <v>3.5767E-7</v>
      </c>
      <c r="G54" s="65">
        <v>9.2232000000000005E-11</v>
      </c>
      <c r="H54" s="65">
        <v>3.5767E-7</v>
      </c>
      <c r="I54" s="63">
        <f t="shared" si="5"/>
        <v>3877.9382426923407</v>
      </c>
      <c r="J54" s="64">
        <f t="shared" si="6"/>
        <v>3877.9382426923407</v>
      </c>
      <c r="K54" s="65">
        <f t="shared" si="7"/>
        <v>3877.9382426923407</v>
      </c>
    </row>
    <row r="55" spans="1:11" x14ac:dyDescent="0.2">
      <c r="A55" s="58">
        <v>21</v>
      </c>
      <c r="B55" s="59" t="s">
        <v>29</v>
      </c>
      <c r="C55" s="63">
        <v>266710</v>
      </c>
      <c r="D55" s="63">
        <v>266710</v>
      </c>
      <c r="E55" s="64">
        <v>266710</v>
      </c>
      <c r="F55" s="64">
        <v>266710</v>
      </c>
      <c r="G55" s="65">
        <v>266710</v>
      </c>
      <c r="H55" s="65">
        <v>266710</v>
      </c>
      <c r="I55" s="63">
        <f t="shared" si="5"/>
        <v>1</v>
      </c>
      <c r="J55" s="64">
        <f t="shared" si="6"/>
        <v>1</v>
      </c>
      <c r="K55" s="65">
        <f t="shared" si="7"/>
        <v>1</v>
      </c>
    </row>
    <row r="56" spans="1:11" x14ac:dyDescent="0.2">
      <c r="A56" s="66">
        <v>22</v>
      </c>
      <c r="B56" s="67" t="s">
        <v>30</v>
      </c>
      <c r="C56" s="63">
        <v>1.6763999999999999E-14</v>
      </c>
      <c r="D56" s="63">
        <v>7.3349000000000002E-11</v>
      </c>
      <c r="E56" s="64">
        <v>1.6763999999999999E-14</v>
      </c>
      <c r="F56" s="64">
        <v>7.3349000000000002E-11</v>
      </c>
      <c r="G56" s="65">
        <v>1.6763999999999999E-14</v>
      </c>
      <c r="H56" s="65">
        <v>7.3349000000000002E-11</v>
      </c>
      <c r="I56" s="63">
        <f t="shared" si="5"/>
        <v>4375.3877356239564</v>
      </c>
      <c r="J56" s="64">
        <f t="shared" si="6"/>
        <v>4375.3877356239564</v>
      </c>
      <c r="K56" s="65">
        <f t="shared" si="7"/>
        <v>4375.3877356239564</v>
      </c>
    </row>
  </sheetData>
  <mergeCells count="2">
    <mergeCell ref="H5:L5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2328-77A6-BE4A-A4F6-5B4449406FB9}">
  <dimension ref="A4:K59"/>
  <sheetViews>
    <sheetView topLeftCell="A31" workbookViewId="0">
      <selection activeCell="J54" sqref="J54"/>
    </sheetView>
  </sheetViews>
  <sheetFormatPr baseColWidth="10" defaultRowHeight="16" x14ac:dyDescent="0.2"/>
  <cols>
    <col min="1" max="1" width="10.33203125" bestFit="1" customWidth="1"/>
    <col min="2" max="2" width="26.1640625" bestFit="1" customWidth="1"/>
    <col min="4" max="4" width="15" customWidth="1"/>
    <col min="6" max="6" width="26.33203125" bestFit="1" customWidth="1"/>
    <col min="7" max="7" width="27.6640625" bestFit="1" customWidth="1"/>
    <col min="8" max="8" width="17.83203125" bestFit="1" customWidth="1"/>
    <col min="9" max="9" width="18.33203125" bestFit="1" customWidth="1"/>
    <col min="10" max="10" width="17.83203125" bestFit="1" customWidth="1"/>
    <col min="11" max="11" width="25.33203125" bestFit="1" customWidth="1"/>
    <col min="12" max="12" width="22.5" bestFit="1" customWidth="1"/>
  </cols>
  <sheetData>
    <row r="4" spans="1:11" x14ac:dyDescent="0.2">
      <c r="A4" s="12" t="s">
        <v>32</v>
      </c>
      <c r="B4" s="13">
        <v>1E-4</v>
      </c>
    </row>
    <row r="5" spans="1:11" x14ac:dyDescent="0.2">
      <c r="A5" s="10"/>
      <c r="B5" s="11" t="s">
        <v>35</v>
      </c>
      <c r="E5" s="40"/>
      <c r="F5" s="44" t="s">
        <v>71</v>
      </c>
      <c r="G5" s="45"/>
      <c r="H5" s="39"/>
      <c r="I5" s="50" t="s">
        <v>68</v>
      </c>
      <c r="J5" s="50" t="s">
        <v>7</v>
      </c>
    </row>
    <row r="6" spans="1:11" x14ac:dyDescent="0.2">
      <c r="A6" s="2"/>
      <c r="B6" s="3"/>
      <c r="C6" s="14" t="s">
        <v>34</v>
      </c>
      <c r="D6" s="15" t="s">
        <v>70</v>
      </c>
      <c r="E6" s="52" t="s">
        <v>60</v>
      </c>
      <c r="F6" s="46" t="s">
        <v>56</v>
      </c>
      <c r="G6" s="48" t="s">
        <v>59</v>
      </c>
      <c r="H6" s="2"/>
      <c r="I6" s="2"/>
      <c r="J6" s="2"/>
    </row>
    <row r="7" spans="1:11" x14ac:dyDescent="0.2">
      <c r="A7" s="42">
        <v>1</v>
      </c>
      <c r="B7" s="43" t="s">
        <v>9</v>
      </c>
      <c r="C7" s="4">
        <v>8.3028000000000005E-2</v>
      </c>
      <c r="D7" s="6">
        <f>C7/B4</f>
        <v>830.28</v>
      </c>
      <c r="E7" s="25"/>
      <c r="F7" s="47">
        <f>(C7+C9)/2</f>
        <v>8.3028000000000005E-2</v>
      </c>
      <c r="G7" s="49">
        <f>(D7+D9)/2</f>
        <v>830.28</v>
      </c>
      <c r="H7" s="42" t="s">
        <v>60</v>
      </c>
      <c r="I7" s="51">
        <f>G7</f>
        <v>830.28</v>
      </c>
      <c r="J7" s="51">
        <f>G7</f>
        <v>830.28</v>
      </c>
    </row>
    <row r="8" spans="1:11" x14ac:dyDescent="0.2">
      <c r="A8" s="2">
        <v>2</v>
      </c>
      <c r="B8" s="3" t="s">
        <v>10</v>
      </c>
      <c r="C8" s="4">
        <v>7.4708999999999998E-2</v>
      </c>
      <c r="D8" s="6">
        <v>7.4708999999999998E-2</v>
      </c>
      <c r="E8" s="25"/>
      <c r="F8" s="46"/>
      <c r="G8" s="48"/>
      <c r="H8" s="42" t="s">
        <v>62</v>
      </c>
      <c r="I8" s="51">
        <f>(C8+C10)/2</f>
        <v>5.5809999999999998E-2</v>
      </c>
      <c r="J8" s="51">
        <f>(D8+D10)/2</f>
        <v>5.5809999999999998E-2</v>
      </c>
    </row>
    <row r="9" spans="1:11" x14ac:dyDescent="0.2">
      <c r="A9" s="42">
        <v>3</v>
      </c>
      <c r="B9" s="43" t="s">
        <v>11</v>
      </c>
      <c r="C9" s="4">
        <v>8.3028000000000005E-2</v>
      </c>
      <c r="D9" s="6">
        <f>C9/B4</f>
        <v>830.28</v>
      </c>
      <c r="E9" s="25"/>
      <c r="F9" s="46"/>
      <c r="G9" s="48"/>
      <c r="H9" s="2"/>
      <c r="I9" s="2"/>
      <c r="J9" s="2"/>
    </row>
    <row r="10" spans="1:11" x14ac:dyDescent="0.2">
      <c r="A10" s="2">
        <v>4</v>
      </c>
      <c r="B10" s="3" t="s">
        <v>12</v>
      </c>
      <c r="C10" s="4">
        <v>3.6910999999999999E-2</v>
      </c>
      <c r="D10" s="6">
        <v>3.6910999999999999E-2</v>
      </c>
      <c r="E10" s="52" t="s">
        <v>61</v>
      </c>
      <c r="F10" s="46" t="s">
        <v>57</v>
      </c>
      <c r="G10" s="48" t="s">
        <v>58</v>
      </c>
      <c r="H10" s="2"/>
      <c r="I10" s="2"/>
      <c r="J10" s="2"/>
    </row>
    <row r="11" spans="1:11" x14ac:dyDescent="0.2">
      <c r="A11" s="2">
        <v>5</v>
      </c>
      <c r="B11" s="3" t="s">
        <v>13</v>
      </c>
      <c r="C11" s="4">
        <v>3810400</v>
      </c>
      <c r="D11" s="6">
        <v>3810400</v>
      </c>
      <c r="E11" s="25"/>
      <c r="F11" s="47">
        <f>(C19+C21)/2</f>
        <v>776.81</v>
      </c>
      <c r="G11" s="49">
        <f>(D19+D21)/2</f>
        <v>7768099.9999999991</v>
      </c>
      <c r="H11" s="42" t="s">
        <v>61</v>
      </c>
      <c r="I11" s="51">
        <f>G11</f>
        <v>7768099.9999999991</v>
      </c>
      <c r="J11" s="51">
        <f>G11</f>
        <v>7768099.9999999991</v>
      </c>
    </row>
    <row r="12" spans="1:11" x14ac:dyDescent="0.2">
      <c r="A12" s="2">
        <v>6</v>
      </c>
      <c r="B12" s="3" t="s">
        <v>14</v>
      </c>
      <c r="C12" s="4">
        <v>246420000</v>
      </c>
      <c r="D12" s="6">
        <v>246420000</v>
      </c>
      <c r="H12" s="42" t="s">
        <v>63</v>
      </c>
      <c r="I12" s="51">
        <f>(C20+C22)/2</f>
        <v>4546540000</v>
      </c>
      <c r="J12" s="51">
        <f>(D20+D22)/2</f>
        <v>4546540000</v>
      </c>
    </row>
    <row r="13" spans="1:11" x14ac:dyDescent="0.2">
      <c r="A13" s="2">
        <v>7</v>
      </c>
      <c r="B13" s="3" t="s">
        <v>15</v>
      </c>
      <c r="C13" s="4">
        <v>4308600000</v>
      </c>
      <c r="D13" s="6">
        <v>4308600000</v>
      </c>
      <c r="H13" s="2"/>
      <c r="I13" s="2"/>
      <c r="J13" s="2"/>
    </row>
    <row r="14" spans="1:11" x14ac:dyDescent="0.2">
      <c r="A14" s="2">
        <v>8</v>
      </c>
      <c r="B14" s="3" t="s">
        <v>16</v>
      </c>
      <c r="C14" s="4">
        <v>2128400000</v>
      </c>
      <c r="D14" s="6">
        <v>2128400000</v>
      </c>
      <c r="H14" s="42" t="s">
        <v>64</v>
      </c>
      <c r="I14" s="51">
        <f>(C25+C27)/2</f>
        <v>136004.4</v>
      </c>
      <c r="J14" s="51">
        <f>(D25++D27)/2</f>
        <v>136004.4</v>
      </c>
    </row>
    <row r="15" spans="1:11" x14ac:dyDescent="0.2">
      <c r="A15" s="2">
        <v>9</v>
      </c>
      <c r="B15" s="3" t="s">
        <v>17</v>
      </c>
      <c r="C15" s="4">
        <v>0.93500000000000005</v>
      </c>
      <c r="D15" s="6">
        <v>0.93500000000000005</v>
      </c>
      <c r="H15" s="42" t="s">
        <v>65</v>
      </c>
      <c r="I15" s="51">
        <f>(C26+C28)/2</f>
        <v>4.6124382000000001E-11</v>
      </c>
      <c r="J15" s="51">
        <f>(D54+D56)/2</f>
        <v>1.788716745E-7</v>
      </c>
      <c r="K15" s="41" t="s">
        <v>69</v>
      </c>
    </row>
    <row r="16" spans="1:11" x14ac:dyDescent="0.2">
      <c r="A16" s="2">
        <v>10</v>
      </c>
      <c r="B16" s="3" t="s">
        <v>18</v>
      </c>
      <c r="C16" s="4">
        <v>0</v>
      </c>
      <c r="D16" s="6">
        <v>0</v>
      </c>
      <c r="H16" s="2"/>
      <c r="I16" s="2"/>
      <c r="J16" s="2"/>
    </row>
    <row r="17" spans="1:10" x14ac:dyDescent="0.2">
      <c r="A17" s="2">
        <v>11</v>
      </c>
      <c r="B17" s="3" t="s">
        <v>19</v>
      </c>
      <c r="C17" s="4">
        <v>1.3454999999999999</v>
      </c>
      <c r="D17" s="6">
        <v>1.3454999999999999</v>
      </c>
      <c r="H17" s="42" t="s">
        <v>66</v>
      </c>
      <c r="I17" s="51">
        <f>(C15+C17)/2</f>
        <v>1.14025</v>
      </c>
      <c r="J17" s="51">
        <f>(D15+D17)/2</f>
        <v>1.14025</v>
      </c>
    </row>
    <row r="18" spans="1:10" x14ac:dyDescent="0.2">
      <c r="A18" s="2">
        <v>12</v>
      </c>
      <c r="B18" s="3" t="s">
        <v>20</v>
      </c>
      <c r="C18" s="4">
        <v>0</v>
      </c>
      <c r="D18" s="6">
        <v>0</v>
      </c>
      <c r="H18" s="42" t="s">
        <v>67</v>
      </c>
      <c r="I18" s="51">
        <f>(C16+C18)</f>
        <v>0</v>
      </c>
      <c r="J18" s="51">
        <f>(D16+D18)</f>
        <v>0</v>
      </c>
    </row>
    <row r="19" spans="1:10" x14ac:dyDescent="0.2">
      <c r="A19" s="42">
        <v>13</v>
      </c>
      <c r="B19" s="43" t="s">
        <v>21</v>
      </c>
      <c r="C19" s="4">
        <v>776.81</v>
      </c>
      <c r="D19" s="6">
        <f>C19/B4</f>
        <v>7768099.9999999991</v>
      </c>
    </row>
    <row r="20" spans="1:10" x14ac:dyDescent="0.2">
      <c r="A20" s="2">
        <v>14</v>
      </c>
      <c r="B20" s="3" t="s">
        <v>22</v>
      </c>
      <c r="C20" s="4">
        <v>135280000</v>
      </c>
      <c r="D20" s="6">
        <v>135280000</v>
      </c>
    </row>
    <row r="21" spans="1:10" x14ac:dyDescent="0.2">
      <c r="A21" s="42">
        <v>15</v>
      </c>
      <c r="B21" s="43" t="s">
        <v>23</v>
      </c>
      <c r="C21" s="4">
        <v>776.81</v>
      </c>
      <c r="D21" s="6">
        <f>C21/B4</f>
        <v>7768099.9999999991</v>
      </c>
    </row>
    <row r="22" spans="1:10" x14ac:dyDescent="0.2">
      <c r="A22" s="2">
        <v>16</v>
      </c>
      <c r="B22" s="3" t="s">
        <v>24</v>
      </c>
      <c r="C22" s="4">
        <v>8957800000</v>
      </c>
      <c r="D22" s="6">
        <v>8957800000</v>
      </c>
    </row>
    <row r="23" spans="1:10" x14ac:dyDescent="0.2">
      <c r="A23" s="2">
        <v>17</v>
      </c>
      <c r="B23" s="3" t="s">
        <v>25</v>
      </c>
      <c r="C23" s="4">
        <v>130410000000</v>
      </c>
      <c r="D23" s="6">
        <v>130410000000</v>
      </c>
    </row>
    <row r="24" spans="1:10" x14ac:dyDescent="0.2">
      <c r="A24" s="2">
        <v>18</v>
      </c>
      <c r="B24" s="3" t="s">
        <v>26</v>
      </c>
      <c r="C24" s="4">
        <v>2301300000</v>
      </c>
      <c r="D24" s="6">
        <v>2301300000</v>
      </c>
    </row>
    <row r="25" spans="1:10" x14ac:dyDescent="0.2">
      <c r="A25" s="2">
        <v>19</v>
      </c>
      <c r="B25" s="3" t="s">
        <v>27</v>
      </c>
      <c r="C25" s="4">
        <v>5298.8</v>
      </c>
      <c r="D25" s="6">
        <v>5298.8</v>
      </c>
    </row>
    <row r="26" spans="1:10" x14ac:dyDescent="0.2">
      <c r="A26" s="2">
        <v>20</v>
      </c>
      <c r="B26" s="3" t="s">
        <v>28</v>
      </c>
      <c r="C26" s="4">
        <v>9.2232000000000005E-11</v>
      </c>
      <c r="D26" s="6">
        <v>9.2232000000000005E-11</v>
      </c>
    </row>
    <row r="27" spans="1:10" x14ac:dyDescent="0.2">
      <c r="A27" s="2">
        <v>21</v>
      </c>
      <c r="B27" s="3" t="s">
        <v>29</v>
      </c>
      <c r="C27" s="4">
        <v>266710</v>
      </c>
      <c r="D27" s="6">
        <v>266710</v>
      </c>
    </row>
    <row r="28" spans="1:10" x14ac:dyDescent="0.2">
      <c r="A28" s="2">
        <v>22</v>
      </c>
      <c r="B28" s="3" t="s">
        <v>30</v>
      </c>
      <c r="C28" s="4">
        <v>1.6763999999999999E-14</v>
      </c>
      <c r="D28" s="6">
        <v>1.6763999999999999E-14</v>
      </c>
    </row>
    <row r="30" spans="1:10" x14ac:dyDescent="0.2">
      <c r="B30" s="3" t="s">
        <v>53</v>
      </c>
    </row>
    <row r="32" spans="1:10" x14ac:dyDescent="0.2">
      <c r="A32" s="12" t="s">
        <v>32</v>
      </c>
      <c r="B32" s="13">
        <v>1E-4</v>
      </c>
    </row>
    <row r="33" spans="1:11" x14ac:dyDescent="0.2">
      <c r="A33" s="10"/>
      <c r="B33" s="11" t="s">
        <v>35</v>
      </c>
      <c r="C33" s="21"/>
      <c r="D33" s="21"/>
      <c r="E33" s="21"/>
      <c r="F33" s="21"/>
      <c r="G33" s="21"/>
      <c r="H33" s="21"/>
      <c r="I33" s="21"/>
      <c r="J33" s="21"/>
      <c r="K33" s="21"/>
    </row>
    <row r="34" spans="1:11" x14ac:dyDescent="0.2">
      <c r="A34" s="2"/>
      <c r="B34" s="3"/>
      <c r="C34" s="14" t="s">
        <v>34</v>
      </c>
      <c r="D34" s="14" t="s">
        <v>38</v>
      </c>
      <c r="E34" s="15" t="s">
        <v>31</v>
      </c>
      <c r="F34" s="15" t="s">
        <v>41</v>
      </c>
      <c r="G34" s="16" t="s">
        <v>33</v>
      </c>
      <c r="H34" s="16" t="s">
        <v>42</v>
      </c>
      <c r="I34" s="19" t="s">
        <v>39</v>
      </c>
      <c r="J34" s="17" t="s">
        <v>40</v>
      </c>
      <c r="K34" s="16" t="s">
        <v>40</v>
      </c>
    </row>
    <row r="35" spans="1:11" x14ac:dyDescent="0.2">
      <c r="A35" s="2">
        <v>1</v>
      </c>
      <c r="B35" s="3" t="s">
        <v>9</v>
      </c>
      <c r="C35" s="4">
        <v>8.3028000000000005E-2</v>
      </c>
      <c r="D35" s="4">
        <v>8.3028000000000005E-2</v>
      </c>
      <c r="E35" s="6">
        <v>8.3028000000000005E-2</v>
      </c>
      <c r="F35" s="6">
        <v>8.3028000000000005E-2</v>
      </c>
      <c r="G35" s="7">
        <v>8.3028000000000005E-2</v>
      </c>
      <c r="H35" s="7">
        <v>8.3028000000000005E-2</v>
      </c>
      <c r="I35" s="20">
        <f>D35/C35</f>
        <v>1</v>
      </c>
      <c r="J35" s="5">
        <f>F35/E35</f>
        <v>1</v>
      </c>
      <c r="K35" s="8">
        <f>H35/G35</f>
        <v>1</v>
      </c>
    </row>
    <row r="36" spans="1:11" x14ac:dyDescent="0.2">
      <c r="A36" s="2">
        <v>2</v>
      </c>
      <c r="B36" s="3" t="s">
        <v>10</v>
      </c>
      <c r="C36" s="4">
        <v>7.4708999999999998E-2</v>
      </c>
      <c r="D36" s="4">
        <v>7.4708999999999998E-2</v>
      </c>
      <c r="E36" s="6">
        <v>7.4708999999999998E-2</v>
      </c>
      <c r="F36" s="6">
        <v>7.4708999999999998E-2</v>
      </c>
      <c r="G36" s="7">
        <v>7.4708999999999998E-2</v>
      </c>
      <c r="H36" s="7">
        <v>7.4708999999999998E-2</v>
      </c>
      <c r="I36" s="20">
        <f t="shared" ref="I36:I56" si="0">D36/C36</f>
        <v>1</v>
      </c>
      <c r="J36" s="5">
        <f t="shared" ref="J36:J56" si="1">F36/E36</f>
        <v>1</v>
      </c>
      <c r="K36" s="8">
        <f t="shared" ref="K36:K56" si="2">H36/G36</f>
        <v>1</v>
      </c>
    </row>
    <row r="37" spans="1:11" x14ac:dyDescent="0.2">
      <c r="A37" s="2">
        <v>3</v>
      </c>
      <c r="B37" s="3" t="s">
        <v>11</v>
      </c>
      <c r="C37" s="4">
        <v>8.3028000000000005E-2</v>
      </c>
      <c r="D37" s="4">
        <v>8.3028000000000005E-2</v>
      </c>
      <c r="E37" s="6">
        <v>8.3028000000000005E-2</v>
      </c>
      <c r="F37" s="6">
        <v>8.3028000000000005E-2</v>
      </c>
      <c r="G37" s="7">
        <v>8.3028000000000005E-2</v>
      </c>
      <c r="H37" s="7">
        <v>8.3028000000000005E-2</v>
      </c>
      <c r="I37" s="20">
        <f t="shared" si="0"/>
        <v>1</v>
      </c>
      <c r="J37" s="5">
        <f t="shared" si="1"/>
        <v>1</v>
      </c>
      <c r="K37" s="8">
        <f t="shared" si="2"/>
        <v>1</v>
      </c>
    </row>
    <row r="38" spans="1:11" x14ac:dyDescent="0.2">
      <c r="A38" s="2">
        <v>4</v>
      </c>
      <c r="B38" s="3" t="s">
        <v>12</v>
      </c>
      <c r="C38" s="4">
        <v>3.6910999999999999E-2</v>
      </c>
      <c r="D38" s="4">
        <v>3.6910999999999999E-2</v>
      </c>
      <c r="E38" s="6">
        <v>3.6910999999999999E-2</v>
      </c>
      <c r="F38" s="6">
        <v>3.6910999999999999E-2</v>
      </c>
      <c r="G38" s="7">
        <v>3.6910999999999999E-2</v>
      </c>
      <c r="H38" s="7">
        <v>3.6910999999999999E-2</v>
      </c>
      <c r="I38" s="20">
        <f t="shared" si="0"/>
        <v>1</v>
      </c>
      <c r="J38" s="5">
        <f t="shared" si="1"/>
        <v>1</v>
      </c>
      <c r="K38" s="8">
        <f t="shared" si="2"/>
        <v>1</v>
      </c>
    </row>
    <row r="39" spans="1:11" x14ac:dyDescent="0.2">
      <c r="A39" s="2">
        <v>5</v>
      </c>
      <c r="B39" s="3" t="s">
        <v>13</v>
      </c>
      <c r="C39" s="4">
        <v>3810400</v>
      </c>
      <c r="D39" s="4">
        <v>3810400</v>
      </c>
      <c r="E39" s="6">
        <v>3810400</v>
      </c>
      <c r="F39" s="6">
        <v>3810400</v>
      </c>
      <c r="G39" s="7">
        <v>3810400</v>
      </c>
      <c r="H39" s="7">
        <v>3810400</v>
      </c>
      <c r="I39" s="20">
        <f t="shared" si="0"/>
        <v>1</v>
      </c>
      <c r="J39" s="5">
        <f t="shared" si="1"/>
        <v>1</v>
      </c>
      <c r="K39" s="8">
        <f t="shared" si="2"/>
        <v>1</v>
      </c>
    </row>
    <row r="40" spans="1:11" x14ac:dyDescent="0.2">
      <c r="A40" s="2">
        <v>6</v>
      </c>
      <c r="B40" s="3" t="s">
        <v>14</v>
      </c>
      <c r="C40" s="4">
        <v>246420000</v>
      </c>
      <c r="D40" s="4">
        <v>246420000</v>
      </c>
      <c r="E40" s="6">
        <v>246420000</v>
      </c>
      <c r="F40" s="6">
        <v>246420000</v>
      </c>
      <c r="G40" s="7">
        <v>246420000</v>
      </c>
      <c r="H40" s="7">
        <v>246420000</v>
      </c>
      <c r="I40" s="20">
        <f t="shared" si="0"/>
        <v>1</v>
      </c>
      <c r="J40" s="5">
        <f t="shared" si="1"/>
        <v>1</v>
      </c>
      <c r="K40" s="8">
        <f t="shared" si="2"/>
        <v>1</v>
      </c>
    </row>
    <row r="41" spans="1:11" x14ac:dyDescent="0.2">
      <c r="A41" s="2">
        <v>7</v>
      </c>
      <c r="B41" s="3" t="s">
        <v>15</v>
      </c>
      <c r="C41" s="4">
        <v>4308600000</v>
      </c>
      <c r="D41" s="4">
        <v>4308600000</v>
      </c>
      <c r="E41" s="6">
        <v>4308600000</v>
      </c>
      <c r="F41" s="6">
        <v>4308600000</v>
      </c>
      <c r="G41" s="7">
        <v>4308600000</v>
      </c>
      <c r="H41" s="7">
        <v>4308600000</v>
      </c>
      <c r="I41" s="20">
        <f t="shared" si="0"/>
        <v>1</v>
      </c>
      <c r="J41" s="5">
        <f t="shared" si="1"/>
        <v>1</v>
      </c>
      <c r="K41" s="8">
        <f t="shared" si="2"/>
        <v>1</v>
      </c>
    </row>
    <row r="42" spans="1:11" x14ac:dyDescent="0.2">
      <c r="A42" s="2">
        <v>8</v>
      </c>
      <c r="B42" s="3" t="s">
        <v>16</v>
      </c>
      <c r="C42" s="4">
        <v>2128400000</v>
      </c>
      <c r="D42" s="4">
        <v>2128400000</v>
      </c>
      <c r="E42" s="6">
        <v>2128400000</v>
      </c>
      <c r="F42" s="6">
        <v>2128400000</v>
      </c>
      <c r="G42" s="7">
        <v>2128400000</v>
      </c>
      <c r="H42" s="7">
        <v>2128400000</v>
      </c>
      <c r="I42" s="20">
        <f t="shared" si="0"/>
        <v>1</v>
      </c>
      <c r="J42" s="5">
        <f t="shared" si="1"/>
        <v>1</v>
      </c>
      <c r="K42" s="8">
        <f t="shared" si="2"/>
        <v>1</v>
      </c>
    </row>
    <row r="43" spans="1:11" x14ac:dyDescent="0.2">
      <c r="A43" s="2">
        <v>9</v>
      </c>
      <c r="B43" s="3" t="s">
        <v>17</v>
      </c>
      <c r="C43" s="4">
        <v>0.93500000000000005</v>
      </c>
      <c r="D43" s="4">
        <v>0.93500000000000005</v>
      </c>
      <c r="E43" s="6">
        <v>0.93500000000000005</v>
      </c>
      <c r="F43" s="6">
        <v>0.93500000000000005</v>
      </c>
      <c r="G43" s="7">
        <v>0.93500000000000005</v>
      </c>
      <c r="H43" s="7">
        <v>0.93500000000000005</v>
      </c>
      <c r="I43" s="20">
        <f t="shared" si="0"/>
        <v>1</v>
      </c>
      <c r="J43" s="5">
        <f t="shared" si="1"/>
        <v>1</v>
      </c>
      <c r="K43" s="8">
        <f t="shared" si="2"/>
        <v>1</v>
      </c>
    </row>
    <row r="44" spans="1:11" x14ac:dyDescent="0.2">
      <c r="A44" s="2">
        <v>10</v>
      </c>
      <c r="B44" s="3" t="s">
        <v>18</v>
      </c>
      <c r="C44" s="4">
        <v>0</v>
      </c>
      <c r="D44" s="4">
        <v>0</v>
      </c>
      <c r="E44" s="6">
        <v>0</v>
      </c>
      <c r="F44" s="6">
        <v>0</v>
      </c>
      <c r="G44" s="7">
        <v>0</v>
      </c>
      <c r="H44" s="7">
        <v>0</v>
      </c>
      <c r="I44" s="20" t="e">
        <f t="shared" si="0"/>
        <v>#DIV/0!</v>
      </c>
      <c r="J44" s="5" t="e">
        <f t="shared" si="1"/>
        <v>#DIV/0!</v>
      </c>
      <c r="K44" s="8" t="e">
        <f t="shared" si="2"/>
        <v>#DIV/0!</v>
      </c>
    </row>
    <row r="45" spans="1:11" x14ac:dyDescent="0.2">
      <c r="A45" s="2">
        <v>11</v>
      </c>
      <c r="B45" s="3" t="s">
        <v>19</v>
      </c>
      <c r="C45" s="4">
        <v>1.3454999999999999</v>
      </c>
      <c r="D45" s="4">
        <v>1.3454999999999999</v>
      </c>
      <c r="E45" s="6">
        <v>1.3454999999999999</v>
      </c>
      <c r="F45" s="6">
        <v>1.3454999999999999</v>
      </c>
      <c r="G45" s="7">
        <v>1.3454999999999999</v>
      </c>
      <c r="H45" s="7">
        <v>1.3454999999999999</v>
      </c>
      <c r="I45" s="20">
        <f t="shared" si="0"/>
        <v>1</v>
      </c>
      <c r="J45" s="5">
        <f t="shared" si="1"/>
        <v>1</v>
      </c>
      <c r="K45" s="8">
        <f t="shared" si="2"/>
        <v>1</v>
      </c>
    </row>
    <row r="46" spans="1:11" x14ac:dyDescent="0.2">
      <c r="A46" s="2">
        <v>12</v>
      </c>
      <c r="B46" s="3" t="s">
        <v>20</v>
      </c>
      <c r="C46" s="4">
        <v>0</v>
      </c>
      <c r="D46" s="4">
        <v>0</v>
      </c>
      <c r="E46" s="6">
        <v>0</v>
      </c>
      <c r="F46" s="6">
        <v>0</v>
      </c>
      <c r="G46" s="7">
        <v>0</v>
      </c>
      <c r="H46" s="7">
        <v>0</v>
      </c>
      <c r="I46" s="20" t="e">
        <f t="shared" si="0"/>
        <v>#DIV/0!</v>
      </c>
      <c r="J46" s="5" t="e">
        <f t="shared" si="1"/>
        <v>#DIV/0!</v>
      </c>
      <c r="K46" s="8" t="e">
        <f t="shared" si="2"/>
        <v>#DIV/0!</v>
      </c>
    </row>
    <row r="47" spans="1:11" x14ac:dyDescent="0.2">
      <c r="A47" s="2">
        <v>13</v>
      </c>
      <c r="B47" s="3" t="s">
        <v>21</v>
      </c>
      <c r="C47" s="4">
        <v>776.81</v>
      </c>
      <c r="D47" s="4">
        <v>776.81</v>
      </c>
      <c r="E47" s="6">
        <v>776.81</v>
      </c>
      <c r="F47" s="6">
        <v>776.81</v>
      </c>
      <c r="G47" s="7">
        <v>776.81</v>
      </c>
      <c r="H47" s="7">
        <v>776.81</v>
      </c>
      <c r="I47" s="20">
        <f t="shared" si="0"/>
        <v>1</v>
      </c>
      <c r="J47" s="5">
        <f t="shared" si="1"/>
        <v>1</v>
      </c>
      <c r="K47" s="8">
        <f t="shared" si="2"/>
        <v>1</v>
      </c>
    </row>
    <row r="48" spans="1:11" x14ac:dyDescent="0.2">
      <c r="A48" s="2">
        <v>14</v>
      </c>
      <c r="B48" s="3" t="s">
        <v>22</v>
      </c>
      <c r="C48" s="4">
        <v>135280000</v>
      </c>
      <c r="D48" s="4">
        <v>34885</v>
      </c>
      <c r="E48" s="6">
        <v>135280000</v>
      </c>
      <c r="F48" s="6">
        <v>34885</v>
      </c>
      <c r="G48" s="7">
        <v>135280000</v>
      </c>
      <c r="H48" s="7">
        <v>34885</v>
      </c>
      <c r="I48" s="20">
        <f t="shared" si="0"/>
        <v>2.5787256061502069E-4</v>
      </c>
      <c r="J48" s="5">
        <f t="shared" si="1"/>
        <v>2.5787256061502069E-4</v>
      </c>
      <c r="K48" s="8">
        <f t="shared" si="2"/>
        <v>2.5787256061502069E-4</v>
      </c>
    </row>
    <row r="49" spans="1:11" x14ac:dyDescent="0.2">
      <c r="A49" s="2">
        <v>15</v>
      </c>
      <c r="B49" s="3" t="s">
        <v>23</v>
      </c>
      <c r="C49" s="4">
        <v>776.81</v>
      </c>
      <c r="D49" s="4">
        <v>776.81</v>
      </c>
      <c r="E49" s="6">
        <v>776.81</v>
      </c>
      <c r="F49" s="6">
        <v>776.81</v>
      </c>
      <c r="G49" s="7">
        <v>776.81</v>
      </c>
      <c r="H49" s="7">
        <v>776.81</v>
      </c>
      <c r="I49" s="20">
        <f t="shared" si="0"/>
        <v>1</v>
      </c>
      <c r="J49" s="5">
        <f t="shared" si="1"/>
        <v>1</v>
      </c>
      <c r="K49" s="8">
        <f t="shared" si="2"/>
        <v>1</v>
      </c>
    </row>
    <row r="50" spans="1:11" x14ac:dyDescent="0.2">
      <c r="A50" s="2">
        <v>16</v>
      </c>
      <c r="B50" s="3" t="s">
        <v>24</v>
      </c>
      <c r="C50" s="4">
        <v>8957800000</v>
      </c>
      <c r="D50" s="4">
        <v>2047300</v>
      </c>
      <c r="E50" s="6">
        <v>8957800000</v>
      </c>
      <c r="F50" s="6">
        <v>2047300</v>
      </c>
      <c r="G50" s="7">
        <v>8957800000</v>
      </c>
      <c r="H50" s="7">
        <v>2047300</v>
      </c>
      <c r="I50" s="20">
        <f t="shared" si="0"/>
        <v>2.2854942061666927E-4</v>
      </c>
      <c r="J50" s="5">
        <f t="shared" si="1"/>
        <v>2.2854942061666927E-4</v>
      </c>
      <c r="K50" s="8">
        <f t="shared" si="2"/>
        <v>2.2854942061666927E-4</v>
      </c>
    </row>
    <row r="51" spans="1:11" x14ac:dyDescent="0.2">
      <c r="A51" s="2">
        <v>17</v>
      </c>
      <c r="B51" s="3" t="s">
        <v>25</v>
      </c>
      <c r="C51" s="4">
        <v>130410000000</v>
      </c>
      <c r="D51" s="4">
        <v>130410000000</v>
      </c>
      <c r="E51" s="6">
        <v>130410000000</v>
      </c>
      <c r="F51" s="6">
        <v>130410000000</v>
      </c>
      <c r="G51" s="7">
        <v>130410000000</v>
      </c>
      <c r="H51" s="7">
        <v>130410000000</v>
      </c>
      <c r="I51" s="20">
        <f t="shared" si="0"/>
        <v>1</v>
      </c>
      <c r="J51" s="5">
        <f t="shared" si="1"/>
        <v>1</v>
      </c>
      <c r="K51" s="8">
        <f t="shared" si="2"/>
        <v>1</v>
      </c>
    </row>
    <row r="52" spans="1:11" x14ac:dyDescent="0.2">
      <c r="A52" s="2">
        <v>18</v>
      </c>
      <c r="B52" s="3" t="s">
        <v>26</v>
      </c>
      <c r="C52" s="4">
        <v>2301300000</v>
      </c>
      <c r="D52" s="4">
        <v>2596600000</v>
      </c>
      <c r="E52" s="6">
        <v>2301300000</v>
      </c>
      <c r="F52" s="6">
        <v>2596600000</v>
      </c>
      <c r="G52" s="7">
        <v>2301300000</v>
      </c>
      <c r="H52" s="7">
        <v>2596600000</v>
      </c>
      <c r="I52" s="20">
        <f t="shared" si="0"/>
        <v>1.1283187763438056</v>
      </c>
      <c r="J52" s="5">
        <f t="shared" si="1"/>
        <v>1.1283187763438056</v>
      </c>
      <c r="K52" s="8">
        <f t="shared" si="2"/>
        <v>1.1283187763438056</v>
      </c>
    </row>
    <row r="53" spans="1:11" x14ac:dyDescent="0.2">
      <c r="A53" s="2">
        <v>19</v>
      </c>
      <c r="B53" s="3" t="s">
        <v>27</v>
      </c>
      <c r="C53" s="4">
        <v>5298.8</v>
      </c>
      <c r="D53" s="4">
        <v>5298.8</v>
      </c>
      <c r="E53" s="6">
        <v>5298.8</v>
      </c>
      <c r="F53" s="6">
        <v>5298.8</v>
      </c>
      <c r="G53" s="7">
        <v>5298.8</v>
      </c>
      <c r="H53" s="7">
        <v>5298.8</v>
      </c>
      <c r="I53" s="20">
        <f t="shared" si="0"/>
        <v>1</v>
      </c>
      <c r="J53" s="5">
        <f t="shared" si="1"/>
        <v>1</v>
      </c>
      <c r="K53" s="8">
        <f t="shared" si="2"/>
        <v>1</v>
      </c>
    </row>
    <row r="54" spans="1:11" x14ac:dyDescent="0.2">
      <c r="A54" s="22">
        <v>20</v>
      </c>
      <c r="B54" s="23" t="s">
        <v>28</v>
      </c>
      <c r="C54" s="4">
        <v>9.2232000000000005E-11</v>
      </c>
      <c r="D54" s="4">
        <v>3.5767E-7</v>
      </c>
      <c r="E54" s="6">
        <v>9.2232000000000005E-11</v>
      </c>
      <c r="F54" s="6">
        <v>3.5767E-7</v>
      </c>
      <c r="G54" s="7">
        <v>9.2232000000000005E-11</v>
      </c>
      <c r="H54" s="7">
        <v>3.5767E-7</v>
      </c>
      <c r="I54" s="20">
        <f>D54/C54</f>
        <v>3877.9382426923407</v>
      </c>
      <c r="J54" s="5">
        <f t="shared" si="1"/>
        <v>3877.9382426923407</v>
      </c>
      <c r="K54" s="8">
        <f t="shared" si="2"/>
        <v>3877.9382426923407</v>
      </c>
    </row>
    <row r="55" spans="1:11" x14ac:dyDescent="0.2">
      <c r="A55" s="2">
        <v>21</v>
      </c>
      <c r="B55" s="3" t="s">
        <v>29</v>
      </c>
      <c r="C55" s="4">
        <v>266710</v>
      </c>
      <c r="D55" s="4">
        <v>266710</v>
      </c>
      <c r="E55" s="6">
        <v>266710</v>
      </c>
      <c r="F55" s="6">
        <v>266710</v>
      </c>
      <c r="G55" s="7">
        <v>266710</v>
      </c>
      <c r="H55" s="7">
        <v>266710</v>
      </c>
      <c r="I55" s="20">
        <f t="shared" si="0"/>
        <v>1</v>
      </c>
      <c r="J55" s="5">
        <f t="shared" si="1"/>
        <v>1</v>
      </c>
      <c r="K55" s="8">
        <f t="shared" si="2"/>
        <v>1</v>
      </c>
    </row>
    <row r="56" spans="1:11" x14ac:dyDescent="0.2">
      <c r="A56" s="22">
        <v>22</v>
      </c>
      <c r="B56" s="23" t="s">
        <v>30</v>
      </c>
      <c r="C56" s="4">
        <v>1.6763999999999999E-14</v>
      </c>
      <c r="D56" s="4">
        <v>7.3349000000000002E-11</v>
      </c>
      <c r="E56" s="6">
        <v>1.6763999999999999E-14</v>
      </c>
      <c r="F56" s="6">
        <v>7.3349000000000002E-11</v>
      </c>
      <c r="G56" s="7">
        <v>1.6763999999999999E-14</v>
      </c>
      <c r="H56" s="7">
        <v>7.3349000000000002E-11</v>
      </c>
      <c r="I56" s="20">
        <f t="shared" si="0"/>
        <v>4375.3877356239564</v>
      </c>
      <c r="J56" s="5">
        <f t="shared" si="1"/>
        <v>4375.3877356239564</v>
      </c>
      <c r="K56" s="8">
        <f t="shared" si="2"/>
        <v>4375.3877356239564</v>
      </c>
    </row>
    <row r="59" spans="1:11" x14ac:dyDescent="0.2">
      <c r="J59">
        <f>(I54+I56)/2</f>
        <v>4126.6629891581488</v>
      </c>
    </row>
  </sheetData>
  <mergeCells count="1"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CO_ADSORPTIONISOTHERM</vt:lpstr>
      <vt:lpstr>CO Oxidation_CONSTANT_PRESSURE</vt:lpstr>
      <vt:lpstr>CO Oxidation_corrected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Kusima, Kenneth L</dc:creator>
  <cp:lastModifiedBy>Kusima, Kenneth L</cp:lastModifiedBy>
  <dcterms:created xsi:type="dcterms:W3CDTF">2023-08-07T20:42:25Z</dcterms:created>
  <dcterms:modified xsi:type="dcterms:W3CDTF">2023-08-23T02:43:43Z</dcterms:modified>
</cp:coreProperties>
</file>