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kirat\Documents\Career Foundry\Python\Instacart Basket Analysis\05 Sent to client\"/>
    </mc:Choice>
  </mc:AlternateContent>
  <xr:revisionPtr revIDLastSave="0" documentId="13_ncr:1_{A2C3205D-23C1-40B9-BE3A-7B0EEC164205}" xr6:coauthVersionLast="46" xr6:coauthVersionMax="46" xr10:uidLastSave="{00000000-0000-0000-0000-000000000000}"/>
  <bookViews>
    <workbookView xWindow="-108" yWindow="-108" windowWidth="23256" windowHeight="12576" tabRatio="808" firstSheet="2"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5" i="6" l="1"/>
  <c r="H82" i="6"/>
  <c r="H81" i="6"/>
  <c r="M60" i="6"/>
  <c r="M61" i="6"/>
  <c r="M62" i="6"/>
  <c r="M63" i="6"/>
  <c r="M64" i="6"/>
  <c r="M65" i="6"/>
  <c r="M66" i="6"/>
  <c r="M67" i="6"/>
  <c r="M68" i="6"/>
  <c r="M69" i="6"/>
  <c r="M70" i="6"/>
  <c r="M71" i="6"/>
  <c r="K72" i="6" s="1"/>
  <c r="M59" i="6"/>
  <c r="N59" i="6" l="1"/>
  <c r="N69" i="6"/>
  <c r="N61" i="6"/>
  <c r="H76" i="6" s="1"/>
  <c r="N68" i="6"/>
  <c r="N60" i="6"/>
  <c r="N67" i="6"/>
  <c r="H72" i="6"/>
  <c r="I72" i="6"/>
  <c r="J72" i="6"/>
  <c r="N65" i="6"/>
  <c r="H79" i="6" s="1"/>
  <c r="N63" i="6"/>
  <c r="L72" i="6"/>
  <c r="N70" i="6"/>
  <c r="N62" i="6"/>
  <c r="H77" i="6" s="1"/>
  <c r="N66" i="6"/>
  <c r="H80" i="6" s="1"/>
  <c r="N64" i="6"/>
  <c r="H78" i="6" s="1"/>
</calcChain>
</file>

<file path=xl/sharedStrings.xml><?xml version="1.0" encoding="utf-8"?>
<sst xmlns="http://schemas.openxmlformats.org/spreadsheetml/2006/main" count="230" uniqueCount="174">
  <si>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</si>
  <si>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</si>
  <si>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</si>
  <si>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</si>
  <si>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</si>
  <si>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</si>
  <si>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</si>
  <si>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</si>
  <si>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</si>
  <si>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</si>
  <si>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</si>
  <si>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</si>
  <si>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</si>
  <si>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</si>
  <si>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</si>
  <si>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</si>
  <si>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</si>
  <si>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</si>
  <si>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</si>
  <si>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</si>
  <si>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</si>
  <si>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</si>
  <si>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</si>
  <si>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</si>
  <si>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</si>
  <si>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</si>
  <si>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</si>
  <si>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</si>
  <si>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</si>
  <si>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</si>
  <si>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</si>
  <si>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</si>
  <si>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 xml:space="preserve">21 duplicate rows were deleted </t>
  </si>
  <si>
    <t xml:space="preserve"> 'eval_set'  from orders</t>
  </si>
  <si>
    <t xml:space="preserve"> 'orders_day_of_week</t>
  </si>
  <si>
    <t xml:space="preserve"> 'order_dow' renamed to </t>
  </si>
  <si>
    <t xml:space="preserve"> 'order_id' changed from </t>
  </si>
  <si>
    <t>interger to object</t>
  </si>
  <si>
    <t xml:space="preserve"> 'order_number' renamed to</t>
  </si>
  <si>
    <t xml:space="preserve"> 'order_id'</t>
  </si>
  <si>
    <t xml:space="preserve"> 'Surnam' renamed to </t>
  </si>
  <si>
    <t xml:space="preserve"> 'Last Name'</t>
  </si>
  <si>
    <t>First Name missing</t>
  </si>
  <si>
    <t>replaced with Mr/Ms</t>
  </si>
  <si>
    <t xml:space="preserve"> 'First name', 'Last name'</t>
  </si>
  <si>
    <t>from costomers</t>
  </si>
  <si>
    <t xml:space="preserve">for PII complience </t>
  </si>
  <si>
    <t>profiling</t>
  </si>
  <si>
    <t>Midwest</t>
  </si>
  <si>
    <t>Northeast</t>
  </si>
  <si>
    <t>Other</t>
  </si>
  <si>
    <t>South</t>
  </si>
  <si>
    <t>West</t>
  </si>
  <si>
    <t>Age 33-48 familty with 2 or more dependants</t>
  </si>
  <si>
    <t>Age 33-48 family with 1 dependants</t>
  </si>
  <si>
    <t>Age 33-48 single without dependants</t>
  </si>
  <si>
    <t>Age 49-64 familty with 2 or more dependants</t>
  </si>
  <si>
    <t>Age 49-64 family with 1 dependants</t>
  </si>
  <si>
    <t>Age 49-64 single without dependants</t>
  </si>
  <si>
    <t>Age 65+ family with dependants</t>
  </si>
  <si>
    <t>Age 65+ single without dependants</t>
  </si>
  <si>
    <t>Young family with 1 dependants</t>
  </si>
  <si>
    <t>Young family with 2 or more dependants</t>
  </si>
  <si>
    <t>Young single with dependants</t>
  </si>
  <si>
    <t>Young single without dependants</t>
  </si>
  <si>
    <t>Region</t>
  </si>
  <si>
    <t>Higher income</t>
  </si>
  <si>
    <t>Lower income</t>
  </si>
  <si>
    <t>Middle income</t>
  </si>
  <si>
    <t>final data set</t>
  </si>
  <si>
    <t>busiest_day</t>
  </si>
  <si>
    <t>taking the day that has the most number of sales</t>
  </si>
  <si>
    <t>busiest_days</t>
  </si>
  <si>
    <t>taking 2 days that has the most number of sales</t>
  </si>
  <si>
    <t>busiest_period_of_day</t>
  </si>
  <si>
    <t>taking the busiest time during the day</t>
  </si>
  <si>
    <t>loyalty_flag</t>
  </si>
  <si>
    <t>breaking down customers according to how often they</t>
  </si>
  <si>
    <t>make a purchase</t>
  </si>
  <si>
    <t>spending_flag</t>
  </si>
  <si>
    <t>breaking down customers according to how much</t>
  </si>
  <si>
    <t>they spend</t>
  </si>
  <si>
    <t>frequency_flag</t>
  </si>
  <si>
    <t>age_flag</t>
  </si>
  <si>
    <t>breaking down customers according to age</t>
  </si>
  <si>
    <t>breaking down customers according to region</t>
  </si>
  <si>
    <t>income_flag</t>
  </si>
  <si>
    <t>breaking down customers according to income</t>
  </si>
  <si>
    <t>breaking down customers according to age, number</t>
  </si>
  <si>
    <t>of dependants and marrital status</t>
  </si>
  <si>
    <t xml:space="preserve">profiling category considers age, number of dependants, and marital status. </t>
  </si>
  <si>
    <t>it breaks down the customer database according to these groups</t>
  </si>
  <si>
    <t>we can observe more customers are from the South</t>
  </si>
  <si>
    <t>histogram shows that the busiest shopping times are 9am-5pm</t>
  </si>
  <si>
    <t>The sales team needs to know what the busiest days of the week and hours of the day are (i.e., the days and times with the most orders) in order to schedule ads at times when there are fewer orders.</t>
  </si>
  <si>
    <t>days of the week are not equaly distributed, the busiest days are Saturday and Sunday</t>
  </si>
  <si>
    <t>The busiest days of the week are Saturday and Sunday. The busiest time is 9am-5pm</t>
  </si>
  <si>
    <t>Loyal customers order more than 40 orders</t>
  </si>
  <si>
    <t>New customers order less than 10 orders</t>
  </si>
  <si>
    <t>Regular customers order between 10 and 40 orders</t>
  </si>
  <si>
    <t>They also want to know whether there are particular times of the day when people spend the most money, as this might inform the type of products they advertise at these times.</t>
  </si>
  <si>
    <t>The mean of money spent by customers has a higher concentration around 3pm</t>
  </si>
  <si>
    <t>Instacart has a lot of products with different price tags. Marketing and sales want to use simpler price range groupings to help direct their efforts.</t>
  </si>
  <si>
    <t>department 4(produce) has the most number of sales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</si>
  <si>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</si>
  <si>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</si>
  <si>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About 50% of the customers order between 10 and 40 orders. A little over 30% are loyal customers who order more than 40 orders. A little under 20% are new customers who order less than 10 orders.</t>
  </si>
  <si>
    <t>Are there differences in ordering habits based on a customer’s region?</t>
  </si>
  <si>
    <t>High range product</t>
  </si>
  <si>
    <t>Low range product</t>
  </si>
  <si>
    <t>Mid range product</t>
  </si>
  <si>
    <t>Is there a connection between age and family status in terms of ordering habits?</t>
  </si>
  <si>
    <t>Key Question 8</t>
  </si>
  <si>
    <t>Crosstab: Profiling vs Regions</t>
  </si>
  <si>
    <t>Crosstab: Regions vs Income level</t>
  </si>
  <si>
    <t>Crosstab: Profiling vs price range of products</t>
  </si>
  <si>
    <t>Three categories were created: Low range product - price 4 and below, Mid range product - price between 4 and 9, High range product - price above 9</t>
  </si>
  <si>
    <t>Age 33-48 family with 1 dependant</t>
  </si>
  <si>
    <t>Age 49-64 family with 1 dependant</t>
  </si>
  <si>
    <t>Age 33-48 family with 2 or more dependants</t>
  </si>
  <si>
    <t>Age 33-48 family</t>
  </si>
  <si>
    <t>Age 49-64 family</t>
  </si>
  <si>
    <t>Age 33-48 single</t>
  </si>
  <si>
    <t>Age 49-64 single</t>
  </si>
  <si>
    <t>Age 65+ family</t>
  </si>
  <si>
    <t>Age 65+ single</t>
  </si>
  <si>
    <t>Young family</t>
  </si>
  <si>
    <t>Young single</t>
  </si>
  <si>
    <t>Departments distribution</t>
  </si>
  <si>
    <t>4. Produce</t>
  </si>
  <si>
    <t>1. Frozen</t>
  </si>
  <si>
    <t>2. Other</t>
  </si>
  <si>
    <t>3. Bakery</t>
  </si>
  <si>
    <t>5. Alcohol</t>
  </si>
  <si>
    <t>6. International</t>
  </si>
  <si>
    <t>7. Beverages</t>
  </si>
  <si>
    <t>8. Pets</t>
  </si>
  <si>
    <t>9. Dry goods pasta</t>
  </si>
  <si>
    <t>10. Bulk</t>
  </si>
  <si>
    <t>11. Personal care</t>
  </si>
  <si>
    <t>12. Meat/Seafood</t>
  </si>
  <si>
    <t>13. Pantry</t>
  </si>
  <si>
    <t>14. Breakfast</t>
  </si>
  <si>
    <t>15. Canned goods</t>
  </si>
  <si>
    <t>16. Dairy/Eggs</t>
  </si>
  <si>
    <t>17. Household</t>
  </si>
  <si>
    <t>18. Babies</t>
  </si>
  <si>
    <t>19. Snacks</t>
  </si>
  <si>
    <t>20. Deli</t>
  </si>
  <si>
    <t>21. Missing</t>
  </si>
  <si>
    <t>Orders by Days of the Week</t>
  </si>
  <si>
    <t>0. Saturday</t>
  </si>
  <si>
    <t>1. Sunday</t>
  </si>
  <si>
    <t>2. Monday</t>
  </si>
  <si>
    <t>3. Tuesday</t>
  </si>
  <si>
    <t>4. Wednesday</t>
  </si>
  <si>
    <t>5. Thursday</t>
  </si>
  <si>
    <t>6. Friday</t>
  </si>
  <si>
    <t>Distribution of orders during hours of the day</t>
  </si>
  <si>
    <t>Most of the customers are coming from Middle Income</t>
  </si>
  <si>
    <t xml:space="preserve">Loyal </t>
  </si>
  <si>
    <t>New</t>
  </si>
  <si>
    <t>Regular</t>
  </si>
  <si>
    <t>Distribution of loyalty of customers</t>
  </si>
  <si>
    <t xml:space="preserve">Families constitute most of customers </t>
  </si>
  <si>
    <t>Midrange products 5 to 10 dollars have the most popularity</t>
  </si>
  <si>
    <t>Midrange products 5 to 10 dollars have the most popularity. South region having the most customer base.</t>
  </si>
  <si>
    <t>Percent of customers</t>
  </si>
  <si>
    <t xml:space="preserve"> </t>
  </si>
  <si>
    <t>Low Range - 4 dollars or less</t>
  </si>
  <si>
    <t>Mid range - between 4 and 9 dollars</t>
  </si>
  <si>
    <t>High range - 10 dollars or more</t>
  </si>
  <si>
    <t>Most of the products bought across profiles are under 10 dollars</t>
  </si>
  <si>
    <t xml:space="preserve">Families and middle income category constitute most of 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</si>
</sst>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8"/>
      <color theme="1"/>
      <name val="Var(--pst-font-family-monospace"/>
    </font>
    <font>
      <sz val="8"/>
      <color rgb="FF000000"/>
      <name val="Courier New"/>
      <family val="3"/>
    </font>
    <font>
      <sz val="11"/>
      <color rgb="FF000000"/>
      <name val="Calibri"/>
      <family val="2"/>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medium">
        <color rgb="FFC9C9C9"/>
      </left>
      <right style="medium">
        <color rgb="FFC9C9C9"/>
      </right>
      <top style="medium">
        <color rgb="FFC9C9C9"/>
      </top>
      <bottom style="medium">
        <color rgb="FFC9C9C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0" fillId="0" borderId="26" xfId="0" quotePrefix="1" applyBorder="1"/>
    <xf numFmtId="0" fontId="0" fillId="0" borderId="24" xfId="0" quotePrefix="1" applyBorder="1"/>
    <xf numFmtId="0" fontId="9" fillId="0" borderId="29" xfId="0" applyFont="1" applyBorder="1" applyAlignment="1">
      <alignment horizontal="left" vertical="center"/>
    </xf>
    <xf numFmtId="0" fontId="0" fillId="0" borderId="0" xfId="0" applyAlignment="1">
      <alignment wrapText="1"/>
    </xf>
    <xf numFmtId="0" fontId="8" fillId="0" borderId="0" xfId="0" applyFont="1"/>
    <xf numFmtId="0" fontId="10" fillId="0" borderId="0" xfId="0" applyFont="1" applyAlignment="1">
      <alignment horizontal="left" vertical="center"/>
    </xf>
    <xf numFmtId="0" fontId="11" fillId="0" borderId="0" xfId="0" applyFont="1" applyAlignment="1">
      <alignment horizontal="left" vertical="center" wrapText="1"/>
    </xf>
    <xf numFmtId="0" fontId="9" fillId="0" borderId="0" xfId="0" applyFont="1" applyBorder="1" applyAlignment="1">
      <alignment horizontal="left" vertical="center"/>
    </xf>
    <xf numFmtId="0" fontId="8" fillId="0" borderId="0" xfId="0" applyFont="1" applyBorder="1" applyAlignment="1">
      <alignment horizontal="left" vertical="center"/>
    </xf>
    <xf numFmtId="0" fontId="0" fillId="0" borderId="30" xfId="0" applyBorder="1"/>
    <xf numFmtId="0" fontId="0" fillId="0" borderId="32" xfId="0" applyBorder="1"/>
    <xf numFmtId="0" fontId="0" fillId="0" borderId="31" xfId="0" applyBorder="1"/>
    <xf numFmtId="0" fontId="0" fillId="0" borderId="34" xfId="0" applyBorder="1"/>
    <xf numFmtId="0" fontId="0" fillId="0" borderId="33" xfId="0" applyBorder="1"/>
    <xf numFmtId="0" fontId="0" fillId="0" borderId="0" xfId="0" applyBorder="1"/>
    <xf numFmtId="0" fontId="0" fillId="0" borderId="30" xfId="0" applyBorder="1" applyAlignment="1">
      <alignment horizontal="center"/>
    </xf>
    <xf numFmtId="0" fontId="0" fillId="0" borderId="35" xfId="0" applyBorder="1"/>
    <xf numFmtId="0" fontId="0" fillId="0" borderId="36" xfId="0" applyBorder="1"/>
    <xf numFmtId="0" fontId="0" fillId="0" borderId="37"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derivations'!$H$34</c:f>
              <c:strCache>
                <c:ptCount val="1"/>
                <c:pt idx="0">
                  <c:v>High range product</c:v>
                </c:pt>
              </c:strCache>
            </c:strRef>
          </c:tx>
          <c:spPr>
            <a:solidFill>
              <a:schemeClr val="accent1"/>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derivations'!$H$35:$H$46</c:f>
              <c:numCache>
                <c:formatCode>General</c:formatCode>
                <c:ptCount val="12"/>
                <c:pt idx="0">
                  <c:v>1546271</c:v>
                </c:pt>
                <c:pt idx="1">
                  <c:v>788580</c:v>
                </c:pt>
                <c:pt idx="2">
                  <c:v>771526</c:v>
                </c:pt>
                <c:pt idx="3">
                  <c:v>1535719</c:v>
                </c:pt>
                <c:pt idx="4">
                  <c:v>763520</c:v>
                </c:pt>
                <c:pt idx="5">
                  <c:v>786688</c:v>
                </c:pt>
                <c:pt idx="6">
                  <c:v>2465441</c:v>
                </c:pt>
                <c:pt idx="7">
                  <c:v>812620</c:v>
                </c:pt>
                <c:pt idx="8">
                  <c:v>522606</c:v>
                </c:pt>
                <c:pt idx="9">
                  <c:v>1069291</c:v>
                </c:pt>
                <c:pt idx="10">
                  <c:v>594752</c:v>
                </c:pt>
                <c:pt idx="11">
                  <c:v>722476</c:v>
                </c:pt>
              </c:numCache>
            </c:numRef>
          </c:val>
          <c:extLst>
            <c:ext xmlns:c16="http://schemas.microsoft.com/office/drawing/2014/chart" uri="{C3380CC4-5D6E-409C-BE32-E72D297353CC}">
              <c16:uniqueId val="{00000000-2023-41CC-8ABF-01F22DF099B1}"/>
            </c:ext>
          </c:extLst>
        </c:ser>
        <c:ser>
          <c:idx val="1"/>
          <c:order val="1"/>
          <c:tx>
            <c:strRef>
              <c:f>'5. Column derivations'!$I$34</c:f>
              <c:strCache>
                <c:ptCount val="1"/>
                <c:pt idx="0">
                  <c:v>Low range product</c:v>
                </c:pt>
              </c:strCache>
            </c:strRef>
          </c:tx>
          <c:spPr>
            <a:solidFill>
              <a:schemeClr val="accent2"/>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derivations'!$I$35:$I$46</c:f>
              <c:numCache>
                <c:formatCode>General</c:formatCode>
                <c:ptCount val="12"/>
                <c:pt idx="0">
                  <c:v>949307</c:v>
                </c:pt>
                <c:pt idx="1">
                  <c:v>481002</c:v>
                </c:pt>
                <c:pt idx="2">
                  <c:v>475155</c:v>
                </c:pt>
                <c:pt idx="3">
                  <c:v>947598</c:v>
                </c:pt>
                <c:pt idx="4">
                  <c:v>471613</c:v>
                </c:pt>
                <c:pt idx="5">
                  <c:v>483885</c:v>
                </c:pt>
                <c:pt idx="6">
                  <c:v>1520420</c:v>
                </c:pt>
                <c:pt idx="7">
                  <c:v>498331</c:v>
                </c:pt>
                <c:pt idx="8">
                  <c:v>320881</c:v>
                </c:pt>
                <c:pt idx="9">
                  <c:v>662832</c:v>
                </c:pt>
                <c:pt idx="10">
                  <c:v>363479</c:v>
                </c:pt>
                <c:pt idx="11">
                  <c:v>447308</c:v>
                </c:pt>
              </c:numCache>
            </c:numRef>
          </c:val>
          <c:extLst>
            <c:ext xmlns:c16="http://schemas.microsoft.com/office/drawing/2014/chart" uri="{C3380CC4-5D6E-409C-BE32-E72D297353CC}">
              <c16:uniqueId val="{00000001-2023-41CC-8ABF-01F22DF099B1}"/>
            </c:ext>
          </c:extLst>
        </c:ser>
        <c:ser>
          <c:idx val="2"/>
          <c:order val="2"/>
          <c:tx>
            <c:strRef>
              <c:f>'5. Column derivations'!$J$34</c:f>
              <c:strCache>
                <c:ptCount val="1"/>
                <c:pt idx="0">
                  <c:v>Mid range product</c:v>
                </c:pt>
              </c:strCache>
            </c:strRef>
          </c:tx>
          <c:spPr>
            <a:solidFill>
              <a:schemeClr val="accent3"/>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derivations'!$J$35:$J$46</c:f>
              <c:numCache>
                <c:formatCode>General</c:formatCode>
                <c:ptCount val="12"/>
                <c:pt idx="0">
                  <c:v>1544426</c:v>
                </c:pt>
                <c:pt idx="1">
                  <c:v>790182</c:v>
                </c:pt>
                <c:pt idx="2">
                  <c:v>769041</c:v>
                </c:pt>
                <c:pt idx="3">
                  <c:v>1540852</c:v>
                </c:pt>
                <c:pt idx="4">
                  <c:v>764431</c:v>
                </c:pt>
                <c:pt idx="5">
                  <c:v>792749</c:v>
                </c:pt>
                <c:pt idx="6">
                  <c:v>2468571</c:v>
                </c:pt>
                <c:pt idx="7">
                  <c:v>808940</c:v>
                </c:pt>
                <c:pt idx="8">
                  <c:v>523893</c:v>
                </c:pt>
                <c:pt idx="9">
                  <c:v>1077317</c:v>
                </c:pt>
                <c:pt idx="10">
                  <c:v>592242</c:v>
                </c:pt>
                <c:pt idx="11">
                  <c:v>728030</c:v>
                </c:pt>
              </c:numCache>
            </c:numRef>
          </c:val>
          <c:extLst>
            <c:ext xmlns:c16="http://schemas.microsoft.com/office/drawing/2014/chart" uri="{C3380CC4-5D6E-409C-BE32-E72D297353CC}">
              <c16:uniqueId val="{00000002-2023-41CC-8ABF-01F22DF099B1}"/>
            </c:ext>
          </c:extLst>
        </c:ser>
        <c:dLbls>
          <c:showLegendKey val="0"/>
          <c:showVal val="0"/>
          <c:showCatName val="0"/>
          <c:showSerName val="0"/>
          <c:showPercent val="0"/>
          <c:showBubbleSize val="0"/>
        </c:dLbls>
        <c:gapWidth val="219"/>
        <c:overlap val="-27"/>
        <c:axId val="263482815"/>
        <c:axId val="263481983"/>
      </c:barChart>
      <c:catAx>
        <c:axId val="26348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81983"/>
        <c:crosses val="autoZero"/>
        <c:auto val="1"/>
        <c:lblAlgn val="ctr"/>
        <c:lblOffset val="100"/>
        <c:noMultiLvlLbl val="0"/>
      </c:catAx>
      <c:valAx>
        <c:axId val="2634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8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Profiling</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derivations'!$H$10</c:f>
              <c:strCache>
                <c:ptCount val="1"/>
                <c:pt idx="0">
                  <c:v>Midwest</c:v>
                </c:pt>
              </c:strCache>
            </c:strRef>
          </c:tx>
          <c:spPr>
            <a:solidFill>
              <a:schemeClr val="accent1"/>
            </a:solidFill>
            <a:ln>
              <a:noFill/>
            </a:ln>
            <a:effectLst/>
          </c:spPr>
          <c:invertIfNegative val="0"/>
          <c:cat>
            <c:strRef>
              <c:f>'5. Column derivations'!$G$11:$G$22</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derivations'!$H$11:$H$22</c:f>
              <c:numCache>
                <c:formatCode>General</c:formatCode>
                <c:ptCount val="12"/>
                <c:pt idx="0">
                  <c:v>213386</c:v>
                </c:pt>
                <c:pt idx="1">
                  <c:v>129510</c:v>
                </c:pt>
                <c:pt idx="2">
                  <c:v>123480</c:v>
                </c:pt>
                <c:pt idx="3">
                  <c:v>219826</c:v>
                </c:pt>
                <c:pt idx="4">
                  <c:v>106021</c:v>
                </c:pt>
                <c:pt idx="5">
                  <c:v>121265</c:v>
                </c:pt>
                <c:pt idx="6">
                  <c:v>356998</c:v>
                </c:pt>
                <c:pt idx="7">
                  <c:v>113298</c:v>
                </c:pt>
                <c:pt idx="8">
                  <c:v>80279</c:v>
                </c:pt>
                <c:pt idx="9">
                  <c:v>163592</c:v>
                </c:pt>
                <c:pt idx="10">
                  <c:v>89494</c:v>
                </c:pt>
                <c:pt idx="11">
                  <c:v>100269</c:v>
                </c:pt>
              </c:numCache>
            </c:numRef>
          </c:val>
          <c:extLst>
            <c:ext xmlns:c16="http://schemas.microsoft.com/office/drawing/2014/chart" uri="{C3380CC4-5D6E-409C-BE32-E72D297353CC}">
              <c16:uniqueId val="{00000000-ABDE-4527-BF9C-DA8AD0830699}"/>
            </c:ext>
          </c:extLst>
        </c:ser>
        <c:ser>
          <c:idx val="1"/>
          <c:order val="1"/>
          <c:tx>
            <c:strRef>
              <c:f>'5. Column derivations'!$I$10</c:f>
              <c:strCache>
                <c:ptCount val="1"/>
                <c:pt idx="0">
                  <c:v>Northeast</c:v>
                </c:pt>
              </c:strCache>
            </c:strRef>
          </c:tx>
          <c:spPr>
            <a:solidFill>
              <a:schemeClr val="accent2"/>
            </a:solidFill>
            <a:ln>
              <a:noFill/>
            </a:ln>
            <a:effectLst/>
          </c:spPr>
          <c:invertIfNegative val="0"/>
          <c:cat>
            <c:strRef>
              <c:f>'5. Column derivations'!$G$11:$G$22</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derivations'!$I$11:$I$22</c:f>
              <c:numCache>
                <c:formatCode>General</c:formatCode>
                <c:ptCount val="12"/>
                <c:pt idx="0">
                  <c:v>146412</c:v>
                </c:pt>
                <c:pt idx="1">
                  <c:v>84627</c:v>
                </c:pt>
                <c:pt idx="2">
                  <c:v>74008</c:v>
                </c:pt>
                <c:pt idx="3">
                  <c:v>163451</c:v>
                </c:pt>
                <c:pt idx="4">
                  <c:v>76184</c:v>
                </c:pt>
                <c:pt idx="5">
                  <c:v>71970</c:v>
                </c:pt>
                <c:pt idx="6">
                  <c:v>246170</c:v>
                </c:pt>
                <c:pt idx="7">
                  <c:v>98406</c:v>
                </c:pt>
                <c:pt idx="8">
                  <c:v>61408</c:v>
                </c:pt>
                <c:pt idx="9">
                  <c:v>105770</c:v>
                </c:pt>
                <c:pt idx="10">
                  <c:v>45810</c:v>
                </c:pt>
                <c:pt idx="11">
                  <c:v>78634</c:v>
                </c:pt>
              </c:numCache>
            </c:numRef>
          </c:val>
          <c:extLst>
            <c:ext xmlns:c16="http://schemas.microsoft.com/office/drawing/2014/chart" uri="{C3380CC4-5D6E-409C-BE32-E72D297353CC}">
              <c16:uniqueId val="{00000001-ABDE-4527-BF9C-DA8AD0830699}"/>
            </c:ext>
          </c:extLst>
        </c:ser>
        <c:ser>
          <c:idx val="2"/>
          <c:order val="2"/>
          <c:tx>
            <c:strRef>
              <c:f>'5. Column derivations'!$J$10</c:f>
              <c:strCache>
                <c:ptCount val="1"/>
                <c:pt idx="0">
                  <c:v>Other</c:v>
                </c:pt>
              </c:strCache>
            </c:strRef>
          </c:tx>
          <c:spPr>
            <a:solidFill>
              <a:schemeClr val="accent3"/>
            </a:solidFill>
            <a:ln>
              <a:noFill/>
            </a:ln>
            <a:effectLst/>
          </c:spPr>
          <c:invertIfNegative val="0"/>
          <c:cat>
            <c:strRef>
              <c:f>'5. Column derivations'!$G$11:$G$22</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derivations'!$J$11:$J$22</c:f>
              <c:numCache>
                <c:formatCode>General</c:formatCode>
                <c:ptCount val="12"/>
                <c:pt idx="0">
                  <c:v>20682</c:v>
                </c:pt>
                <c:pt idx="1">
                  <c:v>7683</c:v>
                </c:pt>
                <c:pt idx="2">
                  <c:v>8365</c:v>
                </c:pt>
                <c:pt idx="3">
                  <c:v>18187</c:v>
                </c:pt>
                <c:pt idx="4">
                  <c:v>10173</c:v>
                </c:pt>
                <c:pt idx="5">
                  <c:v>6828</c:v>
                </c:pt>
                <c:pt idx="6">
                  <c:v>29713</c:v>
                </c:pt>
                <c:pt idx="7">
                  <c:v>9552</c:v>
                </c:pt>
                <c:pt idx="8">
                  <c:v>5453</c:v>
                </c:pt>
                <c:pt idx="9">
                  <c:v>13213</c:v>
                </c:pt>
                <c:pt idx="10">
                  <c:v>8148</c:v>
                </c:pt>
                <c:pt idx="11">
                  <c:v>6267</c:v>
                </c:pt>
              </c:numCache>
            </c:numRef>
          </c:val>
          <c:extLst>
            <c:ext xmlns:c16="http://schemas.microsoft.com/office/drawing/2014/chart" uri="{C3380CC4-5D6E-409C-BE32-E72D297353CC}">
              <c16:uniqueId val="{00000002-ABDE-4527-BF9C-DA8AD0830699}"/>
            </c:ext>
          </c:extLst>
        </c:ser>
        <c:ser>
          <c:idx val="3"/>
          <c:order val="3"/>
          <c:tx>
            <c:strRef>
              <c:f>'5. Column derivations'!$K$10</c:f>
              <c:strCache>
                <c:ptCount val="1"/>
                <c:pt idx="0">
                  <c:v>South</c:v>
                </c:pt>
              </c:strCache>
            </c:strRef>
          </c:tx>
          <c:spPr>
            <a:solidFill>
              <a:schemeClr val="accent4"/>
            </a:solidFill>
            <a:ln>
              <a:noFill/>
            </a:ln>
            <a:effectLst/>
          </c:spPr>
          <c:invertIfNegative val="0"/>
          <c:cat>
            <c:strRef>
              <c:f>'5. Column derivations'!$G$11:$G$22</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derivations'!$K$11:$K$22</c:f>
              <c:numCache>
                <c:formatCode>General</c:formatCode>
                <c:ptCount val="12"/>
                <c:pt idx="0">
                  <c:v>317211</c:v>
                </c:pt>
                <c:pt idx="1">
                  <c:v>159659</c:v>
                </c:pt>
                <c:pt idx="2">
                  <c:v>171104</c:v>
                </c:pt>
                <c:pt idx="3">
                  <c:v>327388</c:v>
                </c:pt>
                <c:pt idx="4">
                  <c:v>161784</c:v>
                </c:pt>
                <c:pt idx="5">
                  <c:v>162603</c:v>
                </c:pt>
                <c:pt idx="6">
                  <c:v>517392</c:v>
                </c:pt>
                <c:pt idx="7">
                  <c:v>164539</c:v>
                </c:pt>
                <c:pt idx="8">
                  <c:v>113454</c:v>
                </c:pt>
                <c:pt idx="9">
                  <c:v>234342</c:v>
                </c:pt>
                <c:pt idx="10">
                  <c:v>142878</c:v>
                </c:pt>
                <c:pt idx="11">
                  <c:v>149648</c:v>
                </c:pt>
              </c:numCache>
            </c:numRef>
          </c:val>
          <c:extLst>
            <c:ext xmlns:c16="http://schemas.microsoft.com/office/drawing/2014/chart" uri="{C3380CC4-5D6E-409C-BE32-E72D297353CC}">
              <c16:uniqueId val="{00000003-ABDE-4527-BF9C-DA8AD0830699}"/>
            </c:ext>
          </c:extLst>
        </c:ser>
        <c:ser>
          <c:idx val="4"/>
          <c:order val="4"/>
          <c:tx>
            <c:strRef>
              <c:f>'5. Column derivations'!$L$10</c:f>
              <c:strCache>
                <c:ptCount val="1"/>
                <c:pt idx="0">
                  <c:v>West</c:v>
                </c:pt>
              </c:strCache>
            </c:strRef>
          </c:tx>
          <c:spPr>
            <a:solidFill>
              <a:schemeClr val="accent5"/>
            </a:solidFill>
            <a:ln>
              <a:noFill/>
            </a:ln>
            <a:effectLst/>
          </c:spPr>
          <c:invertIfNegative val="0"/>
          <c:cat>
            <c:strRef>
              <c:f>'5. Column derivations'!$G$11:$G$22</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derivations'!$L$11:$L$22</c:f>
              <c:numCache>
                <c:formatCode>General</c:formatCode>
                <c:ptCount val="12"/>
                <c:pt idx="0">
                  <c:v>239968</c:v>
                </c:pt>
                <c:pt idx="1">
                  <c:v>129649</c:v>
                </c:pt>
                <c:pt idx="2">
                  <c:v>118987</c:v>
                </c:pt>
                <c:pt idx="3">
                  <c:v>253964</c:v>
                </c:pt>
                <c:pt idx="4">
                  <c:v>127509</c:v>
                </c:pt>
                <c:pt idx="5">
                  <c:v>128539</c:v>
                </c:pt>
                <c:pt idx="6">
                  <c:v>399253</c:v>
                </c:pt>
                <c:pt idx="7">
                  <c:v>126038</c:v>
                </c:pt>
                <c:pt idx="8">
                  <c:v>87245</c:v>
                </c:pt>
                <c:pt idx="9">
                  <c:v>164688</c:v>
                </c:pt>
                <c:pt idx="10">
                  <c:v>102121</c:v>
                </c:pt>
                <c:pt idx="11">
                  <c:v>104279</c:v>
                </c:pt>
              </c:numCache>
            </c:numRef>
          </c:val>
          <c:extLst>
            <c:ext xmlns:c16="http://schemas.microsoft.com/office/drawing/2014/chart" uri="{C3380CC4-5D6E-409C-BE32-E72D297353CC}">
              <c16:uniqueId val="{00000004-ABDE-4527-BF9C-DA8AD0830699}"/>
            </c:ext>
          </c:extLst>
        </c:ser>
        <c:dLbls>
          <c:showLegendKey val="0"/>
          <c:showVal val="0"/>
          <c:showCatName val="0"/>
          <c:showSerName val="0"/>
          <c:showPercent val="0"/>
          <c:showBubbleSize val="0"/>
        </c:dLbls>
        <c:gapWidth val="219"/>
        <c:overlap val="-27"/>
        <c:axId val="95867408"/>
        <c:axId val="95864912"/>
      </c:barChart>
      <c:catAx>
        <c:axId val="958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4912"/>
        <c:crosses val="autoZero"/>
        <c:auto val="1"/>
        <c:lblAlgn val="ctr"/>
        <c:lblOffset val="100"/>
        <c:noMultiLvlLbl val="0"/>
      </c:catAx>
      <c:valAx>
        <c:axId val="9586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 vs Income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derivations'!$H$25</c:f>
              <c:strCache>
                <c:ptCount val="1"/>
                <c:pt idx="0">
                  <c:v>Higher income</c:v>
                </c:pt>
              </c:strCache>
            </c:strRef>
          </c:tx>
          <c:spPr>
            <a:solidFill>
              <a:schemeClr val="accent1"/>
            </a:solidFill>
            <a:ln>
              <a:noFill/>
            </a:ln>
            <a:effectLst/>
          </c:spPr>
          <c:invertIfNegative val="0"/>
          <c:cat>
            <c:strRef>
              <c:f>('5. Column derivations'!$G$26:$G$27,'5. Column derivations'!$G$29:$G$30)</c:f>
              <c:strCache>
                <c:ptCount val="4"/>
                <c:pt idx="0">
                  <c:v>Midwest</c:v>
                </c:pt>
                <c:pt idx="1">
                  <c:v>Northeast</c:v>
                </c:pt>
                <c:pt idx="2">
                  <c:v>South</c:v>
                </c:pt>
                <c:pt idx="3">
                  <c:v>West</c:v>
                </c:pt>
              </c:strCache>
            </c:strRef>
          </c:cat>
          <c:val>
            <c:numRef>
              <c:f>('5. Column derivations'!$H$26:$H$27,'5. Column derivations'!$H$29:$H$30)</c:f>
              <c:numCache>
                <c:formatCode>General</c:formatCode>
                <c:ptCount val="4"/>
                <c:pt idx="0">
                  <c:v>304643</c:v>
                </c:pt>
                <c:pt idx="1">
                  <c:v>210484</c:v>
                </c:pt>
                <c:pt idx="2">
                  <c:v>436688</c:v>
                </c:pt>
                <c:pt idx="3">
                  <c:v>341321</c:v>
                </c:pt>
              </c:numCache>
            </c:numRef>
          </c:val>
          <c:extLst>
            <c:ext xmlns:c16="http://schemas.microsoft.com/office/drawing/2014/chart" uri="{C3380CC4-5D6E-409C-BE32-E72D297353CC}">
              <c16:uniqueId val="{00000000-99DD-4688-BD2B-39FAB0EBF770}"/>
            </c:ext>
          </c:extLst>
        </c:ser>
        <c:ser>
          <c:idx val="1"/>
          <c:order val="1"/>
          <c:tx>
            <c:strRef>
              <c:f>'5. Column derivations'!$I$25</c:f>
              <c:strCache>
                <c:ptCount val="1"/>
                <c:pt idx="0">
                  <c:v>Lower income</c:v>
                </c:pt>
              </c:strCache>
            </c:strRef>
          </c:tx>
          <c:spPr>
            <a:solidFill>
              <a:schemeClr val="accent2"/>
            </a:solidFill>
            <a:ln>
              <a:noFill/>
            </a:ln>
            <a:effectLst/>
          </c:spPr>
          <c:invertIfNegative val="0"/>
          <c:cat>
            <c:strRef>
              <c:f>('5. Column derivations'!$G$26:$G$27,'5. Column derivations'!$G$29:$G$30)</c:f>
              <c:strCache>
                <c:ptCount val="4"/>
                <c:pt idx="0">
                  <c:v>Midwest</c:v>
                </c:pt>
                <c:pt idx="1">
                  <c:v>Northeast</c:v>
                </c:pt>
                <c:pt idx="2">
                  <c:v>South</c:v>
                </c:pt>
                <c:pt idx="3">
                  <c:v>West</c:v>
                </c:pt>
              </c:strCache>
            </c:strRef>
          </c:cat>
          <c:val>
            <c:numRef>
              <c:f>('5. Column derivations'!$I$26:$I$27,'5. Column derivations'!$I$29:$I$30)</c:f>
              <c:numCache>
                <c:formatCode>General</c:formatCode>
                <c:ptCount val="4"/>
                <c:pt idx="0">
                  <c:v>284031</c:v>
                </c:pt>
                <c:pt idx="1">
                  <c:v>185995</c:v>
                </c:pt>
                <c:pt idx="2">
                  <c:v>431158</c:v>
                </c:pt>
                <c:pt idx="3">
                  <c:v>296912</c:v>
                </c:pt>
              </c:numCache>
            </c:numRef>
          </c:val>
          <c:extLst>
            <c:ext xmlns:c16="http://schemas.microsoft.com/office/drawing/2014/chart" uri="{C3380CC4-5D6E-409C-BE32-E72D297353CC}">
              <c16:uniqueId val="{00000001-99DD-4688-BD2B-39FAB0EBF770}"/>
            </c:ext>
          </c:extLst>
        </c:ser>
        <c:ser>
          <c:idx val="2"/>
          <c:order val="2"/>
          <c:tx>
            <c:strRef>
              <c:f>'5. Column derivations'!$J$25</c:f>
              <c:strCache>
                <c:ptCount val="1"/>
                <c:pt idx="0">
                  <c:v>Middle income</c:v>
                </c:pt>
              </c:strCache>
            </c:strRef>
          </c:tx>
          <c:spPr>
            <a:solidFill>
              <a:schemeClr val="accent3"/>
            </a:solidFill>
            <a:ln>
              <a:noFill/>
            </a:ln>
            <a:effectLst/>
          </c:spPr>
          <c:invertIfNegative val="0"/>
          <c:cat>
            <c:strRef>
              <c:f>('5. Column derivations'!$G$26:$G$27,'5. Column derivations'!$G$29:$G$30)</c:f>
              <c:strCache>
                <c:ptCount val="4"/>
                <c:pt idx="0">
                  <c:v>Midwest</c:v>
                </c:pt>
                <c:pt idx="1">
                  <c:v>Northeast</c:v>
                </c:pt>
                <c:pt idx="2">
                  <c:v>South</c:v>
                </c:pt>
                <c:pt idx="3">
                  <c:v>West</c:v>
                </c:pt>
              </c:strCache>
            </c:strRef>
          </c:cat>
          <c:val>
            <c:numRef>
              <c:f>('5. Column derivations'!$J$26:$J$27,'5. Column derivations'!$J$29:$J$30)</c:f>
              <c:numCache>
                <c:formatCode>General</c:formatCode>
                <c:ptCount val="4"/>
                <c:pt idx="0">
                  <c:v>1228744</c:v>
                </c:pt>
                <c:pt idx="1">
                  <c:v>856371</c:v>
                </c:pt>
                <c:pt idx="2">
                  <c:v>1754156</c:v>
                </c:pt>
                <c:pt idx="3">
                  <c:v>1344007</c:v>
                </c:pt>
              </c:numCache>
            </c:numRef>
          </c:val>
          <c:extLst>
            <c:ext xmlns:c16="http://schemas.microsoft.com/office/drawing/2014/chart" uri="{C3380CC4-5D6E-409C-BE32-E72D297353CC}">
              <c16:uniqueId val="{00000002-99DD-4688-BD2B-39FAB0EBF770}"/>
            </c:ext>
          </c:extLst>
        </c:ser>
        <c:dLbls>
          <c:showLegendKey val="0"/>
          <c:showVal val="0"/>
          <c:showCatName val="0"/>
          <c:showSerName val="0"/>
          <c:showPercent val="0"/>
          <c:showBubbleSize val="0"/>
        </c:dLbls>
        <c:gapWidth val="219"/>
        <c:overlap val="-27"/>
        <c:axId val="141189343"/>
        <c:axId val="141185599"/>
      </c:barChart>
      <c:catAx>
        <c:axId val="1411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5599"/>
        <c:crosses val="autoZero"/>
        <c:auto val="1"/>
        <c:lblAlgn val="ctr"/>
        <c:lblOffset val="100"/>
        <c:noMultiLvlLbl val="0"/>
      </c:catAx>
      <c:valAx>
        <c:axId val="1411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Customers</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('5. Column derivations'!$H$58:$I$58,'5. Column derivations'!$K$58:$L$58)</c:f>
              <c:strCache>
                <c:ptCount val="4"/>
                <c:pt idx="0">
                  <c:v>Midwest</c:v>
                </c:pt>
                <c:pt idx="1">
                  <c:v>Northeast</c:v>
                </c:pt>
                <c:pt idx="2">
                  <c:v>South</c:v>
                </c:pt>
                <c:pt idx="3">
                  <c:v>West</c:v>
                </c:pt>
              </c:strCache>
            </c:strRef>
          </c:cat>
          <c:val>
            <c:numRef>
              <c:f>('5. Column derivations'!$H$72:$I$72,'5. Column derivations'!$K$72:$L$72)</c:f>
              <c:numCache>
                <c:formatCode>General</c:formatCode>
                <c:ptCount val="4"/>
                <c:pt idx="0">
                  <c:v>0.23244283566707516</c:v>
                </c:pt>
                <c:pt idx="1">
                  <c:v>0.16023611885955522</c:v>
                </c:pt>
                <c:pt idx="2">
                  <c:v>0.33534694825557049</c:v>
                </c:pt>
                <c:pt idx="3">
                  <c:v>0.2535231226788241</c:v>
                </c:pt>
              </c:numCache>
            </c:numRef>
          </c:val>
          <c:extLst>
            <c:ext xmlns:c16="http://schemas.microsoft.com/office/drawing/2014/chart" uri="{C3380CC4-5D6E-409C-BE32-E72D297353CC}">
              <c16:uniqueId val="{00000000-841E-4FA2-9D80-D85FB1974F8C}"/>
            </c:ext>
          </c:extLst>
        </c:ser>
        <c:dLbls>
          <c:showLegendKey val="0"/>
          <c:showVal val="0"/>
          <c:showCatName val="0"/>
          <c:showSerName val="0"/>
          <c:showPercent val="0"/>
          <c:showBubbleSize val="0"/>
        </c:dLbls>
        <c:gapWidth val="219"/>
        <c:overlap val="-27"/>
        <c:axId val="1867662767"/>
        <c:axId val="1867663183"/>
      </c:barChart>
      <c:catAx>
        <c:axId val="186766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63183"/>
        <c:crosses val="autoZero"/>
        <c:auto val="1"/>
        <c:lblAlgn val="ctr"/>
        <c:lblOffset val="100"/>
        <c:noMultiLvlLbl val="0"/>
      </c:catAx>
      <c:valAx>
        <c:axId val="186766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6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'5. Column derivations'!$G$75:$G$82</c:f>
              <c:strCache>
                <c:ptCount val="8"/>
                <c:pt idx="0">
                  <c:v>Age 33-48 family</c:v>
                </c:pt>
                <c:pt idx="1">
                  <c:v>Age 33-48 single</c:v>
                </c:pt>
                <c:pt idx="2">
                  <c:v>Age 49-64 family</c:v>
                </c:pt>
                <c:pt idx="3">
                  <c:v>Age 49-64 single</c:v>
                </c:pt>
                <c:pt idx="4">
                  <c:v>Age 65+ family</c:v>
                </c:pt>
                <c:pt idx="5">
                  <c:v>Age 65+ single</c:v>
                </c:pt>
                <c:pt idx="6">
                  <c:v>Young family</c:v>
                </c:pt>
                <c:pt idx="7">
                  <c:v>Young single</c:v>
                </c:pt>
              </c:strCache>
            </c:strRef>
          </c:cat>
          <c:val>
            <c:numRef>
              <c:f>'5. Column derivations'!$H$75:$H$82</c:f>
              <c:numCache>
                <c:formatCode>General</c:formatCode>
                <c:ptCount val="8"/>
                <c:pt idx="0">
                  <c:v>0.18529593002688144</c:v>
                </c:pt>
                <c:pt idx="1">
                  <c:v>6.3429893228784978E-2</c:v>
                </c:pt>
                <c:pt idx="2">
                  <c:v>0.18730391746839081</c:v>
                </c:pt>
                <c:pt idx="3">
                  <c:v>6.2823787974943382E-2</c:v>
                </c:pt>
                <c:pt idx="4">
                  <c:v>0.19818017505046187</c:v>
                </c:pt>
                <c:pt idx="5">
                  <c:v>6.5462053257966016E-2</c:v>
                </c:pt>
                <c:pt idx="6">
                  <c:v>0.1813449269668109</c:v>
                </c:pt>
                <c:pt idx="7">
                  <c:v>5.6159316025760561E-2</c:v>
                </c:pt>
              </c:numCache>
            </c:numRef>
          </c:val>
          <c:extLst>
            <c:ext xmlns:c16="http://schemas.microsoft.com/office/drawing/2014/chart" uri="{C3380CC4-5D6E-409C-BE32-E72D297353CC}">
              <c16:uniqueId val="{00000000-0606-49F4-9C24-582FD5AC2317}"/>
            </c:ext>
          </c:extLst>
        </c:ser>
        <c:dLbls>
          <c:showLegendKey val="0"/>
          <c:showVal val="0"/>
          <c:showCatName val="0"/>
          <c:showSerName val="0"/>
          <c:showPercent val="0"/>
          <c:showBubbleSize val="0"/>
        </c:dLbls>
        <c:gapWidth val="219"/>
        <c:overlap val="-27"/>
        <c:axId val="134371104"/>
        <c:axId val="134371520"/>
      </c:barChart>
      <c:catAx>
        <c:axId val="1343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1520"/>
        <c:crosses val="autoZero"/>
        <c:auto val="1"/>
        <c:lblAlgn val="ctr"/>
        <c:lblOffset val="100"/>
        <c:noMultiLvlLbl val="0"/>
      </c:catAx>
      <c:valAx>
        <c:axId val="1343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price range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derivations'!$H$50</c:f>
              <c:strCache>
                <c:ptCount val="1"/>
                <c:pt idx="0">
                  <c:v>High range product</c:v>
                </c:pt>
              </c:strCache>
            </c:strRef>
          </c:tx>
          <c:spPr>
            <a:solidFill>
              <a:schemeClr val="accent1"/>
            </a:solidFill>
            <a:ln>
              <a:noFill/>
            </a:ln>
            <a:effectLst/>
          </c:spPr>
          <c:invertIfNegative val="0"/>
          <c:cat>
            <c:strRef>
              <c:f>('5. Column derivations'!$G$51:$G$52,'5. Column derivations'!$G$54:$G$55)</c:f>
              <c:strCache>
                <c:ptCount val="4"/>
                <c:pt idx="0">
                  <c:v>Midwest</c:v>
                </c:pt>
                <c:pt idx="1">
                  <c:v>Northeast</c:v>
                </c:pt>
                <c:pt idx="2">
                  <c:v>South</c:v>
                </c:pt>
                <c:pt idx="3">
                  <c:v>West</c:v>
                </c:pt>
              </c:strCache>
            </c:strRef>
          </c:cat>
          <c:val>
            <c:numRef>
              <c:f>('5. Column derivations'!$H$51:$H$52,'5. Column derivations'!$H$54:$H$55)</c:f>
              <c:numCache>
                <c:formatCode>General</c:formatCode>
                <c:ptCount val="4"/>
                <c:pt idx="0">
                  <c:v>22956</c:v>
                </c:pt>
                <c:pt idx="1">
                  <c:v>16182</c:v>
                </c:pt>
                <c:pt idx="2">
                  <c:v>33073</c:v>
                </c:pt>
                <c:pt idx="3">
                  <c:v>25505</c:v>
                </c:pt>
              </c:numCache>
            </c:numRef>
          </c:val>
          <c:extLst>
            <c:ext xmlns:c16="http://schemas.microsoft.com/office/drawing/2014/chart" uri="{C3380CC4-5D6E-409C-BE32-E72D297353CC}">
              <c16:uniqueId val="{00000000-573A-47BF-AD12-FF4ECB6591F1}"/>
            </c:ext>
          </c:extLst>
        </c:ser>
        <c:ser>
          <c:idx val="1"/>
          <c:order val="1"/>
          <c:tx>
            <c:strRef>
              <c:f>'5. Column derivations'!$I$50</c:f>
              <c:strCache>
                <c:ptCount val="1"/>
                <c:pt idx="0">
                  <c:v>Low range product</c:v>
                </c:pt>
              </c:strCache>
            </c:strRef>
          </c:tx>
          <c:spPr>
            <a:solidFill>
              <a:schemeClr val="accent2"/>
            </a:solidFill>
            <a:ln>
              <a:noFill/>
            </a:ln>
            <a:effectLst/>
          </c:spPr>
          <c:invertIfNegative val="0"/>
          <c:cat>
            <c:strRef>
              <c:f>('5. Column derivations'!$G$51:$G$52,'5. Column derivations'!$G$54:$G$55)</c:f>
              <c:strCache>
                <c:ptCount val="4"/>
                <c:pt idx="0">
                  <c:v>Midwest</c:v>
                </c:pt>
                <c:pt idx="1">
                  <c:v>Northeast</c:v>
                </c:pt>
                <c:pt idx="2">
                  <c:v>South</c:v>
                </c:pt>
                <c:pt idx="3">
                  <c:v>West</c:v>
                </c:pt>
              </c:strCache>
            </c:strRef>
          </c:cat>
          <c:val>
            <c:numRef>
              <c:f>('5. Column derivations'!$I$51:$I$52,'5. Column derivations'!$I$54:$I$55)</c:f>
              <c:numCache>
                <c:formatCode>General</c:formatCode>
                <c:ptCount val="4"/>
                <c:pt idx="0">
                  <c:v>567978</c:v>
                </c:pt>
                <c:pt idx="1">
                  <c:v>393174</c:v>
                </c:pt>
                <c:pt idx="2">
                  <c:v>818955</c:v>
                </c:pt>
                <c:pt idx="3">
                  <c:v>617777</c:v>
                </c:pt>
              </c:numCache>
            </c:numRef>
          </c:val>
          <c:extLst>
            <c:ext xmlns:c16="http://schemas.microsoft.com/office/drawing/2014/chart" uri="{C3380CC4-5D6E-409C-BE32-E72D297353CC}">
              <c16:uniqueId val="{00000001-573A-47BF-AD12-FF4ECB6591F1}"/>
            </c:ext>
          </c:extLst>
        </c:ser>
        <c:ser>
          <c:idx val="2"/>
          <c:order val="2"/>
          <c:tx>
            <c:strRef>
              <c:f>'5. Column derivations'!$J$50</c:f>
              <c:strCache>
                <c:ptCount val="1"/>
                <c:pt idx="0">
                  <c:v>Mid range product</c:v>
                </c:pt>
              </c:strCache>
            </c:strRef>
          </c:tx>
          <c:spPr>
            <a:solidFill>
              <a:schemeClr val="accent3"/>
            </a:solidFill>
            <a:ln>
              <a:noFill/>
            </a:ln>
            <a:effectLst/>
          </c:spPr>
          <c:invertIfNegative val="0"/>
          <c:cat>
            <c:strRef>
              <c:f>('5. Column derivations'!$G$51:$G$52,'5. Column derivations'!$G$54:$G$55)</c:f>
              <c:strCache>
                <c:ptCount val="4"/>
                <c:pt idx="0">
                  <c:v>Midwest</c:v>
                </c:pt>
                <c:pt idx="1">
                  <c:v>Northeast</c:v>
                </c:pt>
                <c:pt idx="2">
                  <c:v>South</c:v>
                </c:pt>
                <c:pt idx="3">
                  <c:v>West</c:v>
                </c:pt>
              </c:strCache>
            </c:strRef>
          </c:cat>
          <c:val>
            <c:numRef>
              <c:f>('5. Column derivations'!$J$51:$J$52,'5. Column derivations'!$J$54:$J$55)</c:f>
              <c:numCache>
                <c:formatCode>General</c:formatCode>
                <c:ptCount val="4"/>
                <c:pt idx="0">
                  <c:v>1226484</c:v>
                </c:pt>
                <c:pt idx="1">
                  <c:v>843494</c:v>
                </c:pt>
                <c:pt idx="2">
                  <c:v>1769974</c:v>
                </c:pt>
                <c:pt idx="3">
                  <c:v>1338958</c:v>
                </c:pt>
              </c:numCache>
            </c:numRef>
          </c:val>
          <c:extLst>
            <c:ext xmlns:c16="http://schemas.microsoft.com/office/drawing/2014/chart" uri="{C3380CC4-5D6E-409C-BE32-E72D297353CC}">
              <c16:uniqueId val="{00000002-573A-47BF-AD12-FF4ECB6591F1}"/>
            </c:ext>
          </c:extLst>
        </c:ser>
        <c:dLbls>
          <c:showLegendKey val="0"/>
          <c:showVal val="0"/>
          <c:showCatName val="0"/>
          <c:showSerName val="0"/>
          <c:showPercent val="0"/>
          <c:showBubbleSize val="0"/>
        </c:dLbls>
        <c:gapWidth val="219"/>
        <c:overlap val="-27"/>
        <c:axId val="397997487"/>
        <c:axId val="397999151"/>
      </c:barChart>
      <c:catAx>
        <c:axId val="39799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99151"/>
        <c:crosses val="autoZero"/>
        <c:auto val="1"/>
        <c:lblAlgn val="ctr"/>
        <c:lblOffset val="100"/>
        <c:noMultiLvlLbl val="0"/>
      </c:catAx>
      <c:valAx>
        <c:axId val="39799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9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Price Range across profiling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derivations'!$H$34</c:f>
              <c:strCache>
                <c:ptCount val="1"/>
                <c:pt idx="0">
                  <c:v>High range product</c:v>
                </c:pt>
              </c:strCache>
            </c:strRef>
          </c:tx>
          <c:spPr>
            <a:solidFill>
              <a:schemeClr val="accent1"/>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derivations'!$H$35:$H$46</c:f>
              <c:numCache>
                <c:formatCode>General</c:formatCode>
                <c:ptCount val="12"/>
                <c:pt idx="0">
                  <c:v>1546271</c:v>
                </c:pt>
                <c:pt idx="1">
                  <c:v>788580</c:v>
                </c:pt>
                <c:pt idx="2">
                  <c:v>771526</c:v>
                </c:pt>
                <c:pt idx="3">
                  <c:v>1535719</c:v>
                </c:pt>
                <c:pt idx="4">
                  <c:v>763520</c:v>
                </c:pt>
                <c:pt idx="5">
                  <c:v>786688</c:v>
                </c:pt>
                <c:pt idx="6">
                  <c:v>2465441</c:v>
                </c:pt>
                <c:pt idx="7">
                  <c:v>812620</c:v>
                </c:pt>
                <c:pt idx="8">
                  <c:v>522606</c:v>
                </c:pt>
                <c:pt idx="9">
                  <c:v>1069291</c:v>
                </c:pt>
                <c:pt idx="10">
                  <c:v>594752</c:v>
                </c:pt>
                <c:pt idx="11">
                  <c:v>722476</c:v>
                </c:pt>
              </c:numCache>
            </c:numRef>
          </c:val>
          <c:extLst>
            <c:ext xmlns:c16="http://schemas.microsoft.com/office/drawing/2014/chart" uri="{C3380CC4-5D6E-409C-BE32-E72D297353CC}">
              <c16:uniqueId val="{00000000-2D7A-4728-B820-882DAF375BA4}"/>
            </c:ext>
          </c:extLst>
        </c:ser>
        <c:ser>
          <c:idx val="1"/>
          <c:order val="1"/>
          <c:tx>
            <c:strRef>
              <c:f>'5. Column derivations'!$I$34</c:f>
              <c:strCache>
                <c:ptCount val="1"/>
                <c:pt idx="0">
                  <c:v>Low range product</c:v>
                </c:pt>
              </c:strCache>
            </c:strRef>
          </c:tx>
          <c:spPr>
            <a:solidFill>
              <a:schemeClr val="accent2"/>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derivations'!$I$35:$I$46</c:f>
              <c:numCache>
                <c:formatCode>General</c:formatCode>
                <c:ptCount val="12"/>
                <c:pt idx="0">
                  <c:v>949307</c:v>
                </c:pt>
                <c:pt idx="1">
                  <c:v>481002</c:v>
                </c:pt>
                <c:pt idx="2">
                  <c:v>475155</c:v>
                </c:pt>
                <c:pt idx="3">
                  <c:v>947598</c:v>
                </c:pt>
                <c:pt idx="4">
                  <c:v>471613</c:v>
                </c:pt>
                <c:pt idx="5">
                  <c:v>483885</c:v>
                </c:pt>
                <c:pt idx="6">
                  <c:v>1520420</c:v>
                </c:pt>
                <c:pt idx="7">
                  <c:v>498331</c:v>
                </c:pt>
                <c:pt idx="8">
                  <c:v>320881</c:v>
                </c:pt>
                <c:pt idx="9">
                  <c:v>662832</c:v>
                </c:pt>
                <c:pt idx="10">
                  <c:v>363479</c:v>
                </c:pt>
                <c:pt idx="11">
                  <c:v>447308</c:v>
                </c:pt>
              </c:numCache>
            </c:numRef>
          </c:val>
          <c:extLst>
            <c:ext xmlns:c16="http://schemas.microsoft.com/office/drawing/2014/chart" uri="{C3380CC4-5D6E-409C-BE32-E72D297353CC}">
              <c16:uniqueId val="{00000001-2D7A-4728-B820-882DAF375BA4}"/>
            </c:ext>
          </c:extLst>
        </c:ser>
        <c:ser>
          <c:idx val="2"/>
          <c:order val="2"/>
          <c:tx>
            <c:strRef>
              <c:f>'5. Column derivations'!$J$34</c:f>
              <c:strCache>
                <c:ptCount val="1"/>
                <c:pt idx="0">
                  <c:v>Mid range product</c:v>
                </c:pt>
              </c:strCache>
            </c:strRef>
          </c:tx>
          <c:spPr>
            <a:solidFill>
              <a:schemeClr val="accent3"/>
            </a:solidFill>
            <a:ln>
              <a:noFill/>
            </a:ln>
            <a:effectLst/>
          </c:spPr>
          <c:invertIfNegative val="0"/>
          <c:cat>
            <c:strRef>
              <c:f>'5. Column derivations'!$G$35:$G$46</c:f>
              <c:strCache>
                <c:ptCount val="12"/>
                <c:pt idx="0">
                  <c:v>Age 33-48 familty with 2 or more dependants</c:v>
                </c:pt>
                <c:pt idx="1">
                  <c:v>Age 33-48 family with 1 dependant</c:v>
                </c:pt>
                <c:pt idx="2">
                  <c:v>Age 33-48 single without dependants</c:v>
                </c:pt>
                <c:pt idx="3">
                  <c:v>Age 49-64 familty with 2 or more dependants</c:v>
                </c:pt>
                <c:pt idx="4">
                  <c:v>Age 49-64 family with 1 dependant</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derivations'!$J$35:$J$46</c:f>
              <c:numCache>
                <c:formatCode>General</c:formatCode>
                <c:ptCount val="12"/>
                <c:pt idx="0">
                  <c:v>1544426</c:v>
                </c:pt>
                <c:pt idx="1">
                  <c:v>790182</c:v>
                </c:pt>
                <c:pt idx="2">
                  <c:v>769041</c:v>
                </c:pt>
                <c:pt idx="3">
                  <c:v>1540852</c:v>
                </c:pt>
                <c:pt idx="4">
                  <c:v>764431</c:v>
                </c:pt>
                <c:pt idx="5">
                  <c:v>792749</c:v>
                </c:pt>
                <c:pt idx="6">
                  <c:v>2468571</c:v>
                </c:pt>
                <c:pt idx="7">
                  <c:v>808940</c:v>
                </c:pt>
                <c:pt idx="8">
                  <c:v>523893</c:v>
                </c:pt>
                <c:pt idx="9">
                  <c:v>1077317</c:v>
                </c:pt>
                <c:pt idx="10">
                  <c:v>592242</c:v>
                </c:pt>
                <c:pt idx="11">
                  <c:v>728030</c:v>
                </c:pt>
              </c:numCache>
            </c:numRef>
          </c:val>
          <c:extLst>
            <c:ext xmlns:c16="http://schemas.microsoft.com/office/drawing/2014/chart" uri="{C3380CC4-5D6E-409C-BE32-E72D297353CC}">
              <c16:uniqueId val="{00000002-2D7A-4728-B820-882DAF375BA4}"/>
            </c:ext>
          </c:extLst>
        </c:ser>
        <c:dLbls>
          <c:showLegendKey val="0"/>
          <c:showVal val="0"/>
          <c:showCatName val="0"/>
          <c:showSerName val="0"/>
          <c:showPercent val="0"/>
          <c:showBubbleSize val="0"/>
        </c:dLbls>
        <c:gapWidth val="219"/>
        <c:overlap val="-27"/>
        <c:axId val="263482815"/>
        <c:axId val="263481983"/>
      </c:barChart>
      <c:catAx>
        <c:axId val="26348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81983"/>
        <c:crosses val="autoZero"/>
        <c:auto val="1"/>
        <c:lblAlgn val="ctr"/>
        <c:lblOffset val="100"/>
        <c:noMultiLvlLbl val="0"/>
      </c:catAx>
      <c:valAx>
        <c:axId val="2634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82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 rows x 7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x 6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x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x 4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x 11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rows x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94718" custScaleY="7807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 rows x 7 columns</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x 6 columns</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x 5 columns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4 columns </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x 11 columns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51075" y="953081"/>
          <a:ext cx="785571" cy="8943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946" y="7583"/>
          <a:ext cx="1322440" cy="92566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88141" y="52778"/>
        <a:ext cx="1232050" cy="835275"/>
      </dsp:txXfrm>
    </dsp:sp>
    <dsp:sp modelId="{02D75559-D361-43C2-960D-0DE64B2217E1}">
      <dsp:nvSpPr>
        <dsp:cNvPr id="0" name=""/>
        <dsp:cNvSpPr/>
      </dsp:nvSpPr>
      <dsp:spPr>
        <a:xfrm>
          <a:off x="1390787" y="177891"/>
          <a:ext cx="911013" cy="5841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rows x 10 columns</a:t>
          </a:r>
        </a:p>
      </dsp:txBody>
      <dsp:txXfrm>
        <a:off x="1390787" y="177891"/>
        <a:ext cx="911013" cy="584113"/>
      </dsp:txXfrm>
    </dsp:sp>
    <dsp:sp modelId="{9621899D-0F5A-435B-840E-4641491BFF2E}">
      <dsp:nvSpPr>
        <dsp:cNvPr id="0" name=""/>
        <dsp:cNvSpPr/>
      </dsp:nvSpPr>
      <dsp:spPr>
        <a:xfrm>
          <a:off x="1151873" y="1054994"/>
          <a:ext cx="1322440" cy="92566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97068" y="1100189"/>
        <a:ext cx="1232050" cy="835275"/>
      </dsp:txXfrm>
    </dsp:sp>
    <dsp:sp modelId="{FEDA8202-94DB-48E0-9F89-FDAC252494CB}">
      <dsp:nvSpPr>
        <dsp:cNvPr id="0" name=""/>
        <dsp:cNvSpPr/>
      </dsp:nvSpPr>
      <dsp:spPr>
        <a:xfrm>
          <a:off x="2492583" y="1135694"/>
          <a:ext cx="961816" cy="7481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x 10 columns </a:t>
          </a:r>
        </a:p>
      </dsp:txBody>
      <dsp:txXfrm>
        <a:off x="2492583" y="1135694"/>
        <a:ext cx="961816" cy="74816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04/23/2021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Kira Kuznetsov</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Final</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Report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4</xdr:row>
      <xdr:rowOff>114300</xdr:rowOff>
    </xdr:from>
    <xdr:to>
      <xdr:col>22</xdr:col>
      <xdr:colOff>482600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11</xdr:col>
      <xdr:colOff>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2757721" cy="539140"/>
          <a:chOff x="1129010" y="94243"/>
          <a:chExt cx="1719971"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719971"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11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595629</xdr:colOff>
      <xdr:row>22</xdr:row>
      <xdr:rowOff>127003</xdr:rowOff>
    </xdr:from>
    <xdr:to>
      <xdr:col>16</xdr:col>
      <xdr:colOff>584201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2973072" cy="533397"/>
          <a:chOff x="1129010" y="21675"/>
          <a:chExt cx="1802853"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1802853"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rows x 15 columns</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22</xdr:col>
      <xdr:colOff>406400</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2561171"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7,819,460 rows x 34 columns</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7819460 rows</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twoCellAnchor>
    <xdr:from>
      <xdr:col>1</xdr:col>
      <xdr:colOff>1200150</xdr:colOff>
      <xdr:row>27</xdr:row>
      <xdr:rowOff>90488</xdr:rowOff>
    </xdr:from>
    <xdr:to>
      <xdr:col>4</xdr:col>
      <xdr:colOff>1047750</xdr:colOff>
      <xdr:row>42</xdr:row>
      <xdr:rowOff>119063</xdr:rowOff>
    </xdr:to>
    <xdr:graphicFrame macro="">
      <xdr:nvGraphicFramePr>
        <xdr:cNvPr id="14" name="Chart 13">
          <a:extLst>
            <a:ext uri="{FF2B5EF4-FFF2-40B4-BE49-F238E27FC236}">
              <a16:creationId xmlns:a16="http://schemas.microsoft.com/office/drawing/2014/main" id="{1B9C0F41-8FC1-46DF-918D-CDD5ACB90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523875</xdr:colOff>
      <xdr:row>54</xdr:row>
      <xdr:rowOff>95250</xdr:rowOff>
    </xdr:from>
    <xdr:to>
      <xdr:col>8</xdr:col>
      <xdr:colOff>437636</xdr:colOff>
      <xdr:row>69</xdr:row>
      <xdr:rowOff>123482</xdr:rowOff>
    </xdr:to>
    <xdr:pic>
      <xdr:nvPicPr>
        <xdr:cNvPr id="9" name="Picture 8">
          <a:extLst>
            <a:ext uri="{FF2B5EF4-FFF2-40B4-BE49-F238E27FC236}">
              <a16:creationId xmlns:a16="http://schemas.microsoft.com/office/drawing/2014/main" id="{F700EB98-FDAD-480D-B9B0-085DDA527BCA}"/>
            </a:ext>
          </a:extLst>
        </xdr:cNvPr>
        <xdr:cNvPicPr>
          <a:picLocks noChangeAspect="1"/>
        </xdr:cNvPicPr>
      </xdr:nvPicPr>
      <xdr:blipFill>
        <a:blip xmlns:r="http://schemas.openxmlformats.org/officeDocument/2006/relationships" r:embed="rId2"/>
        <a:stretch>
          <a:fillRect/>
        </a:stretch>
      </xdr:blipFill>
      <xdr:spPr>
        <a:xfrm>
          <a:off x="800100" y="6791325"/>
          <a:ext cx="4114286" cy="2742857"/>
        </a:xfrm>
        <a:prstGeom prst="rect">
          <a:avLst/>
        </a:prstGeom>
      </xdr:spPr>
    </xdr:pic>
    <xdr:clientData/>
  </xdr:twoCellAnchor>
  <xdr:twoCellAnchor editAs="oneCell">
    <xdr:from>
      <xdr:col>2</xdr:col>
      <xdr:colOff>9525</xdr:colOff>
      <xdr:row>75</xdr:row>
      <xdr:rowOff>142875</xdr:rowOff>
    </xdr:from>
    <xdr:to>
      <xdr:col>8</xdr:col>
      <xdr:colOff>523361</xdr:colOff>
      <xdr:row>90</xdr:row>
      <xdr:rowOff>171107</xdr:rowOff>
    </xdr:to>
    <xdr:pic>
      <xdr:nvPicPr>
        <xdr:cNvPr id="10" name="Picture 9">
          <a:extLst>
            <a:ext uri="{FF2B5EF4-FFF2-40B4-BE49-F238E27FC236}">
              <a16:creationId xmlns:a16="http://schemas.microsoft.com/office/drawing/2014/main" id="{35327E4C-E980-4617-ADB4-BF8A1ABE751F}"/>
            </a:ext>
          </a:extLst>
        </xdr:cNvPr>
        <xdr:cNvPicPr>
          <a:picLocks noChangeAspect="1"/>
        </xdr:cNvPicPr>
      </xdr:nvPicPr>
      <xdr:blipFill>
        <a:blip xmlns:r="http://schemas.openxmlformats.org/officeDocument/2006/relationships" r:embed="rId3"/>
        <a:stretch>
          <a:fillRect/>
        </a:stretch>
      </xdr:blipFill>
      <xdr:spPr>
        <a:xfrm>
          <a:off x="885825" y="10639425"/>
          <a:ext cx="4114286" cy="2742857"/>
        </a:xfrm>
        <a:prstGeom prst="rect">
          <a:avLst/>
        </a:prstGeom>
      </xdr:spPr>
    </xdr:pic>
    <xdr:clientData/>
  </xdr:twoCellAnchor>
  <xdr:twoCellAnchor editAs="oneCell">
    <xdr:from>
      <xdr:col>1</xdr:col>
      <xdr:colOff>590550</xdr:colOff>
      <xdr:row>120</xdr:row>
      <xdr:rowOff>114301</xdr:rowOff>
    </xdr:from>
    <xdr:to>
      <xdr:col>8</xdr:col>
      <xdr:colOff>413220</xdr:colOff>
      <xdr:row>133</xdr:row>
      <xdr:rowOff>66676</xdr:rowOff>
    </xdr:to>
    <xdr:pic>
      <xdr:nvPicPr>
        <xdr:cNvPr id="11" name="Picture 10">
          <a:extLst>
            <a:ext uri="{FF2B5EF4-FFF2-40B4-BE49-F238E27FC236}">
              <a16:creationId xmlns:a16="http://schemas.microsoft.com/office/drawing/2014/main" id="{9F128AAA-A20A-4A3A-9D99-43BB3231B45D}"/>
            </a:ext>
          </a:extLst>
        </xdr:cNvPr>
        <xdr:cNvPicPr>
          <a:picLocks noChangeAspect="1"/>
        </xdr:cNvPicPr>
      </xdr:nvPicPr>
      <xdr:blipFill rotWithShape="1">
        <a:blip xmlns:r="http://schemas.openxmlformats.org/officeDocument/2006/relationships" r:embed="rId4"/>
        <a:srcRect b="8679"/>
        <a:stretch/>
      </xdr:blipFill>
      <xdr:spPr>
        <a:xfrm>
          <a:off x="866775" y="22964776"/>
          <a:ext cx="4023195" cy="2305050"/>
        </a:xfrm>
        <a:prstGeom prst="rect">
          <a:avLst/>
        </a:prstGeom>
      </xdr:spPr>
    </xdr:pic>
    <xdr:clientData/>
  </xdr:twoCellAnchor>
  <xdr:twoCellAnchor>
    <xdr:from>
      <xdr:col>0</xdr:col>
      <xdr:colOff>180974</xdr:colOff>
      <xdr:row>10</xdr:row>
      <xdr:rowOff>28575</xdr:rowOff>
    </xdr:from>
    <xdr:to>
      <xdr:col>21</xdr:col>
      <xdr:colOff>314324</xdr:colOff>
      <xdr:row>29</xdr:row>
      <xdr:rowOff>66675</xdr:rowOff>
    </xdr:to>
    <xdr:graphicFrame macro="">
      <xdr:nvGraphicFramePr>
        <xdr:cNvPr id="18" name="Chart 17">
          <a:extLst>
            <a:ext uri="{FF2B5EF4-FFF2-40B4-BE49-F238E27FC236}">
              <a16:creationId xmlns:a16="http://schemas.microsoft.com/office/drawing/2014/main" id="{54A5B852-8521-4C13-B194-EEE016475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0</xdr:colOff>
      <xdr:row>99</xdr:row>
      <xdr:rowOff>9525</xdr:rowOff>
    </xdr:from>
    <xdr:to>
      <xdr:col>8</xdr:col>
      <xdr:colOff>513836</xdr:colOff>
      <xdr:row>114</xdr:row>
      <xdr:rowOff>37757</xdr:rowOff>
    </xdr:to>
    <xdr:pic>
      <xdr:nvPicPr>
        <xdr:cNvPr id="7" name="Picture 6">
          <a:extLst>
            <a:ext uri="{FF2B5EF4-FFF2-40B4-BE49-F238E27FC236}">
              <a16:creationId xmlns:a16="http://schemas.microsoft.com/office/drawing/2014/main" id="{3CF99D4E-061A-4DA3-BA0D-0B6204D932C0}"/>
            </a:ext>
          </a:extLst>
        </xdr:cNvPr>
        <xdr:cNvPicPr>
          <a:picLocks noChangeAspect="1"/>
        </xdr:cNvPicPr>
      </xdr:nvPicPr>
      <xdr:blipFill>
        <a:blip xmlns:r="http://schemas.openxmlformats.org/officeDocument/2006/relationships" r:embed="rId6"/>
        <a:stretch>
          <a:fillRect/>
        </a:stretch>
      </xdr:blipFill>
      <xdr:spPr>
        <a:xfrm>
          <a:off x="876300" y="14849475"/>
          <a:ext cx="4114286" cy="2742857"/>
        </a:xfrm>
        <a:prstGeom prst="rect">
          <a:avLst/>
        </a:prstGeom>
      </xdr:spPr>
    </xdr:pic>
    <xdr:clientData/>
  </xdr:twoCellAnchor>
  <xdr:twoCellAnchor>
    <xdr:from>
      <xdr:col>17</xdr:col>
      <xdr:colOff>190500</xdr:colOff>
      <xdr:row>119</xdr:row>
      <xdr:rowOff>66675</xdr:rowOff>
    </xdr:from>
    <xdr:to>
      <xdr:col>24</xdr:col>
      <xdr:colOff>561975</xdr:colOff>
      <xdr:row>134</xdr:row>
      <xdr:rowOff>95250</xdr:rowOff>
    </xdr:to>
    <xdr:graphicFrame macro="">
      <xdr:nvGraphicFramePr>
        <xdr:cNvPr id="19" name="Chart 18">
          <a:extLst>
            <a:ext uri="{FF2B5EF4-FFF2-40B4-BE49-F238E27FC236}">
              <a16:creationId xmlns:a16="http://schemas.microsoft.com/office/drawing/2014/main" id="{89900B52-CEA2-443E-87C7-EFA328B2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314325</xdr:colOff>
      <xdr:row>54</xdr:row>
      <xdr:rowOff>66675</xdr:rowOff>
    </xdr:from>
    <xdr:to>
      <xdr:col>25</xdr:col>
      <xdr:colOff>85725</xdr:colOff>
      <xdr:row>69</xdr:row>
      <xdr:rowOff>95250</xdr:rowOff>
    </xdr:to>
    <xdr:graphicFrame macro="">
      <xdr:nvGraphicFramePr>
        <xdr:cNvPr id="20" name="Chart 19">
          <a:extLst>
            <a:ext uri="{FF2B5EF4-FFF2-40B4-BE49-F238E27FC236}">
              <a16:creationId xmlns:a16="http://schemas.microsoft.com/office/drawing/2014/main" id="{C60D1423-8808-414E-9013-61265D109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333375</xdr:colOff>
      <xdr:row>98</xdr:row>
      <xdr:rowOff>38100</xdr:rowOff>
    </xdr:from>
    <xdr:to>
      <xdr:col>25</xdr:col>
      <xdr:colOff>104775</xdr:colOff>
      <xdr:row>113</xdr:row>
      <xdr:rowOff>66675</xdr:rowOff>
    </xdr:to>
    <xdr:graphicFrame macro="">
      <xdr:nvGraphicFramePr>
        <xdr:cNvPr id="21" name="Chart 20">
          <a:extLst>
            <a:ext uri="{FF2B5EF4-FFF2-40B4-BE49-F238E27FC236}">
              <a16:creationId xmlns:a16="http://schemas.microsoft.com/office/drawing/2014/main" id="{7FD7260B-DEE9-4C34-80A4-1B8FE2A5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276225</xdr:colOff>
      <xdr:row>75</xdr:row>
      <xdr:rowOff>76200</xdr:rowOff>
    </xdr:from>
    <xdr:to>
      <xdr:col>25</xdr:col>
      <xdr:colOff>47625</xdr:colOff>
      <xdr:row>90</xdr:row>
      <xdr:rowOff>104775</xdr:rowOff>
    </xdr:to>
    <xdr:graphicFrame macro="">
      <xdr:nvGraphicFramePr>
        <xdr:cNvPr id="22" name="Chart 21">
          <a:extLst>
            <a:ext uri="{FF2B5EF4-FFF2-40B4-BE49-F238E27FC236}">
              <a16:creationId xmlns:a16="http://schemas.microsoft.com/office/drawing/2014/main" id="{664A5AF4-681E-4B91-AB33-35FBE24EE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85723</xdr:colOff>
      <xdr:row>35</xdr:row>
      <xdr:rowOff>38101</xdr:rowOff>
    </xdr:from>
    <xdr:to>
      <xdr:col>21</xdr:col>
      <xdr:colOff>409574</xdr:colOff>
      <xdr:row>49</xdr:row>
      <xdr:rowOff>161925</xdr:rowOff>
    </xdr:to>
    <xdr:graphicFrame macro="">
      <xdr:nvGraphicFramePr>
        <xdr:cNvPr id="23" name="Chart 22">
          <a:extLst>
            <a:ext uri="{FF2B5EF4-FFF2-40B4-BE49-F238E27FC236}">
              <a16:creationId xmlns:a16="http://schemas.microsoft.com/office/drawing/2014/main" id="{89D06EC8-A85E-42A4-AE8A-2E21EC542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1066950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B16" sqref="B16"/>
    </sheetView>
  </sheetViews>
  <sheetFormatPr defaultColWidth="8.77734375" defaultRowHeight="14.4"/>
  <sheetData>
    <row r="13" spans="2:2" ht="15.6">
      <c r="B13" s="21" t="s">
        <v>0</v>
      </c>
    </row>
    <row r="14" spans="2:2">
      <c r="B14" s="20" t="s">
        <v>15</v>
      </c>
    </row>
    <row r="15" spans="2:2">
      <c r="B15" s="20" t="s">
        <v>16</v>
      </c>
    </row>
    <row r="16" spans="2:2">
      <c r="B16" s="20" t="s">
        <v>17</v>
      </c>
    </row>
    <row r="17" spans="2:2">
      <c r="B17" s="20" t="s">
        <v>18</v>
      </c>
    </row>
    <row r="18" spans="2:2">
      <c r="B18" s="20" t="s">
        <v>20</v>
      </c>
    </row>
    <row r="19" spans="2:2">
      <c r="B19" s="20" t="s">
        <v>31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4" zoomScale="60" zoomScaleNormal="60" workbookViewId="0">
      <selection activeCell="Z28" sqref="Z28"/>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2" t="s">
        <v>19</v>
      </c>
    </row>
    <row r="2" spans="25:25" ht="16.2">
      <c r="Y2" s="22"/>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B1" zoomScale="80" zoomScaleNormal="80" workbookViewId="0">
      <selection activeCell="D10" sqref="D10"/>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3" t="s">
        <v>19</v>
      </c>
    </row>
    <row r="5" spans="2:9" ht="15" thickBot="1"/>
    <row r="6" spans="2:9" ht="24.45" customHeight="1" thickTop="1" thickBot="1">
      <c r="B6" s="6" t="s">
        <v>6</v>
      </c>
      <c r="C6" s="7" t="s">
        <v>7</v>
      </c>
      <c r="D6" s="7" t="s">
        <v>8</v>
      </c>
      <c r="E6" s="8" t="s">
        <v>9</v>
      </c>
    </row>
    <row r="7" spans="2:9" ht="15" thickTop="1">
      <c r="B7" s="9" t="s">
        <v>10</v>
      </c>
      <c r="C7" s="10"/>
      <c r="D7" s="10"/>
      <c r="E7" s="11"/>
    </row>
    <row r="8" spans="2:9">
      <c r="B8" s="12" t="s">
        <v>11</v>
      </c>
      <c r="C8" s="13"/>
      <c r="D8" s="13"/>
      <c r="E8" s="14" t="s">
        <v>32</v>
      </c>
    </row>
    <row r="9" spans="2:9">
      <c r="B9" s="12" t="s">
        <v>12</v>
      </c>
      <c r="C9" s="13"/>
      <c r="D9" s="13"/>
      <c r="E9" s="14"/>
    </row>
    <row r="10" spans="2:9">
      <c r="B10" s="12" t="s">
        <v>13</v>
      </c>
      <c r="C10" s="13" t="s">
        <v>42</v>
      </c>
      <c r="D10" s="13" t="s">
        <v>43</v>
      </c>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0" sqref="E10"/>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3" t="s">
        <v>19</v>
      </c>
    </row>
    <row r="5" spans="2:8" ht="15" thickBot="1"/>
    <row r="6" spans="2:8" ht="22.95" customHeight="1" thickTop="1" thickBot="1">
      <c r="B6" s="6" t="s">
        <v>1</v>
      </c>
      <c r="C6" s="7" t="s">
        <v>2</v>
      </c>
      <c r="D6" s="7" t="s">
        <v>3</v>
      </c>
      <c r="E6" s="8" t="s">
        <v>4</v>
      </c>
    </row>
    <row r="7" spans="2:8" ht="15" thickTop="1">
      <c r="B7" s="37" t="s">
        <v>33</v>
      </c>
      <c r="C7" s="38" t="s">
        <v>35</v>
      </c>
      <c r="D7" s="33" t="s">
        <v>36</v>
      </c>
      <c r="E7" s="32"/>
    </row>
    <row r="8" spans="2:8">
      <c r="B8" s="34"/>
      <c r="C8" s="35" t="s">
        <v>34</v>
      </c>
      <c r="D8" s="30" t="s">
        <v>37</v>
      </c>
      <c r="E8" s="3"/>
    </row>
    <row r="9" spans="2:8">
      <c r="B9" s="2" t="s">
        <v>44</v>
      </c>
      <c r="C9" s="35"/>
      <c r="D9" s="30"/>
      <c r="E9" s="3"/>
    </row>
    <row r="10" spans="2:8">
      <c r="B10" s="2" t="s">
        <v>45</v>
      </c>
      <c r="C10" s="35" t="s">
        <v>38</v>
      </c>
      <c r="D10" s="30"/>
      <c r="E10" s="3" t="s">
        <v>46</v>
      </c>
    </row>
    <row r="11" spans="2:8">
      <c r="B11" s="2"/>
      <c r="C11" s="35" t="s">
        <v>39</v>
      </c>
      <c r="D11" s="30"/>
      <c r="E11" s="3"/>
    </row>
    <row r="12" spans="2:8">
      <c r="B12" s="2"/>
      <c r="C12" s="35"/>
      <c r="D12" s="30"/>
      <c r="E12" s="3"/>
    </row>
    <row r="13" spans="2:8">
      <c r="B13" s="2"/>
      <c r="C13" s="35" t="s">
        <v>40</v>
      </c>
      <c r="D13" s="30"/>
      <c r="E13" s="3"/>
    </row>
    <row r="14" spans="2:8">
      <c r="B14" s="2"/>
      <c r="C14" s="35" t="s">
        <v>41</v>
      </c>
      <c r="D14" s="30"/>
      <c r="E14" s="3"/>
    </row>
    <row r="15" spans="2:8">
      <c r="B15" s="2"/>
      <c r="C15" s="35"/>
      <c r="D15" s="30"/>
      <c r="E15" s="3"/>
    </row>
    <row r="16" spans="2:8">
      <c r="B16" s="2"/>
      <c r="C16" s="35"/>
      <c r="D16" s="30"/>
      <c r="E16" s="3"/>
    </row>
    <row r="17" spans="2:5">
      <c r="B17" s="2"/>
      <c r="C17" s="35"/>
      <c r="D17" s="30"/>
      <c r="E17" s="3"/>
    </row>
    <row r="18" spans="2:5">
      <c r="B18" s="2"/>
      <c r="C18" s="35"/>
      <c r="D18" s="30"/>
      <c r="E18" s="3"/>
    </row>
    <row r="19" spans="2:5">
      <c r="B19" s="2"/>
      <c r="C19" s="35"/>
      <c r="D19" s="30"/>
      <c r="E19" s="3"/>
    </row>
    <row r="20" spans="2:5" ht="15" thickBot="1">
      <c r="B20" s="4"/>
      <c r="C20" s="36"/>
      <c r="D20" s="31"/>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82"/>
  <sheetViews>
    <sheetView showGridLines="0" topLeftCell="B21" zoomScale="80" zoomScaleNormal="80" workbookViewId="0">
      <selection activeCell="L35" sqref="L35"/>
    </sheetView>
  </sheetViews>
  <sheetFormatPr defaultColWidth="8.77734375" defaultRowHeight="14.4"/>
  <cols>
    <col min="1" max="1" width="4.33203125" customWidth="1"/>
    <col min="2" max="2" width="19.33203125" customWidth="1"/>
    <col min="3" max="3" width="21.5546875" bestFit="1" customWidth="1"/>
    <col min="4" max="4" width="28" customWidth="1"/>
    <col min="5" max="5" width="19.21875" customWidth="1"/>
    <col min="7" max="7" width="44.109375" customWidth="1"/>
  </cols>
  <sheetData>
    <row r="1" spans="2:15">
      <c r="K1" s="23" t="s">
        <v>19</v>
      </c>
    </row>
    <row r="5" spans="2:15" ht="15" thickBot="1"/>
    <row r="6" spans="2:15" ht="21.45" customHeight="1" thickTop="1" thickBot="1">
      <c r="B6" s="6" t="s">
        <v>6</v>
      </c>
      <c r="C6" s="7" t="s">
        <v>5</v>
      </c>
      <c r="D6" s="7" t="s">
        <v>14</v>
      </c>
      <c r="E6" s="8" t="s">
        <v>30</v>
      </c>
    </row>
    <row r="7" spans="2:15" ht="15" thickTop="1">
      <c r="B7" s="18" t="s">
        <v>69</v>
      </c>
      <c r="C7" s="19" t="s">
        <v>70</v>
      </c>
      <c r="D7" s="19" t="s">
        <v>71</v>
      </c>
      <c r="E7" s="25"/>
    </row>
    <row r="8" spans="2:15" ht="15" thickBot="1">
      <c r="B8" s="18"/>
      <c r="C8" s="13" t="s">
        <v>72</v>
      </c>
      <c r="D8" s="13" t="s">
        <v>73</v>
      </c>
      <c r="E8" s="14"/>
    </row>
    <row r="9" spans="2:15" ht="15" thickBot="1">
      <c r="B9" s="18"/>
      <c r="C9" s="13" t="s">
        <v>74</v>
      </c>
      <c r="D9" s="13" t="s">
        <v>75</v>
      </c>
      <c r="E9" s="14"/>
      <c r="G9" s="45" t="s">
        <v>113</v>
      </c>
      <c r="O9" s="39"/>
    </row>
    <row r="10" spans="2:15">
      <c r="B10" s="18"/>
      <c r="C10" s="13" t="s">
        <v>76</v>
      </c>
      <c r="D10" s="13" t="s">
        <v>77</v>
      </c>
      <c r="E10" s="14"/>
      <c r="G10" s="44" t="s">
        <v>47</v>
      </c>
      <c r="H10" t="s">
        <v>48</v>
      </c>
      <c r="I10" t="s">
        <v>49</v>
      </c>
      <c r="J10" t="s">
        <v>50</v>
      </c>
      <c r="K10" t="s">
        <v>51</v>
      </c>
      <c r="L10" t="s">
        <v>52</v>
      </c>
    </row>
    <row r="11" spans="2:15">
      <c r="B11" s="18"/>
      <c r="C11" s="13"/>
      <c r="D11" s="13" t="s">
        <v>78</v>
      </c>
      <c r="E11" s="14"/>
      <c r="G11" t="s">
        <v>53</v>
      </c>
      <c r="H11">
        <v>213386</v>
      </c>
      <c r="I11">
        <v>146412</v>
      </c>
      <c r="J11">
        <v>20682</v>
      </c>
      <c r="K11">
        <v>317211</v>
      </c>
      <c r="L11">
        <v>239968</v>
      </c>
    </row>
    <row r="12" spans="2:15">
      <c r="B12" s="18"/>
      <c r="C12" s="13" t="s">
        <v>79</v>
      </c>
      <c r="D12" s="26" t="s">
        <v>80</v>
      </c>
      <c r="E12" s="27"/>
      <c r="G12" t="s">
        <v>54</v>
      </c>
      <c r="H12">
        <v>129510</v>
      </c>
      <c r="I12">
        <v>84627</v>
      </c>
      <c r="J12">
        <v>7683</v>
      </c>
      <c r="K12">
        <v>159659</v>
      </c>
      <c r="L12">
        <v>129649</v>
      </c>
    </row>
    <row r="13" spans="2:15">
      <c r="B13" s="18"/>
      <c r="C13" s="13"/>
      <c r="D13" s="26" t="s">
        <v>81</v>
      </c>
      <c r="E13" s="27"/>
      <c r="G13" t="s">
        <v>55</v>
      </c>
      <c r="H13">
        <v>123480</v>
      </c>
      <c r="I13">
        <v>74008</v>
      </c>
      <c r="J13">
        <v>8365</v>
      </c>
      <c r="K13">
        <v>171104</v>
      </c>
      <c r="L13">
        <v>118987</v>
      </c>
    </row>
    <row r="14" spans="2:15">
      <c r="B14" s="18"/>
      <c r="C14" s="13" t="s">
        <v>82</v>
      </c>
      <c r="D14" s="13" t="s">
        <v>77</v>
      </c>
      <c r="E14" s="14"/>
      <c r="G14" t="s">
        <v>56</v>
      </c>
      <c r="H14">
        <v>219826</v>
      </c>
      <c r="I14">
        <v>163451</v>
      </c>
      <c r="J14">
        <v>18187</v>
      </c>
      <c r="K14">
        <v>327388</v>
      </c>
      <c r="L14">
        <v>253964</v>
      </c>
    </row>
    <row r="15" spans="2:15">
      <c r="B15" s="18"/>
      <c r="C15" s="13"/>
      <c r="D15" s="13" t="s">
        <v>78</v>
      </c>
      <c r="E15" s="14"/>
      <c r="G15" t="s">
        <v>57</v>
      </c>
      <c r="H15">
        <v>106021</v>
      </c>
      <c r="I15">
        <v>76184</v>
      </c>
      <c r="J15">
        <v>10173</v>
      </c>
      <c r="K15">
        <v>161784</v>
      </c>
      <c r="L15">
        <v>127509</v>
      </c>
    </row>
    <row r="16" spans="2:15">
      <c r="B16" s="12"/>
      <c r="C16" s="13" t="s">
        <v>83</v>
      </c>
      <c r="D16" s="28" t="s">
        <v>84</v>
      </c>
      <c r="E16" s="14"/>
      <c r="G16" t="s">
        <v>58</v>
      </c>
      <c r="H16">
        <v>121265</v>
      </c>
      <c r="I16">
        <v>71970</v>
      </c>
      <c r="J16">
        <v>6828</v>
      </c>
      <c r="K16">
        <v>162603</v>
      </c>
      <c r="L16">
        <v>128539</v>
      </c>
    </row>
    <row r="17" spans="2:12">
      <c r="B17" s="12"/>
      <c r="C17" s="13" t="s">
        <v>65</v>
      </c>
      <c r="D17" s="28" t="s">
        <v>85</v>
      </c>
      <c r="E17" s="14"/>
      <c r="G17" t="s">
        <v>59</v>
      </c>
      <c r="H17">
        <v>356998</v>
      </c>
      <c r="I17">
        <v>246170</v>
      </c>
      <c r="J17">
        <v>29713</v>
      </c>
      <c r="K17">
        <v>517392</v>
      </c>
      <c r="L17">
        <v>399253</v>
      </c>
    </row>
    <row r="18" spans="2:12">
      <c r="B18" s="12"/>
      <c r="C18" s="13" t="s">
        <v>86</v>
      </c>
      <c r="D18" s="28" t="s">
        <v>87</v>
      </c>
      <c r="E18" s="14"/>
      <c r="G18" t="s">
        <v>60</v>
      </c>
      <c r="H18">
        <v>113298</v>
      </c>
      <c r="I18">
        <v>98406</v>
      </c>
      <c r="J18">
        <v>9552</v>
      </c>
      <c r="K18">
        <v>164539</v>
      </c>
      <c r="L18">
        <v>126038</v>
      </c>
    </row>
    <row r="19" spans="2:12">
      <c r="B19" s="12"/>
      <c r="C19" s="13" t="s">
        <v>47</v>
      </c>
      <c r="D19" s="28" t="s">
        <v>88</v>
      </c>
      <c r="E19" s="14"/>
      <c r="G19" t="s">
        <v>61</v>
      </c>
      <c r="H19">
        <v>80279</v>
      </c>
      <c r="I19">
        <v>61408</v>
      </c>
      <c r="J19">
        <v>5453</v>
      </c>
      <c r="K19">
        <v>113454</v>
      </c>
      <c r="L19">
        <v>87245</v>
      </c>
    </row>
    <row r="20" spans="2:12" ht="15" thickBot="1">
      <c r="B20" s="15"/>
      <c r="C20" s="16"/>
      <c r="D20" s="29" t="s">
        <v>89</v>
      </c>
      <c r="E20" s="17"/>
      <c r="G20" t="s">
        <v>62</v>
      </c>
      <c r="H20">
        <v>163592</v>
      </c>
      <c r="I20">
        <v>105770</v>
      </c>
      <c r="J20">
        <v>13213</v>
      </c>
      <c r="K20">
        <v>234342</v>
      </c>
      <c r="L20">
        <v>164688</v>
      </c>
    </row>
    <row r="21" spans="2:12" ht="15" thickTop="1">
      <c r="G21" t="s">
        <v>63</v>
      </c>
      <c r="H21">
        <v>89494</v>
      </c>
      <c r="I21">
        <v>45810</v>
      </c>
      <c r="J21">
        <v>8148</v>
      </c>
      <c r="K21">
        <v>142878</v>
      </c>
      <c r="L21">
        <v>102121</v>
      </c>
    </row>
    <row r="22" spans="2:12">
      <c r="G22" t="s">
        <v>64</v>
      </c>
      <c r="H22">
        <v>100269</v>
      </c>
      <c r="I22">
        <v>78634</v>
      </c>
      <c r="J22">
        <v>6267</v>
      </c>
      <c r="K22">
        <v>149648</v>
      </c>
      <c r="L22">
        <v>104279</v>
      </c>
    </row>
    <row r="24" spans="2:12">
      <c r="G24" s="41" t="s">
        <v>114</v>
      </c>
    </row>
    <row r="25" spans="2:12">
      <c r="G25" t="s">
        <v>65</v>
      </c>
      <c r="H25" t="s">
        <v>66</v>
      </c>
      <c r="I25" t="s">
        <v>67</v>
      </c>
      <c r="J25" t="s">
        <v>68</v>
      </c>
    </row>
    <row r="26" spans="2:12">
      <c r="G26" t="s">
        <v>48</v>
      </c>
      <c r="H26">
        <v>304643</v>
      </c>
      <c r="I26">
        <v>284031</v>
      </c>
      <c r="J26">
        <v>1228744</v>
      </c>
    </row>
    <row r="27" spans="2:12">
      <c r="G27" t="s">
        <v>49</v>
      </c>
      <c r="H27">
        <v>210484</v>
      </c>
      <c r="I27">
        <v>185995</v>
      </c>
      <c r="J27">
        <v>856371</v>
      </c>
    </row>
    <row r="28" spans="2:12">
      <c r="G28" t="s">
        <v>50</v>
      </c>
      <c r="H28">
        <v>25234</v>
      </c>
      <c r="I28">
        <v>21829</v>
      </c>
      <c r="J28">
        <v>97201</v>
      </c>
    </row>
    <row r="29" spans="2:12">
      <c r="G29" t="s">
        <v>51</v>
      </c>
      <c r="H29">
        <v>436688</v>
      </c>
      <c r="I29">
        <v>431158</v>
      </c>
      <c r="J29">
        <v>1754156</v>
      </c>
    </row>
    <row r="30" spans="2:12">
      <c r="G30" t="s">
        <v>52</v>
      </c>
      <c r="H30">
        <v>341321</v>
      </c>
      <c r="I30">
        <v>296912</v>
      </c>
      <c r="J30">
        <v>1344007</v>
      </c>
    </row>
    <row r="33" spans="7:10">
      <c r="G33" s="41" t="s">
        <v>115</v>
      </c>
    </row>
    <row r="34" spans="7:10">
      <c r="G34" t="s">
        <v>47</v>
      </c>
      <c r="H34" t="s">
        <v>108</v>
      </c>
      <c r="I34" t="s">
        <v>109</v>
      </c>
      <c r="J34" t="s">
        <v>110</v>
      </c>
    </row>
    <row r="35" spans="7:10">
      <c r="G35" t="s">
        <v>53</v>
      </c>
      <c r="H35">
        <v>1546271</v>
      </c>
      <c r="I35">
        <v>949307</v>
      </c>
      <c r="J35">
        <v>1544426</v>
      </c>
    </row>
    <row r="36" spans="7:10">
      <c r="G36" t="s">
        <v>117</v>
      </c>
      <c r="H36">
        <v>788580</v>
      </c>
      <c r="I36">
        <v>481002</v>
      </c>
      <c r="J36">
        <v>790182</v>
      </c>
    </row>
    <row r="37" spans="7:10">
      <c r="G37" t="s">
        <v>55</v>
      </c>
      <c r="H37">
        <v>771526</v>
      </c>
      <c r="I37">
        <v>475155</v>
      </c>
      <c r="J37">
        <v>769041</v>
      </c>
    </row>
    <row r="38" spans="7:10">
      <c r="G38" t="s">
        <v>56</v>
      </c>
      <c r="H38">
        <v>1535719</v>
      </c>
      <c r="I38">
        <v>947598</v>
      </c>
      <c r="J38">
        <v>1540852</v>
      </c>
    </row>
    <row r="39" spans="7:10">
      <c r="G39" t="s">
        <v>118</v>
      </c>
      <c r="H39">
        <v>763520</v>
      </c>
      <c r="I39">
        <v>471613</v>
      </c>
      <c r="J39">
        <v>764431</v>
      </c>
    </row>
    <row r="40" spans="7:10">
      <c r="G40" t="s">
        <v>58</v>
      </c>
      <c r="H40">
        <v>786688</v>
      </c>
      <c r="I40">
        <v>483885</v>
      </c>
      <c r="J40">
        <v>792749</v>
      </c>
    </row>
    <row r="41" spans="7:10">
      <c r="G41" t="s">
        <v>59</v>
      </c>
      <c r="H41">
        <v>2465441</v>
      </c>
      <c r="I41">
        <v>1520420</v>
      </c>
      <c r="J41">
        <v>2468571</v>
      </c>
    </row>
    <row r="42" spans="7:10">
      <c r="G42" t="s">
        <v>60</v>
      </c>
      <c r="H42">
        <v>812620</v>
      </c>
      <c r="I42">
        <v>498331</v>
      </c>
      <c r="J42">
        <v>808940</v>
      </c>
    </row>
    <row r="43" spans="7:10">
      <c r="G43" t="s">
        <v>61</v>
      </c>
      <c r="H43">
        <v>522606</v>
      </c>
      <c r="I43">
        <v>320881</v>
      </c>
      <c r="J43">
        <v>523893</v>
      </c>
    </row>
    <row r="44" spans="7:10">
      <c r="G44" t="s">
        <v>62</v>
      </c>
      <c r="H44">
        <v>1069291</v>
      </c>
      <c r="I44">
        <v>662832</v>
      </c>
      <c r="J44">
        <v>1077317</v>
      </c>
    </row>
    <row r="45" spans="7:10">
      <c r="G45" t="s">
        <v>63</v>
      </c>
      <c r="H45">
        <v>594752</v>
      </c>
      <c r="I45">
        <v>363479</v>
      </c>
      <c r="J45">
        <v>592242</v>
      </c>
    </row>
    <row r="46" spans="7:10">
      <c r="G46" t="s">
        <v>64</v>
      </c>
      <c r="H46">
        <v>722476</v>
      </c>
      <c r="I46">
        <v>447308</v>
      </c>
      <c r="J46">
        <v>728030</v>
      </c>
    </row>
    <row r="49" spans="7:14">
      <c r="G49" s="41" t="s">
        <v>115</v>
      </c>
    </row>
    <row r="50" spans="7:14">
      <c r="G50" t="s">
        <v>65</v>
      </c>
      <c r="H50" t="s">
        <v>108</v>
      </c>
      <c r="I50" t="s">
        <v>109</v>
      </c>
      <c r="J50" t="s">
        <v>110</v>
      </c>
    </row>
    <row r="51" spans="7:14">
      <c r="G51" t="s">
        <v>48</v>
      </c>
      <c r="H51">
        <v>22956</v>
      </c>
      <c r="I51">
        <v>567978</v>
      </c>
      <c r="J51">
        <v>1226484</v>
      </c>
    </row>
    <row r="52" spans="7:14">
      <c r="G52" t="s">
        <v>49</v>
      </c>
      <c r="H52">
        <v>16182</v>
      </c>
      <c r="I52">
        <v>393174</v>
      </c>
      <c r="J52">
        <v>843494</v>
      </c>
    </row>
    <row r="53" spans="7:14">
      <c r="G53" t="s">
        <v>50</v>
      </c>
      <c r="H53">
        <v>1822</v>
      </c>
      <c r="I53">
        <v>45000</v>
      </c>
      <c r="J53">
        <v>97442</v>
      </c>
    </row>
    <row r="54" spans="7:14">
      <c r="G54" t="s">
        <v>51</v>
      </c>
      <c r="H54">
        <v>33073</v>
      </c>
      <c r="I54">
        <v>818955</v>
      </c>
      <c r="J54">
        <v>1769974</v>
      </c>
    </row>
    <row r="55" spans="7:14">
      <c r="G55" t="s">
        <v>52</v>
      </c>
      <c r="H55">
        <v>25505</v>
      </c>
      <c r="I55">
        <v>617777</v>
      </c>
      <c r="J55">
        <v>1338958</v>
      </c>
    </row>
    <row r="58" spans="7:14">
      <c r="G58" s="44" t="s">
        <v>47</v>
      </c>
      <c r="H58" t="s">
        <v>48</v>
      </c>
      <c r="I58" t="s">
        <v>49</v>
      </c>
      <c r="J58" t="s">
        <v>50</v>
      </c>
      <c r="K58" t="s">
        <v>51</v>
      </c>
      <c r="L58" t="s">
        <v>52</v>
      </c>
    </row>
    <row r="59" spans="7:14">
      <c r="G59" t="s">
        <v>119</v>
      </c>
      <c r="H59">
        <v>213386</v>
      </c>
      <c r="I59">
        <v>146412</v>
      </c>
      <c r="J59">
        <v>20682</v>
      </c>
      <c r="K59">
        <v>317211</v>
      </c>
      <c r="L59">
        <v>239968</v>
      </c>
      <c r="M59" s="47">
        <f>SUM(H59:L59)</f>
        <v>937659</v>
      </c>
      <c r="N59">
        <f>M59/M71</f>
        <v>0.11992404435784945</v>
      </c>
    </row>
    <row r="60" spans="7:14">
      <c r="G60" t="s">
        <v>54</v>
      </c>
      <c r="H60">
        <v>129510</v>
      </c>
      <c r="I60">
        <v>84627</v>
      </c>
      <c r="J60">
        <v>7683</v>
      </c>
      <c r="K60">
        <v>159659</v>
      </c>
      <c r="L60">
        <v>129649</v>
      </c>
      <c r="M60" s="47">
        <f t="shared" ref="M60:M71" si="0">SUM(H60:L60)</f>
        <v>511128</v>
      </c>
      <c r="N60">
        <f>M60/M71</f>
        <v>6.5371885669032001E-2</v>
      </c>
    </row>
    <row r="61" spans="7:14">
      <c r="G61" t="s">
        <v>55</v>
      </c>
      <c r="H61">
        <v>123480</v>
      </c>
      <c r="I61">
        <v>74008</v>
      </c>
      <c r="J61">
        <v>8365</v>
      </c>
      <c r="K61">
        <v>171104</v>
      </c>
      <c r="L61">
        <v>118987</v>
      </c>
      <c r="M61" s="47">
        <f t="shared" si="0"/>
        <v>495944</v>
      </c>
      <c r="N61">
        <f>M61/M71</f>
        <v>6.3429893228784978E-2</v>
      </c>
    </row>
    <row r="62" spans="7:14">
      <c r="G62" t="s">
        <v>56</v>
      </c>
      <c r="H62">
        <v>219826</v>
      </c>
      <c r="I62">
        <v>163451</v>
      </c>
      <c r="J62">
        <v>18187</v>
      </c>
      <c r="K62">
        <v>327388</v>
      </c>
      <c r="L62">
        <v>253964</v>
      </c>
      <c r="M62" s="47">
        <f t="shared" si="0"/>
        <v>982816</v>
      </c>
      <c r="N62">
        <f>M62/M71</f>
        <v>0.12569950224932963</v>
      </c>
    </row>
    <row r="63" spans="7:14">
      <c r="G63" t="s">
        <v>57</v>
      </c>
      <c r="H63">
        <v>106021</v>
      </c>
      <c r="I63">
        <v>76184</v>
      </c>
      <c r="J63">
        <v>10173</v>
      </c>
      <c r="K63">
        <v>161784</v>
      </c>
      <c r="L63">
        <v>127509</v>
      </c>
      <c r="M63" s="47">
        <f t="shared" si="0"/>
        <v>481671</v>
      </c>
      <c r="N63">
        <f>M63/M71</f>
        <v>6.1604415219061195E-2</v>
      </c>
    </row>
    <row r="64" spans="7:14">
      <c r="G64" t="s">
        <v>58</v>
      </c>
      <c r="H64">
        <v>121265</v>
      </c>
      <c r="I64">
        <v>71970</v>
      </c>
      <c r="J64">
        <v>6828</v>
      </c>
      <c r="K64">
        <v>162603</v>
      </c>
      <c r="L64">
        <v>128539</v>
      </c>
      <c r="M64" s="47">
        <f t="shared" si="0"/>
        <v>491205</v>
      </c>
      <c r="N64">
        <f>M64/M71</f>
        <v>6.2823787974943382E-2</v>
      </c>
    </row>
    <row r="65" spans="7:14">
      <c r="G65" t="s">
        <v>59</v>
      </c>
      <c r="H65">
        <v>356998</v>
      </c>
      <c r="I65">
        <v>246170</v>
      </c>
      <c r="J65">
        <v>29713</v>
      </c>
      <c r="K65">
        <v>517392</v>
      </c>
      <c r="L65">
        <v>399253</v>
      </c>
      <c r="M65" s="47">
        <f t="shared" si="0"/>
        <v>1549526</v>
      </c>
      <c r="N65">
        <f>M65/M71</f>
        <v>0.19818017505046187</v>
      </c>
    </row>
    <row r="66" spans="7:14">
      <c r="G66" t="s">
        <v>60</v>
      </c>
      <c r="H66">
        <v>113298</v>
      </c>
      <c r="I66">
        <v>98406</v>
      </c>
      <c r="J66">
        <v>9552</v>
      </c>
      <c r="K66">
        <v>164539</v>
      </c>
      <c r="L66">
        <v>126038</v>
      </c>
      <c r="M66" s="47">
        <f t="shared" si="0"/>
        <v>511833</v>
      </c>
      <c r="N66">
        <f>M66/M71</f>
        <v>6.5462053257966016E-2</v>
      </c>
    </row>
    <row r="67" spans="7:14">
      <c r="G67" t="s">
        <v>61</v>
      </c>
      <c r="H67">
        <v>80279</v>
      </c>
      <c r="I67">
        <v>61408</v>
      </c>
      <c r="J67">
        <v>5453</v>
      </c>
      <c r="K67">
        <v>113454</v>
      </c>
      <c r="L67">
        <v>87245</v>
      </c>
      <c r="M67" s="47">
        <f t="shared" si="0"/>
        <v>347839</v>
      </c>
      <c r="N67">
        <f>M67/M71</f>
        <v>4.4487665201731114E-2</v>
      </c>
    </row>
    <row r="68" spans="7:14">
      <c r="G68" t="s">
        <v>62</v>
      </c>
      <c r="H68">
        <v>163592</v>
      </c>
      <c r="I68">
        <v>105770</v>
      </c>
      <c r="J68">
        <v>13213</v>
      </c>
      <c r="K68">
        <v>234342</v>
      </c>
      <c r="L68">
        <v>164688</v>
      </c>
      <c r="M68" s="47">
        <f t="shared" si="0"/>
        <v>681605</v>
      </c>
      <c r="N68">
        <f>M68/M71</f>
        <v>8.7175431851592072E-2</v>
      </c>
    </row>
    <row r="69" spans="7:14">
      <c r="G69" t="s">
        <v>63</v>
      </c>
      <c r="H69">
        <v>89494</v>
      </c>
      <c r="I69">
        <v>45810</v>
      </c>
      <c r="J69">
        <v>8148</v>
      </c>
      <c r="K69">
        <v>142878</v>
      </c>
      <c r="L69">
        <v>102121</v>
      </c>
      <c r="M69" s="47">
        <f t="shared" si="0"/>
        <v>388451</v>
      </c>
      <c r="N69">
        <f>M69/M71</f>
        <v>4.9681829913487713E-2</v>
      </c>
    </row>
    <row r="70" spans="7:14">
      <c r="G70" t="s">
        <v>64</v>
      </c>
      <c r="H70">
        <v>100269</v>
      </c>
      <c r="I70">
        <v>78634</v>
      </c>
      <c r="J70">
        <v>6267</v>
      </c>
      <c r="K70">
        <v>149648</v>
      </c>
      <c r="L70">
        <v>104279</v>
      </c>
      <c r="M70" s="48">
        <f t="shared" si="0"/>
        <v>439097</v>
      </c>
      <c r="N70">
        <f>M70/M71</f>
        <v>5.6159316025760561E-2</v>
      </c>
    </row>
    <row r="71" spans="7:14">
      <c r="H71" s="49">
        <v>1817418</v>
      </c>
      <c r="I71" s="49">
        <v>1252850</v>
      </c>
      <c r="J71" s="49">
        <v>144264</v>
      </c>
      <c r="K71" s="49">
        <v>2622002</v>
      </c>
      <c r="L71" s="50">
        <v>1982240</v>
      </c>
      <c r="M71" s="46">
        <f t="shared" si="0"/>
        <v>7818774</v>
      </c>
    </row>
    <row r="72" spans="7:14">
      <c r="H72" s="51">
        <f>H71/M71</f>
        <v>0.23244283566707516</v>
      </c>
      <c r="I72" s="51">
        <f>I71/M71</f>
        <v>0.16023611885955522</v>
      </c>
      <c r="J72" s="51">
        <f>J71/M71</f>
        <v>1.8450974538975037E-2</v>
      </c>
      <c r="K72" s="51">
        <f>K71/M71</f>
        <v>0.33534694825557049</v>
      </c>
      <c r="L72" s="51">
        <f>L71/M71</f>
        <v>0.2535231226788241</v>
      </c>
      <c r="M72" s="51"/>
    </row>
    <row r="74" spans="7:14">
      <c r="G74" s="44" t="s">
        <v>47</v>
      </c>
      <c r="H74" t="s">
        <v>167</v>
      </c>
    </row>
    <row r="75" spans="7:14">
      <c r="G75" t="s">
        <v>120</v>
      </c>
      <c r="H75">
        <f>N59+N60</f>
        <v>0.18529593002688144</v>
      </c>
    </row>
    <row r="76" spans="7:14">
      <c r="G76" t="s">
        <v>122</v>
      </c>
      <c r="H76">
        <f>N61</f>
        <v>6.3429893228784978E-2</v>
      </c>
    </row>
    <row r="77" spans="7:14">
      <c r="G77" t="s">
        <v>121</v>
      </c>
      <c r="H77">
        <f>N62+N63</f>
        <v>0.18730391746839081</v>
      </c>
    </row>
    <row r="78" spans="7:14">
      <c r="G78" t="s">
        <v>123</v>
      </c>
      <c r="H78">
        <f>N64</f>
        <v>6.2823787974943382E-2</v>
      </c>
    </row>
    <row r="79" spans="7:14">
      <c r="G79" t="s">
        <v>124</v>
      </c>
      <c r="H79">
        <f>N65</f>
        <v>0.19818017505046187</v>
      </c>
    </row>
    <row r="80" spans="7:14">
      <c r="G80" t="s">
        <v>125</v>
      </c>
      <c r="H80">
        <f>N66</f>
        <v>6.5462053257966016E-2</v>
      </c>
    </row>
    <row r="81" spans="7:8">
      <c r="G81" t="s">
        <v>126</v>
      </c>
      <c r="H81">
        <f>N67+N68+N69</f>
        <v>0.1813449269668109</v>
      </c>
    </row>
    <row r="82" spans="7:8">
      <c r="G82" t="s">
        <v>127</v>
      </c>
      <c r="H82">
        <f>N70</f>
        <v>5.6159316025760561E-2</v>
      </c>
    </row>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139"/>
  <sheetViews>
    <sheetView showGridLines="0" topLeftCell="A111" zoomScale="80" zoomScaleNormal="80" workbookViewId="0">
      <selection activeCell="Z44" sqref="Z44"/>
    </sheetView>
  </sheetViews>
  <sheetFormatPr defaultColWidth="8.77734375" defaultRowHeight="14.4"/>
  <cols>
    <col min="1" max="1" width="4" customWidth="1"/>
    <col min="14" max="14" width="9.33203125" customWidth="1"/>
  </cols>
  <sheetData>
    <row r="1" spans="17:17">
      <c r="Q1" s="23" t="s">
        <v>19</v>
      </c>
    </row>
    <row r="31" spans="2:2">
      <c r="B31" t="s">
        <v>90</v>
      </c>
    </row>
    <row r="32" spans="2:2">
      <c r="B32" t="s">
        <v>91</v>
      </c>
    </row>
    <row r="33" spans="2:26">
      <c r="B33" t="s">
        <v>92</v>
      </c>
    </row>
    <row r="36" spans="2:26">
      <c r="W36" t="s">
        <v>168</v>
      </c>
      <c r="X36" t="s">
        <v>169</v>
      </c>
    </row>
    <row r="37" spans="2:26">
      <c r="X37" t="s">
        <v>170</v>
      </c>
    </row>
    <row r="38" spans="2:26">
      <c r="X38" t="s">
        <v>171</v>
      </c>
    </row>
    <row r="44" spans="2:26">
      <c r="Z44" s="41"/>
    </row>
    <row r="54" spans="5:12">
      <c r="E54" s="46" t="s">
        <v>128</v>
      </c>
      <c r="F54" s="46"/>
      <c r="G54" s="46"/>
    </row>
    <row r="57" spans="5:12">
      <c r="J57" t="s">
        <v>130</v>
      </c>
      <c r="L57" t="s">
        <v>141</v>
      </c>
    </row>
    <row r="58" spans="5:12">
      <c r="J58" t="s">
        <v>131</v>
      </c>
      <c r="L58" t="s">
        <v>142</v>
      </c>
    </row>
    <row r="59" spans="5:12">
      <c r="J59" t="s">
        <v>132</v>
      </c>
      <c r="L59" t="s">
        <v>143</v>
      </c>
    </row>
    <row r="60" spans="5:12">
      <c r="J60" t="s">
        <v>129</v>
      </c>
      <c r="L60" t="s">
        <v>144</v>
      </c>
    </row>
    <row r="61" spans="5:12">
      <c r="J61" t="s">
        <v>133</v>
      </c>
      <c r="L61" t="s">
        <v>145</v>
      </c>
    </row>
    <row r="62" spans="5:12">
      <c r="J62" t="s">
        <v>134</v>
      </c>
      <c r="L62" t="s">
        <v>146</v>
      </c>
    </row>
    <row r="63" spans="5:12">
      <c r="J63" t="s">
        <v>135</v>
      </c>
      <c r="L63" t="s">
        <v>147</v>
      </c>
    </row>
    <row r="64" spans="5:12">
      <c r="J64" t="s">
        <v>136</v>
      </c>
      <c r="L64" t="s">
        <v>148</v>
      </c>
    </row>
    <row r="65" spans="3:12">
      <c r="J65" t="s">
        <v>137</v>
      </c>
      <c r="L65" t="s">
        <v>149</v>
      </c>
    </row>
    <row r="66" spans="3:12">
      <c r="J66" t="s">
        <v>138</v>
      </c>
    </row>
    <row r="67" spans="3:12">
      <c r="J67" t="s">
        <v>139</v>
      </c>
    </row>
    <row r="68" spans="3:12">
      <c r="J68" t="s">
        <v>140</v>
      </c>
    </row>
    <row r="71" spans="3:12">
      <c r="C71" t="s">
        <v>103</v>
      </c>
    </row>
    <row r="75" spans="3:12">
      <c r="E75" s="46" t="s">
        <v>150</v>
      </c>
      <c r="F75" s="46"/>
      <c r="G75" s="46"/>
    </row>
    <row r="79" spans="3:12">
      <c r="J79" t="s">
        <v>151</v>
      </c>
    </row>
    <row r="80" spans="3:12">
      <c r="J80" t="s">
        <v>152</v>
      </c>
    </row>
    <row r="81" spans="3:19">
      <c r="J81" t="s">
        <v>153</v>
      </c>
    </row>
    <row r="82" spans="3:19">
      <c r="J82" t="s">
        <v>154</v>
      </c>
    </row>
    <row r="83" spans="3:19">
      <c r="J83" t="s">
        <v>155</v>
      </c>
    </row>
    <row r="84" spans="3:19">
      <c r="J84" t="s">
        <v>156</v>
      </c>
    </row>
    <row r="85" spans="3:19">
      <c r="J85" t="s">
        <v>157</v>
      </c>
    </row>
    <row r="93" spans="3:19">
      <c r="C93" t="s">
        <v>95</v>
      </c>
      <c r="S93" t="s">
        <v>165</v>
      </c>
    </row>
    <row r="99" spans="4:8">
      <c r="D99" s="46" t="s">
        <v>158</v>
      </c>
      <c r="E99" s="46"/>
      <c r="F99" s="46"/>
      <c r="G99" s="46"/>
      <c r="H99" s="46"/>
    </row>
    <row r="116" spans="3:20">
      <c r="C116" t="s">
        <v>93</v>
      </c>
      <c r="T116" t="s">
        <v>164</v>
      </c>
    </row>
    <row r="119" spans="3:20">
      <c r="E119" s="51"/>
      <c r="F119" s="51"/>
      <c r="G119" s="51"/>
    </row>
    <row r="120" spans="3:20">
      <c r="D120" s="53" t="s">
        <v>163</v>
      </c>
      <c r="E120" s="53"/>
      <c r="F120" s="54"/>
      <c r="G120" s="55"/>
      <c r="H120" s="51"/>
    </row>
    <row r="135" spans="4:19">
      <c r="D135" s="52" t="s">
        <v>160</v>
      </c>
      <c r="F135" s="46" t="s">
        <v>161</v>
      </c>
      <c r="H135" s="46" t="s">
        <v>162</v>
      </c>
    </row>
    <row r="137" spans="4:19">
      <c r="D137" t="s">
        <v>97</v>
      </c>
      <c r="S137" t="s">
        <v>159</v>
      </c>
    </row>
    <row r="138" spans="4:19">
      <c r="D138" t="s">
        <v>98</v>
      </c>
    </row>
    <row r="139" spans="4:19">
      <c r="D139" t="s">
        <v>99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5"/>
  <sheetViews>
    <sheetView showGridLines="0" tabSelected="1" topLeftCell="A30" zoomScaleNormal="100" workbookViewId="0">
      <selection activeCell="D39" sqref="D39"/>
    </sheetView>
  </sheetViews>
  <sheetFormatPr defaultColWidth="8.77734375" defaultRowHeight="14.4"/>
  <cols>
    <col min="1" max="1" width="4" customWidth="1"/>
    <col min="2" max="2" width="33.109375" customWidth="1"/>
    <col min="4" max="4" width="25.88671875" customWidth="1"/>
  </cols>
  <sheetData>
    <row r="1" spans="2:17">
      <c r="Q1" s="23" t="s">
        <v>19</v>
      </c>
    </row>
    <row r="12" spans="2:17">
      <c r="B12" s="24" t="s">
        <v>28</v>
      </c>
      <c r="C12" s="24"/>
      <c r="D12" s="24" t="s">
        <v>29</v>
      </c>
    </row>
    <row r="13" spans="2:17">
      <c r="B13" s="41" t="s">
        <v>21</v>
      </c>
    </row>
    <row r="14" spans="2:17" ht="86.4">
      <c r="B14" s="40" t="s">
        <v>94</v>
      </c>
      <c r="D14" s="40" t="s">
        <v>96</v>
      </c>
    </row>
    <row r="15" spans="2:17">
      <c r="B15" s="40"/>
      <c r="D15" s="40"/>
    </row>
    <row r="17" spans="2:4">
      <c r="B17" s="41" t="s">
        <v>22</v>
      </c>
    </row>
    <row r="18" spans="2:4" ht="72">
      <c r="B18" s="40" t="s">
        <v>100</v>
      </c>
      <c r="D18" s="40" t="s">
        <v>101</v>
      </c>
    </row>
    <row r="19" spans="2:4">
      <c r="B19" s="40"/>
      <c r="D19" s="40"/>
    </row>
    <row r="21" spans="2:4">
      <c r="B21" s="41" t="s">
        <v>23</v>
      </c>
    </row>
    <row r="22" spans="2:4" ht="86.4">
      <c r="B22" s="40" t="s">
        <v>102</v>
      </c>
      <c r="D22" s="43" t="s">
        <v>116</v>
      </c>
    </row>
    <row r="23" spans="2:4">
      <c r="B23" s="40"/>
      <c r="D23" s="42"/>
    </row>
    <row r="24" spans="2:4">
      <c r="B24" s="41"/>
      <c r="D24" s="42"/>
    </row>
    <row r="25" spans="2:4">
      <c r="B25" s="41" t="s">
        <v>24</v>
      </c>
      <c r="D25" s="42"/>
    </row>
    <row r="26" spans="2:4" ht="72">
      <c r="B26" s="40" t="s">
        <v>104</v>
      </c>
      <c r="D26" s="43" t="s">
        <v>103</v>
      </c>
    </row>
    <row r="27" spans="2:4">
      <c r="B27" s="40"/>
      <c r="D27" s="43"/>
    </row>
    <row r="28" spans="2:4">
      <c r="B28" s="40"/>
      <c r="D28" s="43"/>
    </row>
    <row r="29" spans="2:4">
      <c r="B29" s="41" t="s">
        <v>25</v>
      </c>
    </row>
    <row r="30" spans="2:4" ht="115.2">
      <c r="B30" s="40" t="s">
        <v>105</v>
      </c>
      <c r="D30" s="40" t="s">
        <v>106</v>
      </c>
    </row>
    <row r="31" spans="2:4">
      <c r="B31" s="40"/>
      <c r="D31" s="40"/>
    </row>
    <row r="32" spans="2:4">
      <c r="B32" s="40"/>
      <c r="D32" s="40"/>
    </row>
    <row r="33" spans="2:4">
      <c r="B33" s="41" t="s">
        <v>26</v>
      </c>
    </row>
    <row r="34" spans="2:4" ht="72">
      <c r="B34" s="40" t="s">
        <v>107</v>
      </c>
      <c r="D34" s="40" t="s">
        <v>166</v>
      </c>
    </row>
    <row r="35" spans="2:4">
      <c r="B35" s="40"/>
      <c r="D35" s="40"/>
    </row>
    <row r="36" spans="2:4">
      <c r="B36" s="40"/>
      <c r="D36" s="40"/>
    </row>
    <row r="37" spans="2:4">
      <c r="B37" s="41" t="s">
        <v>27</v>
      </c>
    </row>
    <row r="38" spans="2:4" ht="43.2">
      <c r="B38" s="40" t="s">
        <v>111</v>
      </c>
      <c r="D38" s="40" t="s">
        <v>173</v>
      </c>
    </row>
    <row r="41" spans="2:4">
      <c r="B41" s="41" t="s">
        <v>112</v>
      </c>
    </row>
    <row r="42" spans="2:4" ht="43.2">
      <c r="B42" s="40" t="s">
        <v>111</v>
      </c>
      <c r="D42" s="40" t="s">
        <v>172</v>
      </c>
    </row>
    <row r="45" spans="2:4">
      <c r="B45" s="41"/>
    </row>
  </sheetData>
  <hyperlinks>
    <hyperlink ref="Q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Kira Kuznetsov</cp:lastModifiedBy>
  <dcterms:created xsi:type="dcterms:W3CDTF">2020-03-05T18:09:11Z</dcterms:created>
  <dcterms:modified xsi:type="dcterms:W3CDTF">2021-05-07T16:32:28Z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