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2020GhentWork/202104MonocultbiomeNGS/20211020MonocultbiomeDataProc/mono-source/taxonomy/"/>
    </mc:Choice>
  </mc:AlternateContent>
  <xr:revisionPtr revIDLastSave="0" documentId="8_{BB573F09-A13B-2B4A-AA4E-50D45439161B}" xr6:coauthVersionLast="47" xr6:coauthVersionMax="47" xr10:uidLastSave="{00000000-0000-0000-0000-000000000000}"/>
  <bookViews>
    <workbookView xWindow="36200" yWindow="720" windowWidth="36440" windowHeight="17900" activeTab="1"/>
  </bookViews>
  <sheets>
    <sheet name="level-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" i="2" l="1"/>
  <c r="AI3" i="2"/>
  <c r="AI2" i="2"/>
  <c r="AI1" i="2"/>
  <c r="AB73" i="2"/>
  <c r="AE73" i="2"/>
  <c r="AF73" i="2" s="1"/>
  <c r="AB18" i="2"/>
  <c r="AE18" i="2"/>
  <c r="AF18" i="2" s="1"/>
  <c r="AB27" i="2"/>
  <c r="AE27" i="2"/>
  <c r="AF27" i="2" s="1"/>
  <c r="AB14" i="2"/>
  <c r="AE14" i="2"/>
  <c r="AF14" i="2" s="1"/>
  <c r="AB23" i="2"/>
  <c r="AE23" i="2"/>
  <c r="AF23" i="2" s="1"/>
  <c r="AB57" i="2"/>
  <c r="AE57" i="2"/>
  <c r="AF57" i="2" s="1"/>
  <c r="AB8" i="2"/>
  <c r="AE8" i="2"/>
  <c r="AB66" i="2"/>
  <c r="AE66" i="2"/>
  <c r="AF66" i="2" s="1"/>
  <c r="AB11" i="2"/>
  <c r="AE11" i="2"/>
  <c r="AB24" i="2"/>
  <c r="AE24" i="2"/>
  <c r="AB81" i="2"/>
  <c r="AE81" i="2"/>
  <c r="AB60" i="2"/>
  <c r="AE60" i="2"/>
  <c r="AB48" i="2"/>
  <c r="AE48" i="2"/>
  <c r="AB26" i="2"/>
  <c r="AE26" i="2"/>
  <c r="AB85" i="2"/>
  <c r="AE85" i="2"/>
  <c r="AF85" i="2" s="1"/>
  <c r="AB2" i="2"/>
  <c r="AE2" i="2"/>
  <c r="AF2" i="2" s="1"/>
  <c r="AB22" i="2"/>
  <c r="AE22" i="2"/>
  <c r="AF22" i="2" s="1"/>
  <c r="AB58" i="2"/>
  <c r="AE58" i="2"/>
  <c r="AF58" i="2" s="1"/>
  <c r="AB67" i="2"/>
  <c r="AE67" i="2"/>
  <c r="AF67" i="2" s="1"/>
  <c r="AB71" i="2"/>
  <c r="AE71" i="2"/>
  <c r="AB9" i="2"/>
  <c r="AE9" i="2"/>
  <c r="AB21" i="2"/>
  <c r="AE21" i="2"/>
  <c r="AF21" i="2" s="1"/>
  <c r="AB70" i="2"/>
  <c r="AE70" i="2"/>
  <c r="AF70" i="2" s="1"/>
  <c r="AB3" i="2"/>
  <c r="AE3" i="2"/>
  <c r="AB72" i="2"/>
  <c r="AE72" i="2"/>
  <c r="AB33" i="2"/>
  <c r="AE33" i="2"/>
  <c r="AB83" i="2"/>
  <c r="AE83" i="2"/>
  <c r="AB65" i="2"/>
  <c r="AE65" i="2"/>
  <c r="AF65" i="2" s="1"/>
  <c r="AB46" i="2"/>
  <c r="AE46" i="2"/>
  <c r="AF46" i="2" s="1"/>
  <c r="AB37" i="2"/>
  <c r="AE37" i="2"/>
  <c r="AB29" i="2"/>
  <c r="AE29" i="2"/>
  <c r="AB76" i="2"/>
  <c r="AE76" i="2"/>
  <c r="AB39" i="2"/>
  <c r="AE39" i="2"/>
  <c r="AB56" i="2"/>
  <c r="AE56" i="2"/>
  <c r="AB15" i="2"/>
  <c r="AE15" i="2"/>
  <c r="AF15" i="2" s="1"/>
  <c r="AB40" i="2"/>
  <c r="AE40" i="2"/>
  <c r="AF40" i="2" s="1"/>
  <c r="AB43" i="2"/>
  <c r="AE43" i="2"/>
  <c r="AB5" i="2"/>
  <c r="AE5" i="2"/>
  <c r="AB34" i="2"/>
  <c r="AE34" i="2"/>
  <c r="AB45" i="2"/>
  <c r="AE45" i="2"/>
  <c r="AF45" i="2" s="1"/>
  <c r="AB38" i="2"/>
  <c r="AE38" i="2"/>
  <c r="AB19" i="2"/>
  <c r="AE19" i="2"/>
  <c r="AB61" i="2"/>
  <c r="AE61" i="2"/>
  <c r="AB17" i="2"/>
  <c r="AE17" i="2"/>
  <c r="AB4" i="2"/>
  <c r="AE4" i="2"/>
  <c r="AB75" i="2"/>
  <c r="AE75" i="2"/>
  <c r="AB79" i="2"/>
  <c r="AE79" i="2"/>
  <c r="AF79" i="2" s="1"/>
  <c r="AB44" i="2"/>
  <c r="AE44" i="2"/>
  <c r="AB78" i="2"/>
  <c r="AE78" i="2"/>
  <c r="AB31" i="2"/>
  <c r="AE31" i="2"/>
  <c r="AB25" i="2"/>
  <c r="AE25" i="2"/>
  <c r="AB62" i="2"/>
  <c r="AE62" i="2"/>
  <c r="AB82" i="2"/>
  <c r="AE82" i="2"/>
  <c r="AB51" i="2"/>
  <c r="AE51" i="2"/>
  <c r="AB54" i="2"/>
  <c r="AE54" i="2"/>
  <c r="AB64" i="2"/>
  <c r="AE64" i="2"/>
  <c r="AF64" i="2" s="1"/>
  <c r="AB6" i="2"/>
  <c r="AE6" i="2"/>
  <c r="AB49" i="2"/>
  <c r="AE49" i="2"/>
  <c r="AF49" i="2" s="1"/>
  <c r="AB35" i="2"/>
  <c r="AE35" i="2"/>
  <c r="AB20" i="2"/>
  <c r="AE20" i="2"/>
  <c r="AB55" i="2"/>
  <c r="AE55" i="2"/>
  <c r="AB30" i="2"/>
  <c r="AE30" i="2"/>
  <c r="AB86" i="2"/>
  <c r="AE86" i="2"/>
  <c r="AF86" i="2" s="1"/>
  <c r="AB53" i="2"/>
  <c r="AE53" i="2"/>
  <c r="AB28" i="2"/>
  <c r="AE28" i="2"/>
  <c r="AB68" i="2"/>
  <c r="AE68" i="2"/>
  <c r="AB59" i="2"/>
  <c r="AE59" i="2"/>
  <c r="AB50" i="2"/>
  <c r="AE50" i="2"/>
  <c r="AF50" i="2" s="1"/>
  <c r="AB7" i="2"/>
  <c r="AE7" i="2"/>
  <c r="AB16" i="2"/>
  <c r="AE16" i="2"/>
  <c r="AB41" i="2"/>
  <c r="AE41" i="2"/>
  <c r="AB47" i="2"/>
  <c r="AE47" i="2"/>
  <c r="AB69" i="2"/>
  <c r="AE69" i="2"/>
  <c r="AB42" i="2"/>
  <c r="AE42" i="2"/>
  <c r="AB63" i="2"/>
  <c r="AE63" i="2"/>
  <c r="AB80" i="2"/>
  <c r="AE80" i="2"/>
  <c r="AB12" i="2"/>
  <c r="AE12" i="2"/>
  <c r="AB10" i="2"/>
  <c r="AE10" i="2"/>
  <c r="AB36" i="2"/>
  <c r="AE36" i="2"/>
  <c r="AB52" i="2"/>
  <c r="AE52" i="2"/>
  <c r="AB32" i="2"/>
  <c r="AE32" i="2"/>
  <c r="AB84" i="2"/>
  <c r="AE84" i="2"/>
  <c r="AB77" i="2"/>
  <c r="AE77" i="2"/>
  <c r="AB13" i="2"/>
  <c r="AE13" i="2"/>
  <c r="AA73" i="2"/>
  <c r="AA18" i="2"/>
  <c r="AA27" i="2"/>
  <c r="AA14" i="2"/>
  <c r="AA23" i="2"/>
  <c r="AA57" i="2"/>
  <c r="AA8" i="2"/>
  <c r="AA66" i="2"/>
  <c r="AA11" i="2"/>
  <c r="AA24" i="2"/>
  <c r="AA81" i="2"/>
  <c r="AA60" i="2"/>
  <c r="AA48" i="2"/>
  <c r="AA26" i="2"/>
  <c r="AA85" i="2"/>
  <c r="AA2" i="2"/>
  <c r="AA22" i="2"/>
  <c r="AA58" i="2"/>
  <c r="AA67" i="2"/>
  <c r="AA71" i="2"/>
  <c r="AA9" i="2"/>
  <c r="AA21" i="2"/>
  <c r="AA70" i="2"/>
  <c r="AA3" i="2"/>
  <c r="AA72" i="2"/>
  <c r="AA33" i="2"/>
  <c r="AA83" i="2"/>
  <c r="AA65" i="2"/>
  <c r="AA46" i="2"/>
  <c r="AA37" i="2"/>
  <c r="AA29" i="2"/>
  <c r="AA76" i="2"/>
  <c r="AA39" i="2"/>
  <c r="AA56" i="2"/>
  <c r="AA15" i="2"/>
  <c r="AA40" i="2"/>
  <c r="AA43" i="2"/>
  <c r="AA5" i="2"/>
  <c r="AA34" i="2"/>
  <c r="AA45" i="2"/>
  <c r="AA38" i="2"/>
  <c r="AA19" i="2"/>
  <c r="AA61" i="2"/>
  <c r="AA17" i="2"/>
  <c r="AA4" i="2"/>
  <c r="AA75" i="2"/>
  <c r="AA79" i="2"/>
  <c r="AA44" i="2"/>
  <c r="AA78" i="2"/>
  <c r="AA31" i="2"/>
  <c r="AA25" i="2"/>
  <c r="AA62" i="2"/>
  <c r="AA82" i="2"/>
  <c r="AA51" i="2"/>
  <c r="AA54" i="2"/>
  <c r="AA64" i="2"/>
  <c r="AA6" i="2"/>
  <c r="AA49" i="2"/>
  <c r="AA35" i="2"/>
  <c r="AA20" i="2"/>
  <c r="AA55" i="2"/>
  <c r="AA30" i="2"/>
  <c r="AA86" i="2"/>
  <c r="AA53" i="2"/>
  <c r="AA28" i="2"/>
  <c r="AA68" i="2"/>
  <c r="AA59" i="2"/>
  <c r="AA50" i="2"/>
  <c r="AA7" i="2"/>
  <c r="AA16" i="2"/>
  <c r="AA41" i="2"/>
  <c r="AA47" i="2"/>
  <c r="AA69" i="2"/>
  <c r="AA42" i="2"/>
  <c r="AA63" i="2"/>
  <c r="AA80" i="2"/>
  <c r="AA12" i="2"/>
  <c r="AA10" i="2"/>
  <c r="AA36" i="2"/>
  <c r="AA52" i="2"/>
  <c r="AA32" i="2"/>
  <c r="AA84" i="2"/>
  <c r="AA77" i="2"/>
  <c r="AA13" i="2"/>
  <c r="AE74" i="2"/>
  <c r="AF74" i="2" s="1"/>
  <c r="AB74" i="2"/>
  <c r="AA74" i="2"/>
  <c r="AC26" i="2" l="1"/>
  <c r="AD26" i="2" s="1"/>
  <c r="AC27" i="2"/>
  <c r="AD27" i="2" s="1"/>
  <c r="AC42" i="2"/>
  <c r="AD42" i="2" s="1"/>
  <c r="AC77" i="2"/>
  <c r="AD77" i="2" s="1"/>
  <c r="AC30" i="2"/>
  <c r="AD30" i="2" s="1"/>
  <c r="AC9" i="2"/>
  <c r="AD9" i="2" s="1"/>
  <c r="AC11" i="2"/>
  <c r="AD11" i="2" s="1"/>
  <c r="AC12" i="2"/>
  <c r="AD12" i="2" s="1"/>
  <c r="AC28" i="2"/>
  <c r="AD28" i="2" s="1"/>
  <c r="AC63" i="2"/>
  <c r="AD63" i="2" s="1"/>
  <c r="AC17" i="2"/>
  <c r="AD17" i="2" s="1"/>
  <c r="AC71" i="2"/>
  <c r="AD71" i="2" s="1"/>
  <c r="AC85" i="2"/>
  <c r="AD85" i="2" s="1"/>
  <c r="AC64" i="2"/>
  <c r="AD64" i="2" s="1"/>
  <c r="AC76" i="2"/>
  <c r="AD76" i="2" s="1"/>
  <c r="AC66" i="2"/>
  <c r="AD66" i="2" s="1"/>
  <c r="AC18" i="2"/>
  <c r="AD18" i="2" s="1"/>
  <c r="AC47" i="2"/>
  <c r="AD47" i="2" s="1"/>
  <c r="AC35" i="2"/>
  <c r="AD35" i="2" s="1"/>
  <c r="AC15" i="2"/>
  <c r="AD15" i="2" s="1"/>
  <c r="AC20" i="2"/>
  <c r="AD20" i="2" s="1"/>
  <c r="AC60" i="2"/>
  <c r="AD60" i="2" s="1"/>
  <c r="AC79" i="2"/>
  <c r="AD79" i="2" s="1"/>
  <c r="AC49" i="2"/>
  <c r="AD49" i="2" s="1"/>
  <c r="AC7" i="2"/>
  <c r="AD7" i="2" s="1"/>
  <c r="AC34" i="2"/>
  <c r="AD34" i="2" s="1"/>
  <c r="AC39" i="2"/>
  <c r="AD39" i="2" s="1"/>
  <c r="AC41" i="2"/>
  <c r="AD41" i="2" s="1"/>
  <c r="AC33" i="2"/>
  <c r="AD33" i="2" s="1"/>
  <c r="AC70" i="2"/>
  <c r="AD70" i="2" s="1"/>
  <c r="AC81" i="2"/>
  <c r="AD81" i="2" s="1"/>
  <c r="AC21" i="2"/>
  <c r="AD21" i="2" s="1"/>
  <c r="AC24" i="2"/>
  <c r="AD24" i="2" s="1"/>
  <c r="AC31" i="2"/>
  <c r="AD31" i="2" s="1"/>
  <c r="AC52" i="2"/>
  <c r="AD52" i="2" s="1"/>
  <c r="AC10" i="2"/>
  <c r="AD10" i="2" s="1"/>
  <c r="AC19" i="2"/>
  <c r="AD19" i="2" s="1"/>
  <c r="AC84" i="2"/>
  <c r="AD84" i="2" s="1"/>
  <c r="AC80" i="2"/>
  <c r="AD80" i="2" s="1"/>
  <c r="AC43" i="2"/>
  <c r="AD43" i="2" s="1"/>
  <c r="AC4" i="2"/>
  <c r="AD4" i="2" s="1"/>
  <c r="AC50" i="2"/>
  <c r="AD50" i="2" s="1"/>
  <c r="AC82" i="2"/>
  <c r="AD82" i="2" s="1"/>
  <c r="AC44" i="2"/>
  <c r="AD44" i="2" s="1"/>
  <c r="AC40" i="2"/>
  <c r="AD40" i="2" s="1"/>
  <c r="AC6" i="2"/>
  <c r="AD6" i="2" s="1"/>
  <c r="AC25" i="2"/>
  <c r="AD25" i="2" s="1"/>
  <c r="AC86" i="2"/>
  <c r="AD86" i="2" s="1"/>
  <c r="AC5" i="2"/>
  <c r="AD5" i="2" s="1"/>
  <c r="AC68" i="2"/>
  <c r="AD68" i="2" s="1"/>
  <c r="AC38" i="2"/>
  <c r="AD38" i="2" s="1"/>
  <c r="AC23" i="2"/>
  <c r="AD23" i="2" s="1"/>
  <c r="AC14" i="2"/>
  <c r="AD14" i="2" s="1"/>
  <c r="AC55" i="2"/>
  <c r="AD55" i="2" s="1"/>
  <c r="AC22" i="2"/>
  <c r="AD22" i="2" s="1"/>
  <c r="AC3" i="2"/>
  <c r="AD3" i="2" s="1"/>
  <c r="AC75" i="2"/>
  <c r="AD75" i="2" s="1"/>
  <c r="AC45" i="2"/>
  <c r="AD45" i="2" s="1"/>
  <c r="AC72" i="2"/>
  <c r="AD72" i="2" s="1"/>
  <c r="AC57" i="2"/>
  <c r="AD57" i="2" s="1"/>
  <c r="AC13" i="2"/>
  <c r="AD13" i="2" s="1"/>
  <c r="AC37" i="2"/>
  <c r="AD37" i="2" s="1"/>
  <c r="AC51" i="2"/>
  <c r="AD51" i="2" s="1"/>
  <c r="AC83" i="2"/>
  <c r="AD83" i="2" s="1"/>
  <c r="AC32" i="2"/>
  <c r="AD32" i="2" s="1"/>
  <c r="AC69" i="2"/>
  <c r="AD69" i="2" s="1"/>
  <c r="AC46" i="2"/>
  <c r="AD46" i="2" s="1"/>
  <c r="AC58" i="2"/>
  <c r="AD58" i="2" s="1"/>
  <c r="AC61" i="2"/>
  <c r="AD61" i="2" s="1"/>
  <c r="AC8" i="2"/>
  <c r="AD8" i="2" s="1"/>
  <c r="AC53" i="2"/>
  <c r="AD53" i="2" s="1"/>
  <c r="AC59" i="2"/>
  <c r="AD59" i="2" s="1"/>
  <c r="AC78" i="2"/>
  <c r="AD78" i="2" s="1"/>
  <c r="AC29" i="2"/>
  <c r="AD29" i="2" s="1"/>
  <c r="AC48" i="2"/>
  <c r="AD48" i="2" s="1"/>
  <c r="AC65" i="2"/>
  <c r="AD65" i="2" s="1"/>
  <c r="AC74" i="2"/>
  <c r="AD74" i="2" s="1"/>
  <c r="AC36" i="2"/>
  <c r="AD36" i="2" s="1"/>
  <c r="AC16" i="2"/>
  <c r="AD16" i="2" s="1"/>
  <c r="AC62" i="2"/>
  <c r="AD62" i="2" s="1"/>
  <c r="AC56" i="2"/>
  <c r="AD56" i="2" s="1"/>
  <c r="AC2" i="2"/>
  <c r="AD2" i="2" s="1"/>
  <c r="AC54" i="2"/>
  <c r="AD54" i="2" s="1"/>
  <c r="AC67" i="2"/>
  <c r="AD67" i="2" s="1"/>
  <c r="AC73" i="2"/>
  <c r="AD73" i="2" s="1"/>
</calcChain>
</file>

<file path=xl/sharedStrings.xml><?xml version="1.0" encoding="utf-8"?>
<sst xmlns="http://schemas.openxmlformats.org/spreadsheetml/2006/main" count="292" uniqueCount="123">
  <si>
    <t>index</t>
  </si>
  <si>
    <t>d__Bacteria;p__Proteobacteria;c__Gammaproteobacteria</t>
  </si>
  <si>
    <t>d__Bacteria;p__Proteobacteria;c__Alphaproteobacteria</t>
  </si>
  <si>
    <t>d__Bacteria;p__Bacteroidota;c__Bacteroidia</t>
  </si>
  <si>
    <t>d__Bacteria;p__Chloroflexi;c__Anaerolineae</t>
  </si>
  <si>
    <t>d__Bacteria;p__Actinobacteriota;c__Acidimicrobiia</t>
  </si>
  <si>
    <t>d__Bacteria;p__Bdellovibrionota;c__Bdellovibrionia</t>
  </si>
  <si>
    <t>d__Bacteria;p__Myxococcota;c__Polyangia</t>
  </si>
  <si>
    <t>d__Bacteria;p__Acidobacteriota;c__Blastocatellia</t>
  </si>
  <si>
    <t>d__Bacteria;p__Planctomycetota;c__OM190</t>
  </si>
  <si>
    <t>d__Bacteria;p__Acidobacteriota;c__Thermoanaerobaculia</t>
  </si>
  <si>
    <t>d__Bacteria;p__Bdellovibrionota;c__Oligoflexia</t>
  </si>
  <si>
    <t>d__Bacteria;p__Verrucomicrobiota;c__Chlamydiae</t>
  </si>
  <si>
    <t>d__Bacteria;p__Patescibacteria;c__Gracilibacteria</t>
  </si>
  <si>
    <t>d__Bacteria;p__Fusobacteriota;c__Fusobacteriia</t>
  </si>
  <si>
    <t>d__Bacteria;p__Campilobacterota;c__Campylobacteria</t>
  </si>
  <si>
    <t>d__Bacteria;p__Verrucomicrobiota;c__Verrucomicrobiae</t>
  </si>
  <si>
    <t>d__Archaea;p__Crenarchaeota;c__Nitrososphaeria</t>
  </si>
  <si>
    <t>d__Bacteria;p__Bacteroidota;c__Rhodothermia</t>
  </si>
  <si>
    <t>d__Bacteria;p__NB1-j;c__NB1-j</t>
  </si>
  <si>
    <t>d__Bacteria;p__Planctomycetota;c__Phycisphaerae</t>
  </si>
  <si>
    <t>d__Bacteria;p__Planctomycetota;c__vadinHA49</t>
  </si>
  <si>
    <t>d__Bacteria;p__Acidobacteriota;c__Holophagae</t>
  </si>
  <si>
    <t>d__Bacteria;p__Bacteroidota;c__Kapabacteria</t>
  </si>
  <si>
    <t>d__Bacteria;p__Planctomycetota;c__Planctomycetes</t>
  </si>
  <si>
    <t>d__Archaea;p__Halobacterota;c__Halobacteria</t>
  </si>
  <si>
    <t>d__Bacteria;p__Proteobacteria;__</t>
  </si>
  <si>
    <t>d__Bacteria;p__Deferribacterota;c__Deferribacteres</t>
  </si>
  <si>
    <t>d__Bacteria;p__Verrucomicrobiota;c__Lentisphaeria</t>
  </si>
  <si>
    <t>d__Bacteria;p__Planctomycetota;c__BD7-11</t>
  </si>
  <si>
    <t>d__Bacteria;p__Firmicutes;c__Clostridia</t>
  </si>
  <si>
    <t>d__Bacteria;p__Desulfobacterota;c__Desulfobacteria</t>
  </si>
  <si>
    <t>d__Bacteria;p__Cyanobacteria;c__Cyanobacteriia</t>
  </si>
  <si>
    <t>d__Bacteria;p__Spirochaetota;c__Leptospirae</t>
  </si>
  <si>
    <t>d__Bacteria;p__Desulfobacterota;c__Desulfovibrionia</t>
  </si>
  <si>
    <t>d__Bacteria;p__Myxococcota;c__Myxococcia</t>
  </si>
  <si>
    <t>d__Bacteria;p__Actinobacteriota;c__Actinobacteria</t>
  </si>
  <si>
    <t>d__Bacteria;p__Desulfobacterota;c__Desulfuromonadia</t>
  </si>
  <si>
    <t>d__Bacteria;p__Fibrobacterota;c__Fibrobacteria</t>
  </si>
  <si>
    <t>d__Bacteria;p__Acidobacteriota;__</t>
  </si>
  <si>
    <t>d__Bacteria;p__Deinococcota;c__Deinococci</t>
  </si>
  <si>
    <t>d__Bacteria;p__Firmicutes;c__Bacilli</t>
  </si>
  <si>
    <t>d__Bacteria;p__Desulfobacterota;c__Desulfobulbia</t>
  </si>
  <si>
    <t>d__Bacteria;p__Bacteroidota;c__Chlorobia</t>
  </si>
  <si>
    <t>d__Bacteria;p__Patescibacteria;c__Parcubacteria</t>
  </si>
  <si>
    <t>d__Bacteria;p__Actinobacteriota;c__Thermoleophilia</t>
  </si>
  <si>
    <t>d__Archaea;p__Nanoarchaeota;c__Nanoarchaeia</t>
  </si>
  <si>
    <t>d__Bacteria;p__SAR324_clade(Marine_group_B);c__SAR324_clade(Marine_group_B)</t>
  </si>
  <si>
    <t>d__Bacteria;p__Sumerlaeota;c__Sumerlaeia</t>
  </si>
  <si>
    <t>d__Bacteria;p__Firmicutes;__</t>
  </si>
  <si>
    <t>d__Bacteria;p__Spirochaetota;c__Spirochaetia</t>
  </si>
  <si>
    <t>d__Bacteria;p__Cyanobacteria;c__Vampirivibrionia</t>
  </si>
  <si>
    <t>d__Bacteria;p__Calditrichota;c__Calditrichia</t>
  </si>
  <si>
    <t>d__Bacteria;p__Patescibacteria;c__Saccharimonadia</t>
  </si>
  <si>
    <t>d__Bacteria;p__Verrucomicrobiota;c__Kiritimatiellae</t>
  </si>
  <si>
    <t>d__Bacteria;p__Latescibacterota;c__Latescibacterota</t>
  </si>
  <si>
    <t>d__Bacteria;p__Myxococcota;__</t>
  </si>
  <si>
    <t>d__Bacteria;p__Planctomycetota;c__028H05-P-BN-P5</t>
  </si>
  <si>
    <t>d__Bacteria;p__Acidobacteriota;c__Acidobacteriae</t>
  </si>
  <si>
    <t>d__Bacteria;p__Gemmatimonadota;c__BD2-11_terrestrial_group</t>
  </si>
  <si>
    <t>d__Bacteria;p__Dependentiae;c__Babeliae</t>
  </si>
  <si>
    <t>d__Bacteria;p__Bacteroidota;c__Ignavibacteria</t>
  </si>
  <si>
    <t>d__Bacteria;p__Myxococcota;c__bacteriap25</t>
  </si>
  <si>
    <t>d__Bacteria;p__Cyanobacteria;c__Sericytochromatia</t>
  </si>
  <si>
    <t>d__Bacteria;p__WPS-2;c__WPS-2</t>
  </si>
  <si>
    <t>d__Bacteria;p__MBNT15;c__MBNT15</t>
  </si>
  <si>
    <t>d__Bacteria;p__Chloroflexi;c__Chloroflexia</t>
  </si>
  <si>
    <t>d__Bacteria;p__Planctomycetota;c__Pla3_lineage</t>
  </si>
  <si>
    <t>d__Bacteria;p__Nitrospirota;c__Nitrospiria</t>
  </si>
  <si>
    <t>d__Bacteria;p__Hydrogenedentes;c__Hydrogenedentia</t>
  </si>
  <si>
    <t>d__Bacteria;p__Acidobacteriota;c__Aminicenantia</t>
  </si>
  <si>
    <t>d__Bacteria;p__Actinobacteriota;c__Coriobacteriia</t>
  </si>
  <si>
    <t>d__Bacteria;p__Desulfobacterota;c__uncultured</t>
  </si>
  <si>
    <t>d__Bacteria;p__Firmicutes;c__Negativicutes</t>
  </si>
  <si>
    <t>d__Bacteria;p__Planctomycetota;c__Pla4_lineage</t>
  </si>
  <si>
    <t>d__Bacteria;p__Elusimicrobiota;c__Elusimicrobia</t>
  </si>
  <si>
    <t>d__Bacteria;p__Planctomycetota;__</t>
  </si>
  <si>
    <t>d__Bacteria;p__Synergistota;c__Synergistia</t>
  </si>
  <si>
    <t>d__Bacteria;p__Acidobacteriota;c__Vicinamibacteria</t>
  </si>
  <si>
    <t>d__Bacteria;p__Acidobacteriota;c__Subgroup_26</t>
  </si>
  <si>
    <t>d__Bacteria;p__Desulfobacterota;__</t>
  </si>
  <si>
    <t>d__Bacteria;p__Margulisbacteria;c__Margulisbacteria</t>
  </si>
  <si>
    <t>d__Bacteria;p__Dadabacteria;c__Dadabacteriia</t>
  </si>
  <si>
    <t>d__Bacteria;p__Verrucomicrobiota;c__Omnitrophia</t>
  </si>
  <si>
    <t>d__Bacteria;p__Spirochaetota;c__MVP-15</t>
  </si>
  <si>
    <t>d__Bacteria;p__Actinobacteriota;__</t>
  </si>
  <si>
    <t>KF0052</t>
  </si>
  <si>
    <t>KF0053</t>
  </si>
  <si>
    <t>KF0054</t>
  </si>
  <si>
    <t>KF0060</t>
  </si>
  <si>
    <t>KF0070</t>
  </si>
  <si>
    <t>KF0077</t>
  </si>
  <si>
    <t>KF0123</t>
  </si>
  <si>
    <t>KF0129</t>
  </si>
  <si>
    <t>KF0136</t>
  </si>
  <si>
    <t>KF0147</t>
  </si>
  <si>
    <t>KF0150</t>
  </si>
  <si>
    <t>KF0168</t>
  </si>
  <si>
    <t>KF0170</t>
  </si>
  <si>
    <t>KF0177</t>
  </si>
  <si>
    <t>KF0178</t>
  </si>
  <si>
    <t>KF0179</t>
  </si>
  <si>
    <t>KF0181</t>
  </si>
  <si>
    <t>KF0182</t>
  </si>
  <si>
    <t>KF0183</t>
  </si>
  <si>
    <t>TB89</t>
  </si>
  <si>
    <t>TB90</t>
  </si>
  <si>
    <t>TB115</t>
  </si>
  <si>
    <t>TB139</t>
  </si>
  <si>
    <t>TB140</t>
  </si>
  <si>
    <t>TB155</t>
  </si>
  <si>
    <t>monosum</t>
  </si>
  <si>
    <t>sourcesum</t>
  </si>
  <si>
    <t>mono*source</t>
  </si>
  <si>
    <t>status</t>
  </si>
  <si>
    <t>Taxa</t>
  </si>
  <si>
    <t>statusmanual</t>
  </si>
  <si>
    <t>SOURCE</t>
  </si>
  <si>
    <t>MONO</t>
  </si>
  <si>
    <t xml:space="preserve">mono </t>
  </si>
  <si>
    <t>source</t>
  </si>
  <si>
    <t>shared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</si>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</sst>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6"/>
  <sheetViews>
    <sheetView workbookViewId="0">
      <selection sqref="A1:CH26"/>
    </sheetView>
  </sheetViews>
  <sheetFormatPr baseColWidth="10" defaultRowHeight="16" x14ac:dyDescent="0.2"/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A2" t="s">
        <v>86</v>
      </c>
      <c r="B2">
        <v>31342</v>
      </c>
      <c r="C2">
        <v>24208</v>
      </c>
      <c r="D2">
        <v>7056</v>
      </c>
      <c r="E2">
        <v>0</v>
      </c>
      <c r="F2">
        <v>0</v>
      </c>
      <c r="G2">
        <v>0</v>
      </c>
      <c r="H2">
        <v>0</v>
      </c>
      <c r="I2">
        <v>0</v>
      </c>
      <c r="J2">
        <v>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</v>
      </c>
      <c r="R2">
        <v>0</v>
      </c>
      <c r="S2">
        <v>2973</v>
      </c>
      <c r="T2">
        <v>0</v>
      </c>
      <c r="U2">
        <v>11745</v>
      </c>
      <c r="V2">
        <v>0</v>
      </c>
      <c r="W2">
        <v>0</v>
      </c>
      <c r="X2">
        <v>0</v>
      </c>
      <c r="Y2">
        <v>994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">
      <c r="A3" t="s">
        <v>87</v>
      </c>
      <c r="B3">
        <v>20803</v>
      </c>
      <c r="C3">
        <v>19305</v>
      </c>
      <c r="D3">
        <v>8912</v>
      </c>
      <c r="E3">
        <v>0</v>
      </c>
      <c r="F3">
        <v>0</v>
      </c>
      <c r="G3">
        <v>0</v>
      </c>
      <c r="H3">
        <v>3495</v>
      </c>
      <c r="I3">
        <v>0</v>
      </c>
      <c r="J3">
        <v>825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5578</v>
      </c>
      <c r="V3">
        <v>0</v>
      </c>
      <c r="W3">
        <v>0</v>
      </c>
      <c r="X3">
        <v>1615</v>
      </c>
      <c r="Y3">
        <v>1572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130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">
      <c r="A4" t="s">
        <v>88</v>
      </c>
      <c r="B4">
        <v>39908</v>
      </c>
      <c r="C4">
        <v>22805</v>
      </c>
      <c r="D4">
        <v>4893</v>
      </c>
      <c r="E4">
        <v>0</v>
      </c>
      <c r="F4">
        <v>2</v>
      </c>
      <c r="G4">
        <v>0</v>
      </c>
      <c r="H4">
        <v>4</v>
      </c>
      <c r="I4">
        <v>0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2441</v>
      </c>
      <c r="T4">
        <v>0</v>
      </c>
      <c r="U4">
        <v>5639</v>
      </c>
      <c r="V4">
        <v>0</v>
      </c>
      <c r="W4">
        <v>0</v>
      </c>
      <c r="X4">
        <v>193</v>
      </c>
      <c r="Y4">
        <v>468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2">
      <c r="A5" t="s">
        <v>89</v>
      </c>
      <c r="B5">
        <v>21976</v>
      </c>
      <c r="C5">
        <v>22621</v>
      </c>
      <c r="D5">
        <v>23615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227</v>
      </c>
      <c r="R5">
        <v>0</v>
      </c>
      <c r="S5">
        <v>1234</v>
      </c>
      <c r="T5">
        <v>0</v>
      </c>
      <c r="U5">
        <v>21674</v>
      </c>
      <c r="V5">
        <v>0</v>
      </c>
      <c r="W5">
        <v>0</v>
      </c>
      <c r="X5">
        <v>0</v>
      </c>
      <c r="Y5">
        <v>563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">
      <c r="A6" t="s">
        <v>90</v>
      </c>
      <c r="B6">
        <v>39234</v>
      </c>
      <c r="C6">
        <v>38915</v>
      </c>
      <c r="D6">
        <v>11955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5131</v>
      </c>
      <c r="T6">
        <v>0</v>
      </c>
      <c r="U6">
        <v>1764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">
      <c r="A7" t="s">
        <v>91</v>
      </c>
      <c r="B7">
        <v>16528</v>
      </c>
      <c r="C7">
        <v>20471</v>
      </c>
      <c r="D7">
        <v>40017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2975</v>
      </c>
      <c r="T7">
        <v>0</v>
      </c>
      <c r="U7">
        <v>9970</v>
      </c>
      <c r="V7">
        <v>0</v>
      </c>
      <c r="W7">
        <v>0</v>
      </c>
      <c r="X7">
        <v>0</v>
      </c>
      <c r="Y7">
        <v>7338</v>
      </c>
      <c r="Z7">
        <v>0</v>
      </c>
      <c r="AA7">
        <v>0</v>
      </c>
      <c r="AB7">
        <v>0</v>
      </c>
      <c r="AC7">
        <v>0</v>
      </c>
      <c r="AD7">
        <v>7436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685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2358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2">
      <c r="A8" t="s">
        <v>92</v>
      </c>
      <c r="B8">
        <v>68457</v>
      </c>
      <c r="C8">
        <v>18589</v>
      </c>
      <c r="D8">
        <v>5373</v>
      </c>
      <c r="E8">
        <v>189</v>
      </c>
      <c r="F8">
        <v>145</v>
      </c>
      <c r="G8">
        <v>0</v>
      </c>
      <c r="H8">
        <v>4951</v>
      </c>
      <c r="I8">
        <v>0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460</v>
      </c>
      <c r="R8">
        <v>0</v>
      </c>
      <c r="S8">
        <v>2134</v>
      </c>
      <c r="T8">
        <v>7</v>
      </c>
      <c r="U8">
        <v>141</v>
      </c>
      <c r="V8">
        <v>0</v>
      </c>
      <c r="W8">
        <v>0</v>
      </c>
      <c r="X8">
        <v>0</v>
      </c>
      <c r="Y8">
        <v>160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1634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">
      <c r="A9" t="s">
        <v>93</v>
      </c>
      <c r="B9">
        <v>53258</v>
      </c>
      <c r="C9">
        <v>17538</v>
      </c>
      <c r="D9">
        <v>8552</v>
      </c>
      <c r="E9">
        <v>0</v>
      </c>
      <c r="F9">
        <v>44</v>
      </c>
      <c r="G9">
        <v>0</v>
      </c>
      <c r="H9">
        <v>4101</v>
      </c>
      <c r="I9">
        <v>0</v>
      </c>
      <c r="J9">
        <v>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324</v>
      </c>
      <c r="R9">
        <v>0</v>
      </c>
      <c r="S9">
        <v>1862</v>
      </c>
      <c r="T9">
        <v>0</v>
      </c>
      <c r="U9">
        <v>103</v>
      </c>
      <c r="V9">
        <v>0</v>
      </c>
      <c r="W9">
        <v>0</v>
      </c>
      <c r="X9">
        <v>0</v>
      </c>
      <c r="Y9">
        <v>117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345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2478</v>
      </c>
    </row>
    <row r="10" spans="1:86" x14ac:dyDescent="0.2">
      <c r="A10" t="s">
        <v>94</v>
      </c>
      <c r="B10">
        <v>113704</v>
      </c>
      <c r="C10">
        <v>30084</v>
      </c>
      <c r="D10">
        <v>13209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">
      <c r="A11" t="s">
        <v>95</v>
      </c>
      <c r="B11">
        <v>72721</v>
      </c>
      <c r="C11">
        <v>5873</v>
      </c>
      <c r="D11">
        <v>2411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105</v>
      </c>
      <c r="T11">
        <v>0</v>
      </c>
      <c r="U11">
        <v>35</v>
      </c>
      <c r="V11">
        <v>0</v>
      </c>
      <c r="W11">
        <v>0</v>
      </c>
      <c r="X11">
        <v>7</v>
      </c>
      <c r="Y11">
        <v>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">
      <c r="A12" t="s">
        <v>96</v>
      </c>
      <c r="B12">
        <v>36539</v>
      </c>
      <c r="C12">
        <v>19767</v>
      </c>
      <c r="D12">
        <v>24028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442</v>
      </c>
      <c r="R12">
        <v>0</v>
      </c>
      <c r="S12">
        <v>0</v>
      </c>
      <c r="T12">
        <v>0</v>
      </c>
      <c r="U12">
        <v>4919</v>
      </c>
      <c r="V12">
        <v>0</v>
      </c>
      <c r="W12">
        <v>0</v>
      </c>
      <c r="X12">
        <v>0</v>
      </c>
      <c r="Y12">
        <v>685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4130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">
      <c r="A13" t="s">
        <v>97</v>
      </c>
      <c r="B13">
        <v>48934</v>
      </c>
      <c r="C13">
        <v>16436</v>
      </c>
      <c r="D13">
        <v>13411</v>
      </c>
      <c r="E13">
        <v>0</v>
      </c>
      <c r="F13">
        <v>0</v>
      </c>
      <c r="G13">
        <v>0</v>
      </c>
      <c r="H13">
        <v>101</v>
      </c>
      <c r="I13">
        <v>0</v>
      </c>
      <c r="J13">
        <v>133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679</v>
      </c>
      <c r="Y13">
        <v>2965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18910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">
      <c r="A14" t="s">
        <v>98</v>
      </c>
      <c r="B14">
        <v>59776</v>
      </c>
      <c r="C14">
        <v>22892</v>
      </c>
      <c r="D14">
        <v>13718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">
      <c r="A15" t="s">
        <v>99</v>
      </c>
      <c r="B15">
        <v>46142</v>
      </c>
      <c r="C15">
        <v>18891</v>
      </c>
      <c r="D15">
        <v>22535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2574</v>
      </c>
      <c r="V15">
        <v>0</v>
      </c>
      <c r="W15">
        <v>0</v>
      </c>
      <c r="X15">
        <v>8623</v>
      </c>
      <c r="Y15">
        <v>1038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1959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">
      <c r="A16" t="s">
        <v>100</v>
      </c>
      <c r="B16">
        <v>21925</v>
      </c>
      <c r="C16">
        <v>4354</v>
      </c>
      <c r="D16">
        <v>5126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">
      <c r="A17" t="s">
        <v>101</v>
      </c>
      <c r="B17">
        <v>84418</v>
      </c>
      <c r="C17">
        <v>19220</v>
      </c>
      <c r="D17">
        <v>1642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1155</v>
      </c>
      <c r="V17">
        <v>0</v>
      </c>
      <c r="W17">
        <v>0</v>
      </c>
      <c r="X17">
        <v>3</v>
      </c>
      <c r="Y17">
        <v>67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">
      <c r="A18" t="s">
        <v>102</v>
      </c>
      <c r="B18">
        <v>18353</v>
      </c>
      <c r="C18">
        <v>16876</v>
      </c>
      <c r="D18">
        <v>20536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126</v>
      </c>
      <c r="R18">
        <v>0</v>
      </c>
      <c r="S18">
        <v>0</v>
      </c>
      <c r="T18">
        <v>0</v>
      </c>
      <c r="U18">
        <v>48</v>
      </c>
      <c r="V18">
        <v>0</v>
      </c>
      <c r="W18">
        <v>0</v>
      </c>
      <c r="X18">
        <v>148</v>
      </c>
      <c r="Y18">
        <v>1312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1039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">
      <c r="A19" t="s">
        <v>103</v>
      </c>
      <c r="B19">
        <v>99006</v>
      </c>
      <c r="C19">
        <v>16742</v>
      </c>
      <c r="D19">
        <v>5097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">
      <c r="A20" t="s">
        <v>104</v>
      </c>
      <c r="B20">
        <v>14304</v>
      </c>
      <c r="C20">
        <v>8499</v>
      </c>
      <c r="D20">
        <v>11014</v>
      </c>
      <c r="E20">
        <v>0</v>
      </c>
      <c r="F20">
        <v>0</v>
      </c>
      <c r="G20">
        <v>443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72</v>
      </c>
      <c r="R20">
        <v>0</v>
      </c>
      <c r="S20">
        <v>0</v>
      </c>
      <c r="T20">
        <v>0</v>
      </c>
      <c r="U20">
        <v>14</v>
      </c>
      <c r="V20">
        <v>0</v>
      </c>
      <c r="W20">
        <v>0</v>
      </c>
      <c r="X20">
        <v>2</v>
      </c>
      <c r="Y20">
        <v>306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694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">
      <c r="A21" t="s">
        <v>105</v>
      </c>
      <c r="B21">
        <v>8301</v>
      </c>
      <c r="C21">
        <v>16308</v>
      </c>
      <c r="D21">
        <v>10549</v>
      </c>
      <c r="E21">
        <v>674</v>
      </c>
      <c r="F21">
        <v>91</v>
      </c>
      <c r="G21">
        <v>34</v>
      </c>
      <c r="H21">
        <v>2824</v>
      </c>
      <c r="I21">
        <v>0</v>
      </c>
      <c r="J21">
        <v>49</v>
      </c>
      <c r="K21">
        <v>46</v>
      </c>
      <c r="L21">
        <v>9595</v>
      </c>
      <c r="M21">
        <v>0</v>
      </c>
      <c r="N21">
        <v>0</v>
      </c>
      <c r="O21">
        <v>0</v>
      </c>
      <c r="P21">
        <v>283</v>
      </c>
      <c r="Q21">
        <v>51</v>
      </c>
      <c r="R21">
        <v>0</v>
      </c>
      <c r="S21">
        <v>47</v>
      </c>
      <c r="T21">
        <v>0</v>
      </c>
      <c r="U21">
        <v>2</v>
      </c>
      <c r="V21">
        <v>0</v>
      </c>
      <c r="W21">
        <v>121</v>
      </c>
      <c r="X21">
        <v>20</v>
      </c>
      <c r="Y21">
        <v>105</v>
      </c>
      <c r="Z21">
        <v>0</v>
      </c>
      <c r="AA21">
        <v>0</v>
      </c>
      <c r="AB21">
        <v>15</v>
      </c>
      <c r="AC21">
        <v>8</v>
      </c>
      <c r="AD21">
        <v>3</v>
      </c>
      <c r="AE21">
        <v>94</v>
      </c>
      <c r="AF21">
        <v>63</v>
      </c>
      <c r="AG21">
        <v>342</v>
      </c>
      <c r="AH21">
        <v>7</v>
      </c>
      <c r="AI21">
        <v>232</v>
      </c>
      <c r="AJ21">
        <v>15</v>
      </c>
      <c r="AK21">
        <v>2023</v>
      </c>
      <c r="AL21">
        <v>229</v>
      </c>
      <c r="AM21">
        <v>5</v>
      </c>
      <c r="AN21">
        <v>0</v>
      </c>
      <c r="AO21">
        <v>2297</v>
      </c>
      <c r="AP21">
        <v>0</v>
      </c>
      <c r="AQ21">
        <v>237</v>
      </c>
      <c r="AR21">
        <v>16</v>
      </c>
      <c r="AS21">
        <v>0</v>
      </c>
      <c r="AT21">
        <v>42</v>
      </c>
      <c r="AU21">
        <v>0</v>
      </c>
      <c r="AV21">
        <v>8</v>
      </c>
      <c r="AW21">
        <v>0</v>
      </c>
      <c r="AX21">
        <v>6</v>
      </c>
      <c r="AY21">
        <v>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0</v>
      </c>
      <c r="BJ21">
        <v>2</v>
      </c>
      <c r="BK21">
        <v>0</v>
      </c>
      <c r="BL21">
        <v>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">
      <c r="A22" t="s">
        <v>106</v>
      </c>
      <c r="B22">
        <v>14675</v>
      </c>
      <c r="C22">
        <v>8812</v>
      </c>
      <c r="D22">
        <v>7691</v>
      </c>
      <c r="E22">
        <v>426</v>
      </c>
      <c r="F22">
        <v>457</v>
      </c>
      <c r="G22">
        <v>97</v>
      </c>
      <c r="H22">
        <v>1250</v>
      </c>
      <c r="I22">
        <v>0</v>
      </c>
      <c r="J22">
        <v>0</v>
      </c>
      <c r="K22">
        <v>281</v>
      </c>
      <c r="L22">
        <v>29437</v>
      </c>
      <c r="M22">
        <v>0</v>
      </c>
      <c r="N22">
        <v>0</v>
      </c>
      <c r="O22">
        <v>0</v>
      </c>
      <c r="P22">
        <v>282</v>
      </c>
      <c r="Q22">
        <v>82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26</v>
      </c>
      <c r="Y22">
        <v>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189</v>
      </c>
      <c r="AF22">
        <v>17</v>
      </c>
      <c r="AG22">
        <v>342</v>
      </c>
      <c r="AH22">
        <v>6</v>
      </c>
      <c r="AI22">
        <v>61</v>
      </c>
      <c r="AJ22">
        <v>0</v>
      </c>
      <c r="AK22">
        <v>2122</v>
      </c>
      <c r="AL22">
        <v>119</v>
      </c>
      <c r="AM22">
        <v>0</v>
      </c>
      <c r="AN22">
        <v>0</v>
      </c>
      <c r="AO22">
        <v>378</v>
      </c>
      <c r="AP22">
        <v>0</v>
      </c>
      <c r="AQ22">
        <v>185</v>
      </c>
      <c r="AR22">
        <v>13</v>
      </c>
      <c r="AS22">
        <v>10</v>
      </c>
      <c r="AT22">
        <v>326</v>
      </c>
      <c r="AU22">
        <v>0</v>
      </c>
      <c r="AV22">
        <v>7</v>
      </c>
      <c r="AW22">
        <v>0</v>
      </c>
      <c r="AX22">
        <v>0</v>
      </c>
      <c r="AY22">
        <v>35</v>
      </c>
      <c r="AZ22">
        <v>0</v>
      </c>
      <c r="BA22">
        <v>0</v>
      </c>
      <c r="BB22">
        <v>0</v>
      </c>
      <c r="BC22">
        <v>22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">
      <c r="A23" t="s">
        <v>107</v>
      </c>
      <c r="B23">
        <v>39282</v>
      </c>
      <c r="C23">
        <v>41278</v>
      </c>
      <c r="D23">
        <v>28847</v>
      </c>
      <c r="E23">
        <v>2146</v>
      </c>
      <c r="F23">
        <v>235</v>
      </c>
      <c r="G23">
        <v>669</v>
      </c>
      <c r="H23">
        <v>1613</v>
      </c>
      <c r="I23">
        <v>270</v>
      </c>
      <c r="J23">
        <v>514</v>
      </c>
      <c r="K23">
        <v>2776</v>
      </c>
      <c r="L23">
        <v>1590</v>
      </c>
      <c r="M23">
        <v>61</v>
      </c>
      <c r="N23">
        <v>96</v>
      </c>
      <c r="O23">
        <v>16</v>
      </c>
      <c r="P23">
        <v>3543</v>
      </c>
      <c r="Q23">
        <v>7697</v>
      </c>
      <c r="R23">
        <v>49</v>
      </c>
      <c r="S23">
        <v>185</v>
      </c>
      <c r="T23">
        <v>411</v>
      </c>
      <c r="U23">
        <v>544</v>
      </c>
      <c r="V23">
        <v>6</v>
      </c>
      <c r="W23">
        <v>2091</v>
      </c>
      <c r="X23">
        <v>319</v>
      </c>
      <c r="Y23">
        <v>2712</v>
      </c>
      <c r="Z23">
        <v>17</v>
      </c>
      <c r="AA23">
        <v>63</v>
      </c>
      <c r="AB23">
        <v>24</v>
      </c>
      <c r="AC23">
        <v>5119</v>
      </c>
      <c r="AD23">
        <v>189</v>
      </c>
      <c r="AE23">
        <v>352</v>
      </c>
      <c r="AF23">
        <v>146</v>
      </c>
      <c r="AG23">
        <v>670</v>
      </c>
      <c r="AH23">
        <v>134</v>
      </c>
      <c r="AI23">
        <v>221</v>
      </c>
      <c r="AJ23">
        <v>143</v>
      </c>
      <c r="AK23">
        <v>59</v>
      </c>
      <c r="AL23">
        <v>716</v>
      </c>
      <c r="AM23">
        <v>0</v>
      </c>
      <c r="AN23">
        <v>7</v>
      </c>
      <c r="AO23">
        <v>1031</v>
      </c>
      <c r="AP23">
        <v>75</v>
      </c>
      <c r="AQ23">
        <v>103</v>
      </c>
      <c r="AR23">
        <v>14</v>
      </c>
      <c r="AS23">
        <v>0</v>
      </c>
      <c r="AT23">
        <v>0</v>
      </c>
      <c r="AU23">
        <v>24</v>
      </c>
      <c r="AV23">
        <v>56</v>
      </c>
      <c r="AW23">
        <v>0</v>
      </c>
      <c r="AX23">
        <v>61</v>
      </c>
      <c r="AY23">
        <v>32</v>
      </c>
      <c r="AZ23">
        <v>17</v>
      </c>
      <c r="BA23">
        <v>60</v>
      </c>
      <c r="BB23">
        <v>0</v>
      </c>
      <c r="BC23">
        <v>8</v>
      </c>
      <c r="BD23">
        <v>0</v>
      </c>
      <c r="BE23">
        <v>26</v>
      </c>
      <c r="BF23">
        <v>19</v>
      </c>
      <c r="BG23">
        <v>2</v>
      </c>
      <c r="BH23">
        <v>0</v>
      </c>
      <c r="BI23">
        <v>15</v>
      </c>
      <c r="BJ23">
        <v>3</v>
      </c>
      <c r="BK23">
        <v>6</v>
      </c>
      <c r="BL23">
        <v>22</v>
      </c>
      <c r="BM23">
        <v>49</v>
      </c>
      <c r="BN23">
        <v>3</v>
      </c>
      <c r="BO23">
        <v>0</v>
      </c>
      <c r="BP23">
        <v>9</v>
      </c>
      <c r="BQ23">
        <v>27</v>
      </c>
      <c r="BR23">
        <v>0</v>
      </c>
      <c r="BS23">
        <v>3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0</v>
      </c>
      <c r="CC23">
        <v>0</v>
      </c>
      <c r="CD23">
        <v>0</v>
      </c>
      <c r="CE23">
        <v>5</v>
      </c>
      <c r="CF23">
        <v>0</v>
      </c>
      <c r="CG23">
        <v>8</v>
      </c>
      <c r="CH23">
        <v>0</v>
      </c>
    </row>
    <row r="24" spans="1:86" x14ac:dyDescent="0.2">
      <c r="A24" t="s">
        <v>108</v>
      </c>
      <c r="B24">
        <v>29862</v>
      </c>
      <c r="C24">
        <v>57622</v>
      </c>
      <c r="D24">
        <v>24149</v>
      </c>
      <c r="E24">
        <v>419</v>
      </c>
      <c r="F24">
        <v>2132</v>
      </c>
      <c r="G24">
        <v>1109</v>
      </c>
      <c r="H24">
        <v>1304</v>
      </c>
      <c r="I24">
        <v>2646</v>
      </c>
      <c r="J24">
        <v>1174</v>
      </c>
      <c r="K24">
        <v>1332</v>
      </c>
      <c r="L24">
        <v>4119</v>
      </c>
      <c r="M24">
        <v>75</v>
      </c>
      <c r="N24">
        <v>36</v>
      </c>
      <c r="O24">
        <v>10</v>
      </c>
      <c r="P24">
        <v>196</v>
      </c>
      <c r="Q24">
        <v>916</v>
      </c>
      <c r="R24">
        <v>31</v>
      </c>
      <c r="S24">
        <v>212</v>
      </c>
      <c r="T24">
        <v>291</v>
      </c>
      <c r="U24">
        <v>2369</v>
      </c>
      <c r="V24">
        <v>0</v>
      </c>
      <c r="W24">
        <v>134</v>
      </c>
      <c r="X24">
        <v>175</v>
      </c>
      <c r="Y24">
        <v>2111</v>
      </c>
      <c r="Z24">
        <v>0</v>
      </c>
      <c r="AA24">
        <v>20</v>
      </c>
      <c r="AB24">
        <v>34</v>
      </c>
      <c r="AC24">
        <v>8</v>
      </c>
      <c r="AD24">
        <v>9</v>
      </c>
      <c r="AE24">
        <v>291</v>
      </c>
      <c r="AF24">
        <v>96</v>
      </c>
      <c r="AG24">
        <v>12679</v>
      </c>
      <c r="AH24">
        <v>13</v>
      </c>
      <c r="AI24">
        <v>147</v>
      </c>
      <c r="AJ24">
        <v>27</v>
      </c>
      <c r="AK24">
        <v>105</v>
      </c>
      <c r="AL24">
        <v>194</v>
      </c>
      <c r="AM24">
        <v>0</v>
      </c>
      <c r="AN24">
        <v>0</v>
      </c>
      <c r="AO24">
        <v>41</v>
      </c>
      <c r="AP24">
        <v>34</v>
      </c>
      <c r="AQ24">
        <v>19</v>
      </c>
      <c r="AR24">
        <v>7</v>
      </c>
      <c r="AS24">
        <v>20</v>
      </c>
      <c r="AT24">
        <v>0</v>
      </c>
      <c r="AU24">
        <v>14</v>
      </c>
      <c r="AV24">
        <v>63</v>
      </c>
      <c r="AW24">
        <v>17</v>
      </c>
      <c r="AX24">
        <v>0</v>
      </c>
      <c r="AY24">
        <v>18</v>
      </c>
      <c r="AZ24">
        <v>33</v>
      </c>
      <c r="BA24">
        <v>0</v>
      </c>
      <c r="BB24">
        <v>0</v>
      </c>
      <c r="BC24">
        <v>5</v>
      </c>
      <c r="BD24">
        <v>5</v>
      </c>
      <c r="BE24">
        <v>0</v>
      </c>
      <c r="BF24">
        <v>33</v>
      </c>
      <c r="BG24">
        <v>13</v>
      </c>
      <c r="BH24">
        <v>58</v>
      </c>
      <c r="BI24">
        <v>0</v>
      </c>
      <c r="BJ24">
        <v>0</v>
      </c>
      <c r="BK24">
        <v>0</v>
      </c>
      <c r="BL24">
        <v>0</v>
      </c>
      <c r="BM24">
        <v>13</v>
      </c>
      <c r="BN24">
        <v>4</v>
      </c>
      <c r="BO24">
        <v>0</v>
      </c>
      <c r="BP24">
        <v>2</v>
      </c>
      <c r="BQ24">
        <v>19</v>
      </c>
      <c r="BR24">
        <v>7</v>
      </c>
      <c r="BS24">
        <v>0</v>
      </c>
      <c r="BT24">
        <v>0</v>
      </c>
      <c r="BU24">
        <v>0</v>
      </c>
      <c r="BV24">
        <v>7</v>
      </c>
      <c r="BW24">
        <v>0</v>
      </c>
      <c r="BX24">
        <v>0</v>
      </c>
      <c r="BY24">
        <v>4</v>
      </c>
      <c r="BZ24">
        <v>2</v>
      </c>
      <c r="CA24">
        <v>0</v>
      </c>
      <c r="CB24">
        <v>6</v>
      </c>
      <c r="CC24">
        <v>36</v>
      </c>
      <c r="CD24">
        <v>0</v>
      </c>
      <c r="CE24">
        <v>6</v>
      </c>
      <c r="CF24">
        <v>2</v>
      </c>
      <c r="CG24">
        <v>0</v>
      </c>
      <c r="CH24">
        <v>0</v>
      </c>
    </row>
    <row r="25" spans="1:86" x14ac:dyDescent="0.2">
      <c r="A25" t="s">
        <v>109</v>
      </c>
      <c r="B25">
        <v>57633</v>
      </c>
      <c r="C25">
        <v>30394</v>
      </c>
      <c r="D25">
        <v>22679</v>
      </c>
      <c r="E25">
        <v>807</v>
      </c>
      <c r="F25">
        <v>1894</v>
      </c>
      <c r="G25">
        <v>909</v>
      </c>
      <c r="H25">
        <v>2465</v>
      </c>
      <c r="I25">
        <v>44</v>
      </c>
      <c r="J25">
        <v>259</v>
      </c>
      <c r="K25">
        <v>3031</v>
      </c>
      <c r="L25">
        <v>15573</v>
      </c>
      <c r="M25">
        <v>18</v>
      </c>
      <c r="N25">
        <v>273</v>
      </c>
      <c r="O25">
        <v>21</v>
      </c>
      <c r="P25">
        <v>172</v>
      </c>
      <c r="Q25">
        <v>850</v>
      </c>
      <c r="R25">
        <v>0</v>
      </c>
      <c r="S25">
        <v>146</v>
      </c>
      <c r="T25">
        <v>33</v>
      </c>
      <c r="U25">
        <v>202</v>
      </c>
      <c r="V25">
        <v>0</v>
      </c>
      <c r="W25">
        <v>184</v>
      </c>
      <c r="X25">
        <v>191</v>
      </c>
      <c r="Y25">
        <v>596</v>
      </c>
      <c r="Z25">
        <v>0</v>
      </c>
      <c r="AA25">
        <v>30</v>
      </c>
      <c r="AB25">
        <v>0</v>
      </c>
      <c r="AC25">
        <v>13</v>
      </c>
      <c r="AD25">
        <v>13</v>
      </c>
      <c r="AE25">
        <v>156</v>
      </c>
      <c r="AF25">
        <v>0</v>
      </c>
      <c r="AG25">
        <v>2710</v>
      </c>
      <c r="AH25">
        <v>80</v>
      </c>
      <c r="AI25">
        <v>28</v>
      </c>
      <c r="AJ25">
        <v>6</v>
      </c>
      <c r="AK25">
        <v>3315</v>
      </c>
      <c r="AL25">
        <v>477</v>
      </c>
      <c r="AM25">
        <v>0</v>
      </c>
      <c r="AN25">
        <v>0</v>
      </c>
      <c r="AO25">
        <v>261</v>
      </c>
      <c r="AP25">
        <v>62</v>
      </c>
      <c r="AQ25">
        <v>10</v>
      </c>
      <c r="AR25">
        <v>0</v>
      </c>
      <c r="AS25">
        <v>52</v>
      </c>
      <c r="AT25">
        <v>53</v>
      </c>
      <c r="AU25">
        <v>0</v>
      </c>
      <c r="AV25">
        <v>37</v>
      </c>
      <c r="AW25">
        <v>0</v>
      </c>
      <c r="AX25">
        <v>53</v>
      </c>
      <c r="AY25">
        <v>6</v>
      </c>
      <c r="AZ25">
        <v>11</v>
      </c>
      <c r="BA25">
        <v>16</v>
      </c>
      <c r="BB25">
        <v>2</v>
      </c>
      <c r="BC25">
        <v>4</v>
      </c>
      <c r="BD25">
        <v>0</v>
      </c>
      <c r="BE25">
        <v>0</v>
      </c>
      <c r="BF25">
        <v>14</v>
      </c>
      <c r="BG25">
        <v>11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14</v>
      </c>
      <c r="BN25">
        <v>0</v>
      </c>
      <c r="BO25">
        <v>2</v>
      </c>
      <c r="BP25">
        <v>4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8</v>
      </c>
      <c r="BW25">
        <v>2</v>
      </c>
      <c r="BX25">
        <v>0</v>
      </c>
      <c r="BY25">
        <v>12</v>
      </c>
      <c r="BZ25">
        <v>0</v>
      </c>
      <c r="CA25">
        <v>0</v>
      </c>
      <c r="CB25">
        <v>0</v>
      </c>
      <c r="CC25">
        <v>15</v>
      </c>
      <c r="CD25">
        <v>4</v>
      </c>
      <c r="CE25">
        <v>0</v>
      </c>
      <c r="CF25">
        <v>0</v>
      </c>
      <c r="CG25">
        <v>0</v>
      </c>
      <c r="CH25">
        <v>0</v>
      </c>
    </row>
    <row r="26" spans="1:86" x14ac:dyDescent="0.2">
      <c r="A26" t="s">
        <v>110</v>
      </c>
      <c r="B26">
        <v>54097</v>
      </c>
      <c r="C26">
        <v>30900</v>
      </c>
      <c r="D26">
        <v>43582</v>
      </c>
      <c r="E26">
        <v>514</v>
      </c>
      <c r="F26">
        <v>130</v>
      </c>
      <c r="G26">
        <v>806</v>
      </c>
      <c r="H26">
        <v>796</v>
      </c>
      <c r="I26">
        <v>0</v>
      </c>
      <c r="J26">
        <v>141</v>
      </c>
      <c r="K26">
        <v>515</v>
      </c>
      <c r="L26">
        <v>592</v>
      </c>
      <c r="M26">
        <v>73</v>
      </c>
      <c r="N26">
        <v>389</v>
      </c>
      <c r="O26">
        <v>109</v>
      </c>
      <c r="P26">
        <v>22622</v>
      </c>
      <c r="Q26">
        <v>810</v>
      </c>
      <c r="R26">
        <v>4</v>
      </c>
      <c r="S26">
        <v>17</v>
      </c>
      <c r="T26">
        <v>4</v>
      </c>
      <c r="U26">
        <v>115</v>
      </c>
      <c r="V26">
        <v>3</v>
      </c>
      <c r="W26">
        <v>64</v>
      </c>
      <c r="X26">
        <v>128</v>
      </c>
      <c r="Y26">
        <v>508</v>
      </c>
      <c r="Z26">
        <v>0</v>
      </c>
      <c r="AA26">
        <v>44</v>
      </c>
      <c r="AB26">
        <v>154</v>
      </c>
      <c r="AC26">
        <v>206</v>
      </c>
      <c r="AD26">
        <v>136</v>
      </c>
      <c r="AE26">
        <v>4306</v>
      </c>
      <c r="AF26">
        <v>61</v>
      </c>
      <c r="AG26">
        <v>677</v>
      </c>
      <c r="AH26">
        <v>73</v>
      </c>
      <c r="AI26">
        <v>4164</v>
      </c>
      <c r="AJ26">
        <v>51</v>
      </c>
      <c r="AK26">
        <v>40</v>
      </c>
      <c r="AL26">
        <v>348</v>
      </c>
      <c r="AM26">
        <v>0</v>
      </c>
      <c r="AN26">
        <v>0</v>
      </c>
      <c r="AO26">
        <v>7308</v>
      </c>
      <c r="AP26">
        <v>20</v>
      </c>
      <c r="AQ26">
        <v>28</v>
      </c>
      <c r="AR26">
        <v>0</v>
      </c>
      <c r="AS26">
        <v>54</v>
      </c>
      <c r="AT26">
        <v>0</v>
      </c>
      <c r="AU26">
        <v>64</v>
      </c>
      <c r="AV26">
        <v>3</v>
      </c>
      <c r="AW26">
        <v>7</v>
      </c>
      <c r="AX26">
        <v>66</v>
      </c>
      <c r="AY26">
        <v>231</v>
      </c>
      <c r="AZ26">
        <v>8</v>
      </c>
      <c r="BA26">
        <v>5</v>
      </c>
      <c r="BB26">
        <v>0</v>
      </c>
      <c r="BC26">
        <v>0</v>
      </c>
      <c r="BD26">
        <v>0</v>
      </c>
      <c r="BE26">
        <v>37</v>
      </c>
      <c r="BF26">
        <v>5</v>
      </c>
      <c r="BG26">
        <v>0</v>
      </c>
      <c r="BH26">
        <v>0</v>
      </c>
      <c r="BI26">
        <v>7</v>
      </c>
      <c r="BJ26">
        <v>0</v>
      </c>
      <c r="BK26">
        <v>4</v>
      </c>
      <c r="BL26">
        <v>69</v>
      </c>
      <c r="BM26">
        <v>43</v>
      </c>
      <c r="BN26">
        <v>0</v>
      </c>
      <c r="BO26">
        <v>0</v>
      </c>
      <c r="BP26">
        <v>5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4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abSelected="1" topLeftCell="R1" workbookViewId="0">
      <selection activeCell="AI8" sqref="AI8"/>
    </sheetView>
  </sheetViews>
  <sheetFormatPr baseColWidth="10" defaultRowHeight="16" x14ac:dyDescent="0.2"/>
  <cols>
    <col min="31" max="31" width="73.1640625" bestFit="1" customWidth="1"/>
    <col min="32" max="32" width="12.33203125" bestFit="1" customWidth="1"/>
  </cols>
  <sheetData>
    <row r="1" spans="1:35" x14ac:dyDescent="0.2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H1" t="s">
        <v>119</v>
      </c>
      <c r="AI1">
        <f>COUNTIF(AF2:AF86,"MONO")+COUNTIF(AF2:AF86,"BOTH")</f>
        <v>27</v>
      </c>
    </row>
    <row r="2" spans="1:35" x14ac:dyDescent="0.2">
      <c r="A2" t="s">
        <v>17</v>
      </c>
      <c r="B2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49</v>
      </c>
      <c r="X2">
        <v>31</v>
      </c>
      <c r="Y2">
        <v>0</v>
      </c>
      <c r="Z2">
        <v>4</v>
      </c>
      <c r="AA2">
        <f>SUM(B2:T2)</f>
        <v>8</v>
      </c>
      <c r="AB2">
        <f>SUM(U2:Z2)</f>
        <v>84</v>
      </c>
      <c r="AC2">
        <f>AB2*AA2</f>
        <v>672</v>
      </c>
      <c r="AD2" t="str">
        <f>IF(AC2 &gt; 0, "BOTH", 0)</f>
        <v>BOTH</v>
      </c>
      <c r="AE2" t="str">
        <f>A2</f>
        <v>d__Archaea;p__Crenarchaeota;c__Nitrososphaeria</v>
      </c>
      <c r="AF2" t="str">
        <f>IF(AE2 &gt; 0, "BOTH", 0)</f>
        <v>BOTH</v>
      </c>
      <c r="AH2" t="s">
        <v>120</v>
      </c>
      <c r="AI2">
        <f>COUNTIF(AF2:AF86,"SOURCE")+COUNTIF(AF2:AF86,"BOTH")</f>
        <v>83</v>
      </c>
    </row>
    <row r="3" spans="1:35" x14ac:dyDescent="0.2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</v>
      </c>
      <c r="X3">
        <v>0</v>
      </c>
      <c r="Y3">
        <v>0</v>
      </c>
      <c r="Z3">
        <v>0</v>
      </c>
      <c r="AA3">
        <f>SUM(B3:T3)</f>
        <v>0</v>
      </c>
      <c r="AB3">
        <f>SUM(U3:Z3)</f>
        <v>17</v>
      </c>
      <c r="AC3">
        <f>AB3*AA3</f>
        <v>0</v>
      </c>
      <c r="AD3">
        <f>IF(AC3 &gt; 0, "BOTH", 0)</f>
        <v>0</v>
      </c>
      <c r="AE3" t="str">
        <f>A3</f>
        <v>d__Archaea;p__Halobacterota;c__Halobacteria</v>
      </c>
      <c r="AF3" t="s">
        <v>117</v>
      </c>
      <c r="AH3" t="s">
        <v>121</v>
      </c>
      <c r="AI3">
        <f>COUNTIF(AF2:AF86, "BOTH")</f>
        <v>25</v>
      </c>
    </row>
    <row r="4" spans="1:35" x14ac:dyDescent="0.2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14</v>
      </c>
      <c r="Y4">
        <v>0</v>
      </c>
      <c r="Z4">
        <v>64</v>
      </c>
      <c r="AA4">
        <f>SUM(B4:T4)</f>
        <v>0</v>
      </c>
      <c r="AB4">
        <f>SUM(U4:Z4)</f>
        <v>102</v>
      </c>
      <c r="AC4">
        <f>AB4*AA4</f>
        <v>0</v>
      </c>
      <c r="AD4">
        <f>IF(AC4 &gt; 0, "BOTH", 0)</f>
        <v>0</v>
      </c>
      <c r="AE4" t="str">
        <f>A4</f>
        <v>d__Archaea;p__Nanoarchaeota;c__Nanoarchaeia</v>
      </c>
      <c r="AF4" t="s">
        <v>117</v>
      </c>
      <c r="AH4" t="s">
        <v>122</v>
      </c>
      <c r="AI4">
        <f>COUNTA(AF2:AF86)</f>
        <v>85</v>
      </c>
    </row>
    <row r="5" spans="1:35" x14ac:dyDescent="0.2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</v>
      </c>
      <c r="AA5">
        <f>SUM(B5:T5)</f>
        <v>0</v>
      </c>
      <c r="AB5">
        <f>SUM(U5:Z5)</f>
        <v>7</v>
      </c>
      <c r="AC5">
        <f>AB5*AA5</f>
        <v>0</v>
      </c>
      <c r="AD5">
        <f>IF(AC5 &gt; 0, "BOTH", 0)</f>
        <v>0</v>
      </c>
      <c r="AE5" t="str">
        <f>A5</f>
        <v>d__Bacteria;p__Acidobacteriota;__</v>
      </c>
      <c r="AF5" t="s">
        <v>117</v>
      </c>
    </row>
    <row r="6" spans="1:35" x14ac:dyDescent="0.2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13</v>
      </c>
      <c r="Y6">
        <v>11</v>
      </c>
      <c r="Z6">
        <v>0</v>
      </c>
      <c r="AA6">
        <f>SUM(B6:T6)</f>
        <v>0</v>
      </c>
      <c r="AB6">
        <f>SUM(U6:Z6)</f>
        <v>26</v>
      </c>
      <c r="AC6">
        <f>AB6*AA6</f>
        <v>0</v>
      </c>
      <c r="AD6">
        <f>IF(AC6 &gt; 0, "BOTH", 0)</f>
        <v>0</v>
      </c>
      <c r="AE6" t="str">
        <f>A6</f>
        <v>d__Bacteria;p__Acidobacteriota;c__Acidobacteriae</v>
      </c>
      <c r="AF6" t="s">
        <v>117</v>
      </c>
    </row>
    <row r="7" spans="1:35" x14ac:dyDescent="0.2">
      <c r="A7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f>SUM(B7:T7)</f>
        <v>0</v>
      </c>
      <c r="AB7">
        <f>SUM(U7:Z7)</f>
        <v>3</v>
      </c>
      <c r="AC7">
        <f>AB7*AA7</f>
        <v>0</v>
      </c>
      <c r="AD7">
        <f>IF(AC7 &gt; 0, "BOTH", 0)</f>
        <v>0</v>
      </c>
      <c r="AE7" t="str">
        <f>A7</f>
        <v>d__Bacteria;p__Acidobacteriota;c__Aminicenantia</v>
      </c>
      <c r="AF7" t="s">
        <v>117</v>
      </c>
    </row>
    <row r="8" spans="1:35" x14ac:dyDescent="0.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270</v>
      </c>
      <c r="X8">
        <v>2646</v>
      </c>
      <c r="Y8">
        <v>44</v>
      </c>
      <c r="Z8">
        <v>0</v>
      </c>
      <c r="AA8">
        <f>SUM(B8:T8)</f>
        <v>0</v>
      </c>
      <c r="AB8">
        <f>SUM(U8:Z8)</f>
        <v>2960</v>
      </c>
      <c r="AC8">
        <f>AB8*AA8</f>
        <v>0</v>
      </c>
      <c r="AD8">
        <f>IF(AC8 &gt; 0, "BOTH", 0)</f>
        <v>0</v>
      </c>
      <c r="AE8" t="str">
        <f>A8</f>
        <v>d__Bacteria;p__Acidobacteriota;c__Blastocatellia</v>
      </c>
      <c r="AF8" t="s">
        <v>117</v>
      </c>
    </row>
    <row r="9" spans="1:35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121</v>
      </c>
      <c r="V9">
        <v>5</v>
      </c>
      <c r="W9">
        <v>2091</v>
      </c>
      <c r="X9">
        <v>134</v>
      </c>
      <c r="Y9">
        <v>184</v>
      </c>
      <c r="Z9">
        <v>64</v>
      </c>
      <c r="AA9">
        <f>SUM(B9:T9)</f>
        <v>0</v>
      </c>
      <c r="AB9">
        <f>SUM(U9:Z9)</f>
        <v>2599</v>
      </c>
      <c r="AC9">
        <f>AB9*AA9</f>
        <v>0</v>
      </c>
      <c r="AD9">
        <f>IF(AC9 &gt; 0, "BOTH", 0)</f>
        <v>0</v>
      </c>
      <c r="AE9" t="str">
        <f>A9</f>
        <v>d__Bacteria;p__Acidobacteriota;c__Holophagae</v>
      </c>
      <c r="AF9" t="s">
        <v>117</v>
      </c>
    </row>
    <row r="10" spans="1:35" x14ac:dyDescent="0.2">
      <c r="A10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0</v>
      </c>
      <c r="Z10">
        <v>2</v>
      </c>
      <c r="AA10">
        <f>SUM(B10:T10)</f>
        <v>0</v>
      </c>
      <c r="AB10">
        <f>SUM(U10:Z10)</f>
        <v>8</v>
      </c>
      <c r="AC10">
        <f>AB10*AA10</f>
        <v>0</v>
      </c>
      <c r="AD10">
        <f>IF(AC10 &gt; 0, "BOTH", 0)</f>
        <v>0</v>
      </c>
      <c r="AE10" t="str">
        <f>A10</f>
        <v>d__Bacteria;p__Acidobacteriota;c__Subgroup_26</v>
      </c>
      <c r="AF10" t="s">
        <v>117</v>
      </c>
    </row>
    <row r="11" spans="1:35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46</v>
      </c>
      <c r="V11">
        <v>281</v>
      </c>
      <c r="W11">
        <v>2776</v>
      </c>
      <c r="X11">
        <v>1332</v>
      </c>
      <c r="Y11">
        <v>3031</v>
      </c>
      <c r="Z11">
        <v>515</v>
      </c>
      <c r="AA11">
        <f>SUM(B11:T11)</f>
        <v>0</v>
      </c>
      <c r="AB11">
        <f>SUM(U11:Z11)</f>
        <v>7981</v>
      </c>
      <c r="AC11">
        <f>AB11*AA11</f>
        <v>0</v>
      </c>
      <c r="AD11">
        <f>IF(AC11 &gt; 0, "BOTH", 0)</f>
        <v>0</v>
      </c>
      <c r="AE11" t="str">
        <f>A11</f>
        <v>d__Bacteria;p__Acidobacteriota;c__Thermoanaerobaculia</v>
      </c>
      <c r="AF11" t="s">
        <v>117</v>
      </c>
    </row>
    <row r="12" spans="1:35" x14ac:dyDescent="0.2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f>SUM(B12:T12)</f>
        <v>0</v>
      </c>
      <c r="AB12">
        <f>SUM(U12:Z12)</f>
        <v>4</v>
      </c>
      <c r="AC12">
        <f>AB12*AA12</f>
        <v>0</v>
      </c>
      <c r="AD12">
        <f>IF(AC12 &gt; 0, "BOTH", 0)</f>
        <v>0</v>
      </c>
      <c r="AE12" t="str">
        <f>A12</f>
        <v>d__Bacteria;p__Acidobacteriota;c__Vicinamibacteria</v>
      </c>
      <c r="AF12" t="s">
        <v>117</v>
      </c>
    </row>
    <row r="13" spans="1:35" x14ac:dyDescent="0.2">
      <c r="A13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f>SUM(B13:T13)</f>
        <v>2478</v>
      </c>
      <c r="AB13">
        <f>SUM(U13:Z13)</f>
        <v>0</v>
      </c>
      <c r="AC13">
        <f>AB13*AA13</f>
        <v>0</v>
      </c>
      <c r="AD13">
        <f>IF(AC13 &gt; 0, "BOTH", 0)</f>
        <v>0</v>
      </c>
      <c r="AE13" t="str">
        <f>A13</f>
        <v>d__Bacteria;p__Actinobacteriota;__</v>
      </c>
      <c r="AF13" t="s">
        <v>118</v>
      </c>
    </row>
    <row r="14" spans="1:35" x14ac:dyDescent="0.2">
      <c r="A14" t="s">
        <v>5</v>
      </c>
      <c r="B14">
        <v>0</v>
      </c>
      <c r="C14">
        <v>0</v>
      </c>
      <c r="D14">
        <v>2</v>
      </c>
      <c r="E14">
        <v>0</v>
      </c>
      <c r="F14">
        <v>0</v>
      </c>
      <c r="G14">
        <v>5</v>
      </c>
      <c r="H14">
        <v>145</v>
      </c>
      <c r="I14">
        <v>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91</v>
      </c>
      <c r="V14">
        <v>457</v>
      </c>
      <c r="W14">
        <v>235</v>
      </c>
      <c r="X14">
        <v>2132</v>
      </c>
      <c r="Y14">
        <v>1894</v>
      </c>
      <c r="Z14">
        <v>130</v>
      </c>
      <c r="AA14">
        <f>SUM(B14:T14)</f>
        <v>196</v>
      </c>
      <c r="AB14">
        <f>SUM(U14:Z14)</f>
        <v>4939</v>
      </c>
      <c r="AC14">
        <f>AB14*AA14</f>
        <v>968044</v>
      </c>
      <c r="AD14" t="str">
        <f>IF(AC14 &gt; 0, "BOTH", 0)</f>
        <v>BOTH</v>
      </c>
      <c r="AE14" t="str">
        <f>A14</f>
        <v>d__Bacteria;p__Actinobacteriota;c__Acidimicrobiia</v>
      </c>
      <c r="AF14" t="str">
        <f>IF(AE14 &gt; 0, "BOTH", 0)</f>
        <v>BOTH</v>
      </c>
    </row>
    <row r="15" spans="1:35" x14ac:dyDescent="0.2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2023</v>
      </c>
      <c r="V15">
        <v>2122</v>
      </c>
      <c r="W15">
        <v>59</v>
      </c>
      <c r="X15">
        <v>105</v>
      </c>
      <c r="Y15">
        <v>3315</v>
      </c>
      <c r="Z15">
        <v>40</v>
      </c>
      <c r="AA15">
        <f>SUM(B15:T15)</f>
        <v>4</v>
      </c>
      <c r="AB15">
        <f>SUM(U15:Z15)</f>
        <v>7664</v>
      </c>
      <c r="AC15">
        <f>AB15*AA15</f>
        <v>30656</v>
      </c>
      <c r="AD15" t="str">
        <f>IF(AC15 &gt; 0, "BOTH", 0)</f>
        <v>BOTH</v>
      </c>
      <c r="AE15" t="str">
        <f>A15</f>
        <v>d__Bacteria;p__Actinobacteriota;c__Actinobacteria</v>
      </c>
      <c r="AF15" t="str">
        <f>IF(AE15 &gt; 0, "BOTH", 0)</f>
        <v>BOTH</v>
      </c>
    </row>
    <row r="16" spans="1:35" x14ac:dyDescent="0.2">
      <c r="A16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f>SUM(B16:T16)</f>
        <v>0</v>
      </c>
      <c r="AB16">
        <f>SUM(U16:Z16)</f>
        <v>3</v>
      </c>
      <c r="AC16">
        <f>AB16*AA16</f>
        <v>0</v>
      </c>
      <c r="AD16">
        <f>IF(AC16 &gt; 0, "BOTH", 0)</f>
        <v>0</v>
      </c>
      <c r="AE16" t="str">
        <f>A16</f>
        <v>d__Bacteria;p__Actinobacteriota;c__Coriobacteriia</v>
      </c>
      <c r="AF16" t="s">
        <v>117</v>
      </c>
    </row>
    <row r="17" spans="1:32" x14ac:dyDescent="0.2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</v>
      </c>
      <c r="V17">
        <v>326</v>
      </c>
      <c r="W17">
        <v>0</v>
      </c>
      <c r="X17">
        <v>0</v>
      </c>
      <c r="Y17">
        <v>53</v>
      </c>
      <c r="Z17">
        <v>0</v>
      </c>
      <c r="AA17">
        <f>SUM(B17:T17)</f>
        <v>0</v>
      </c>
      <c r="AB17">
        <f>SUM(U17:Z17)</f>
        <v>421</v>
      </c>
      <c r="AC17">
        <f>AB17*AA17</f>
        <v>0</v>
      </c>
      <c r="AD17">
        <f>IF(AC17 &gt; 0, "BOTH", 0)</f>
        <v>0</v>
      </c>
      <c r="AE17" t="str">
        <f>A17</f>
        <v>d__Bacteria;p__Actinobacteriota;c__Thermoleophilia</v>
      </c>
      <c r="AF17" t="s">
        <v>117</v>
      </c>
    </row>
    <row r="18" spans="1:32" x14ac:dyDescent="0.2">
      <c r="A18" t="s">
        <v>3</v>
      </c>
      <c r="B18">
        <v>7056</v>
      </c>
      <c r="C18">
        <v>8912</v>
      </c>
      <c r="D18">
        <v>4893</v>
      </c>
      <c r="E18">
        <v>23615</v>
      </c>
      <c r="F18">
        <v>11955</v>
      </c>
      <c r="G18">
        <v>40017</v>
      </c>
      <c r="H18">
        <v>5373</v>
      </c>
      <c r="I18">
        <v>8552</v>
      </c>
      <c r="J18">
        <v>13209</v>
      </c>
      <c r="K18">
        <v>2411</v>
      </c>
      <c r="L18">
        <v>24028</v>
      </c>
      <c r="M18">
        <v>13411</v>
      </c>
      <c r="N18">
        <v>13718</v>
      </c>
      <c r="O18">
        <v>22535</v>
      </c>
      <c r="P18">
        <v>5126</v>
      </c>
      <c r="Q18">
        <v>1642</v>
      </c>
      <c r="R18">
        <v>20536</v>
      </c>
      <c r="S18">
        <v>5097</v>
      </c>
      <c r="T18">
        <v>11014</v>
      </c>
      <c r="U18">
        <v>10549</v>
      </c>
      <c r="V18">
        <v>7691</v>
      </c>
      <c r="W18">
        <v>28847</v>
      </c>
      <c r="X18">
        <v>24149</v>
      </c>
      <c r="Y18">
        <v>22679</v>
      </c>
      <c r="Z18">
        <v>43582</v>
      </c>
      <c r="AA18">
        <f>SUM(B18:T18)</f>
        <v>243100</v>
      </c>
      <c r="AB18">
        <f>SUM(U18:Z18)</f>
        <v>137497</v>
      </c>
      <c r="AC18">
        <f>AB18*AA18</f>
        <v>33425520700</v>
      </c>
      <c r="AD18" t="str">
        <f>IF(AC18 &gt; 0, "BOTH", 0)</f>
        <v>BOTH</v>
      </c>
      <c r="AE18" t="str">
        <f>A18</f>
        <v>d__Bacteria;p__Bacteroidota;c__Bacteroidia</v>
      </c>
      <c r="AF18" t="str">
        <f>IF(AE18 &gt; 0, "BOTH", 0)</f>
        <v>BOTH</v>
      </c>
    </row>
    <row r="19" spans="1:32" x14ac:dyDescent="0.2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13</v>
      </c>
      <c r="W19">
        <v>14</v>
      </c>
      <c r="X19">
        <v>7</v>
      </c>
      <c r="Y19">
        <v>0</v>
      </c>
      <c r="Z19">
        <v>0</v>
      </c>
      <c r="AA19">
        <f>SUM(B19:T19)</f>
        <v>0</v>
      </c>
      <c r="AB19">
        <f>SUM(U19:Z19)</f>
        <v>50</v>
      </c>
      <c r="AC19">
        <f>AB19*AA19</f>
        <v>0</v>
      </c>
      <c r="AD19">
        <f>IF(AC19 &gt; 0, "BOTH", 0)</f>
        <v>0</v>
      </c>
      <c r="AE19" t="str">
        <f>A19</f>
        <v>d__Bacteria;p__Bacteroidota;c__Chlorobia</v>
      </c>
      <c r="AF19" t="s">
        <v>117</v>
      </c>
    </row>
    <row r="20" spans="1:32" x14ac:dyDescent="0.2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3</v>
      </c>
      <c r="X20">
        <v>0</v>
      </c>
      <c r="Y20">
        <v>0</v>
      </c>
      <c r="Z20">
        <v>0</v>
      </c>
      <c r="AA20">
        <f>SUM(B20:T20)</f>
        <v>0</v>
      </c>
      <c r="AB20">
        <f>SUM(U20:Z20)</f>
        <v>5</v>
      </c>
      <c r="AC20">
        <f>AB20*AA20</f>
        <v>0</v>
      </c>
      <c r="AD20">
        <f>IF(AC20 &gt; 0, "BOTH", 0)</f>
        <v>0</v>
      </c>
      <c r="AE20" t="str">
        <f>A20</f>
        <v>d__Bacteria;p__Bacteroidota;c__Ignavibacteria</v>
      </c>
      <c r="AF20" t="s">
        <v>117</v>
      </c>
    </row>
    <row r="21" spans="1:32" x14ac:dyDescent="0.2">
      <c r="A21" t="s">
        <v>23</v>
      </c>
      <c r="B21">
        <v>0</v>
      </c>
      <c r="C21">
        <v>1615</v>
      </c>
      <c r="D21">
        <v>193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679</v>
      </c>
      <c r="N21">
        <v>0</v>
      </c>
      <c r="O21">
        <v>8623</v>
      </c>
      <c r="P21">
        <v>0</v>
      </c>
      <c r="Q21">
        <v>3</v>
      </c>
      <c r="R21">
        <v>148</v>
      </c>
      <c r="S21">
        <v>0</v>
      </c>
      <c r="T21">
        <v>2</v>
      </c>
      <c r="U21">
        <v>20</v>
      </c>
      <c r="V21">
        <v>26</v>
      </c>
      <c r="W21">
        <v>319</v>
      </c>
      <c r="X21">
        <v>175</v>
      </c>
      <c r="Y21">
        <v>191</v>
      </c>
      <c r="Z21">
        <v>128</v>
      </c>
      <c r="AA21">
        <f>SUM(B21:T21)</f>
        <v>11270</v>
      </c>
      <c r="AB21">
        <f>SUM(U21:Z21)</f>
        <v>859</v>
      </c>
      <c r="AC21">
        <f>AB21*AA21</f>
        <v>9680930</v>
      </c>
      <c r="AD21" t="str">
        <f>IF(AC21 &gt; 0, "BOTH", 0)</f>
        <v>BOTH</v>
      </c>
      <c r="AE21" t="str">
        <f>A21</f>
        <v>d__Bacteria;p__Bacteroidota;c__Kapabacteria</v>
      </c>
      <c r="AF21" t="str">
        <f>IF(AE21 &gt; 0, "BOTH", 0)</f>
        <v>BOTH</v>
      </c>
    </row>
    <row r="22" spans="1:32" x14ac:dyDescent="0.2">
      <c r="A22" t="s">
        <v>18</v>
      </c>
      <c r="B22">
        <v>2973</v>
      </c>
      <c r="C22">
        <v>0</v>
      </c>
      <c r="D22">
        <v>2441</v>
      </c>
      <c r="E22">
        <v>1234</v>
      </c>
      <c r="F22">
        <v>5131</v>
      </c>
      <c r="G22">
        <v>2975</v>
      </c>
      <c r="H22">
        <v>2134</v>
      </c>
      <c r="I22">
        <v>1862</v>
      </c>
      <c r="J22">
        <v>1776</v>
      </c>
      <c r="K22">
        <v>105</v>
      </c>
      <c r="L22">
        <v>0</v>
      </c>
      <c r="M22">
        <v>0</v>
      </c>
      <c r="N22">
        <v>0</v>
      </c>
      <c r="O22">
        <v>0</v>
      </c>
      <c r="P22">
        <v>855</v>
      </c>
      <c r="Q22">
        <v>0</v>
      </c>
      <c r="R22">
        <v>0</v>
      </c>
      <c r="S22">
        <v>0</v>
      </c>
      <c r="T22">
        <v>0</v>
      </c>
      <c r="U22">
        <v>47</v>
      </c>
      <c r="V22">
        <v>0</v>
      </c>
      <c r="W22">
        <v>185</v>
      </c>
      <c r="X22">
        <v>212</v>
      </c>
      <c r="Y22">
        <v>146</v>
      </c>
      <c r="Z22">
        <v>17</v>
      </c>
      <c r="AA22">
        <f>SUM(B22:T22)</f>
        <v>21486</v>
      </c>
      <c r="AB22">
        <f>SUM(U22:Z22)</f>
        <v>607</v>
      </c>
      <c r="AC22">
        <f>AB22*AA22</f>
        <v>13042002</v>
      </c>
      <c r="AD22" t="str">
        <f>IF(AC22 &gt; 0, "BOTH", 0)</f>
        <v>BOTH</v>
      </c>
      <c r="AE22" t="str">
        <f>A22</f>
        <v>d__Bacteria;p__Bacteroidota;c__Rhodothermia</v>
      </c>
      <c r="AF22" t="str">
        <f>IF(AE22 &gt; 0, "BOTH", 0)</f>
        <v>BOTH</v>
      </c>
    </row>
    <row r="23" spans="1:32" x14ac:dyDescent="0.2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443</v>
      </c>
      <c r="U23">
        <v>34</v>
      </c>
      <c r="V23">
        <v>97</v>
      </c>
      <c r="W23">
        <v>669</v>
      </c>
      <c r="X23">
        <v>1109</v>
      </c>
      <c r="Y23">
        <v>909</v>
      </c>
      <c r="Z23">
        <v>806</v>
      </c>
      <c r="AA23">
        <f>SUM(B23:T23)</f>
        <v>443</v>
      </c>
      <c r="AB23">
        <f>SUM(U23:Z23)</f>
        <v>3624</v>
      </c>
      <c r="AC23">
        <f>AB23*AA23</f>
        <v>1605432</v>
      </c>
      <c r="AD23" t="str">
        <f>IF(AC23 &gt; 0, "BOTH", 0)</f>
        <v>BOTH</v>
      </c>
      <c r="AE23" t="str">
        <f>A23</f>
        <v>d__Bacteria;p__Bdellovibrionota;c__Bdellovibrionia</v>
      </c>
      <c r="AF23" t="str">
        <f>IF(AE23 &gt; 0, "BOTH", 0)</f>
        <v>BOTH</v>
      </c>
    </row>
    <row r="24" spans="1:32" x14ac:dyDescent="0.2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9595</v>
      </c>
      <c r="V24">
        <v>29437</v>
      </c>
      <c r="W24">
        <v>1590</v>
      </c>
      <c r="X24">
        <v>4119</v>
      </c>
      <c r="Y24">
        <v>15573</v>
      </c>
      <c r="Z24">
        <v>592</v>
      </c>
      <c r="AA24">
        <f>SUM(B24:T24)</f>
        <v>0</v>
      </c>
      <c r="AB24">
        <f>SUM(U24:Z24)</f>
        <v>60906</v>
      </c>
      <c r="AC24">
        <f>AB24*AA24</f>
        <v>0</v>
      </c>
      <c r="AD24">
        <f>IF(AC24 &gt; 0, "BOTH", 0)</f>
        <v>0</v>
      </c>
      <c r="AE24" t="str">
        <f>A24</f>
        <v>d__Bacteria;p__Bdellovibrionota;c__Oligoflexia</v>
      </c>
      <c r="AF24" t="s">
        <v>117</v>
      </c>
    </row>
    <row r="25" spans="1:32" x14ac:dyDescent="0.2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60</v>
      </c>
      <c r="X25">
        <v>0</v>
      </c>
      <c r="Y25">
        <v>16</v>
      </c>
      <c r="Z25">
        <v>5</v>
      </c>
      <c r="AA25">
        <f>SUM(B25:T25)</f>
        <v>0</v>
      </c>
      <c r="AB25">
        <f>SUM(U25:Z25)</f>
        <v>81</v>
      </c>
      <c r="AC25">
        <f>AB25*AA25</f>
        <v>0</v>
      </c>
      <c r="AD25">
        <f>IF(AC25 &gt; 0, "BOTH", 0)</f>
        <v>0</v>
      </c>
      <c r="AE25" t="str">
        <f>A25</f>
        <v>d__Bacteria;p__Calditrichota;c__Calditrichia</v>
      </c>
      <c r="AF25" t="s">
        <v>117</v>
      </c>
    </row>
    <row r="26" spans="1:32" x14ac:dyDescent="0.2">
      <c r="A26" t="s">
        <v>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283</v>
      </c>
      <c r="V26">
        <v>282</v>
      </c>
      <c r="W26">
        <v>3543</v>
      </c>
      <c r="X26">
        <v>196</v>
      </c>
      <c r="Y26">
        <v>172</v>
      </c>
      <c r="Z26">
        <v>22622</v>
      </c>
      <c r="AA26">
        <f>SUM(B26:T26)</f>
        <v>0</v>
      </c>
      <c r="AB26">
        <f>SUM(U26:Z26)</f>
        <v>27098</v>
      </c>
      <c r="AC26">
        <f>AB26*AA26</f>
        <v>0</v>
      </c>
      <c r="AD26">
        <f>IF(AC26 &gt; 0, "BOTH", 0)</f>
        <v>0</v>
      </c>
      <c r="AE26" t="str">
        <f>A26</f>
        <v>d__Bacteria;p__Campilobacterota;c__Campylobacteria</v>
      </c>
      <c r="AF26" t="s">
        <v>117</v>
      </c>
    </row>
    <row r="27" spans="1:32" x14ac:dyDescent="0.2">
      <c r="A27" t="s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674</v>
      </c>
      <c r="V27">
        <v>426</v>
      </c>
      <c r="W27">
        <v>2146</v>
      </c>
      <c r="X27">
        <v>419</v>
      </c>
      <c r="Y27">
        <v>807</v>
      </c>
      <c r="Z27">
        <v>514</v>
      </c>
      <c r="AA27">
        <f>SUM(B27:T27)</f>
        <v>189</v>
      </c>
      <c r="AB27">
        <f>SUM(U27:Z27)</f>
        <v>4986</v>
      </c>
      <c r="AC27">
        <f>AB27*AA27</f>
        <v>942354</v>
      </c>
      <c r="AD27" t="str">
        <f>IF(AC27 &gt; 0, "BOTH", 0)</f>
        <v>BOTH</v>
      </c>
      <c r="AE27" t="str">
        <f>A27</f>
        <v>d__Bacteria;p__Chloroflexi;c__Anaerolineae</v>
      </c>
      <c r="AF27" t="str">
        <f>IF(AE27 &gt; 0, "BOTH", 0)</f>
        <v>BOTH</v>
      </c>
    </row>
    <row r="28" spans="1:32" x14ac:dyDescent="0.2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f>SUM(B28:T28)</f>
        <v>0</v>
      </c>
      <c r="AB28">
        <f>SUM(U28:Z28)</f>
        <v>2</v>
      </c>
      <c r="AC28">
        <f>AB28*AA28</f>
        <v>0</v>
      </c>
      <c r="AD28">
        <f>IF(AC28 &gt; 0, "BOTH", 0)</f>
        <v>0</v>
      </c>
      <c r="AE28" t="str">
        <f>A28</f>
        <v>d__Bacteria;p__Chloroflexi;c__Chloroflexia</v>
      </c>
      <c r="AF28" t="s">
        <v>117</v>
      </c>
    </row>
    <row r="29" spans="1:32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342</v>
      </c>
      <c r="V29">
        <v>342</v>
      </c>
      <c r="W29">
        <v>670</v>
      </c>
      <c r="X29">
        <v>12679</v>
      </c>
      <c r="Y29">
        <v>2710</v>
      </c>
      <c r="Z29">
        <v>677</v>
      </c>
      <c r="AA29">
        <f>SUM(B29:T29)</f>
        <v>0</v>
      </c>
      <c r="AB29">
        <f>SUM(U29:Z29)</f>
        <v>17420</v>
      </c>
      <c r="AC29">
        <f>AB29*AA29</f>
        <v>0</v>
      </c>
      <c r="AD29">
        <f>IF(AC29 &gt; 0, "BOTH", 0)</f>
        <v>0</v>
      </c>
      <c r="AE29" t="str">
        <f>A29</f>
        <v>d__Bacteria;p__Cyanobacteria;c__Cyanobacteriia</v>
      </c>
      <c r="AF29" t="s">
        <v>117</v>
      </c>
    </row>
    <row r="30" spans="1:32" x14ac:dyDescent="0.2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22</v>
      </c>
      <c r="X30">
        <v>0</v>
      </c>
      <c r="Y30">
        <v>4</v>
      </c>
      <c r="Z30">
        <v>69</v>
      </c>
      <c r="AA30">
        <f>SUM(B30:T30)</f>
        <v>0</v>
      </c>
      <c r="AB30">
        <f>SUM(U30:Z30)</f>
        <v>101</v>
      </c>
      <c r="AC30">
        <f>AB30*AA30</f>
        <v>0</v>
      </c>
      <c r="AD30">
        <f>IF(AC30 &gt; 0, "BOTH", 0)</f>
        <v>0</v>
      </c>
      <c r="AE30" t="str">
        <f>A30</f>
        <v>d__Bacteria;p__Cyanobacteria;c__Sericytochromatia</v>
      </c>
      <c r="AF30" t="s">
        <v>117</v>
      </c>
    </row>
    <row r="31" spans="1:3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</v>
      </c>
      <c r="X31">
        <v>33</v>
      </c>
      <c r="Y31">
        <v>11</v>
      </c>
      <c r="Z31">
        <v>8</v>
      </c>
      <c r="AA31">
        <f>SUM(B31:T31)</f>
        <v>0</v>
      </c>
      <c r="AB31">
        <f>SUM(U31:Z31)</f>
        <v>69</v>
      </c>
      <c r="AC31">
        <f>AB31*AA31</f>
        <v>0</v>
      </c>
      <c r="AD31">
        <f>IF(AC31 &gt; 0, "BOTH", 0)</f>
        <v>0</v>
      </c>
      <c r="AE31" t="str">
        <f>A31</f>
        <v>d__Bacteria;p__Cyanobacteria;c__Vampirivibrionia</v>
      </c>
      <c r="AF31" t="s">
        <v>117</v>
      </c>
    </row>
    <row r="32" spans="1:32" x14ac:dyDescent="0.2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6</v>
      </c>
      <c r="Y32">
        <v>0</v>
      </c>
      <c r="Z32">
        <v>0</v>
      </c>
      <c r="AA32">
        <f>SUM(B32:T32)</f>
        <v>0</v>
      </c>
      <c r="AB32">
        <f>SUM(U32:Z32)</f>
        <v>11</v>
      </c>
      <c r="AC32">
        <f>AB32*AA32</f>
        <v>0</v>
      </c>
      <c r="AD32">
        <f>IF(AC32 &gt; 0, "BOTH", 0)</f>
        <v>0</v>
      </c>
      <c r="AE32" t="str">
        <f>A32</f>
        <v>d__Bacteria;p__Dadabacteria;c__Dadabacteriia</v>
      </c>
      <c r="AF32" t="s">
        <v>117</v>
      </c>
    </row>
    <row r="33" spans="1:32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24</v>
      </c>
      <c r="X33">
        <v>34</v>
      </c>
      <c r="Y33">
        <v>0</v>
      </c>
      <c r="Z33">
        <v>154</v>
      </c>
      <c r="AA33">
        <f>SUM(B33:T33)</f>
        <v>0</v>
      </c>
      <c r="AB33">
        <f>SUM(U33:Z33)</f>
        <v>227</v>
      </c>
      <c r="AC33">
        <f>AB33*AA33</f>
        <v>0</v>
      </c>
      <c r="AD33">
        <f>IF(AC33 &gt; 0, "BOTH", 0)</f>
        <v>0</v>
      </c>
      <c r="AE33" t="str">
        <f>A33</f>
        <v>d__Bacteria;p__Deferribacterota;c__Deferribacteres</v>
      </c>
      <c r="AF33" t="s">
        <v>117</v>
      </c>
    </row>
    <row r="34" spans="1:32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2297</v>
      </c>
      <c r="V34">
        <v>378</v>
      </c>
      <c r="W34">
        <v>1031</v>
      </c>
      <c r="X34">
        <v>41</v>
      </c>
      <c r="Y34">
        <v>261</v>
      </c>
      <c r="Z34">
        <v>7308</v>
      </c>
      <c r="AA34">
        <f>SUM(B34:T34)</f>
        <v>0</v>
      </c>
      <c r="AB34">
        <f>SUM(U34:Z34)</f>
        <v>11316</v>
      </c>
      <c r="AC34">
        <f>AB34*AA34</f>
        <v>0</v>
      </c>
      <c r="AD34">
        <f>IF(AC34 &gt; 0, "BOTH", 0)</f>
        <v>0</v>
      </c>
      <c r="AE34" t="str">
        <f>A34</f>
        <v>d__Bacteria;p__Deinococcota;c__Deinococci</v>
      </c>
      <c r="AF34" t="s">
        <v>117</v>
      </c>
    </row>
    <row r="35" spans="1:32" x14ac:dyDescent="0.2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0</v>
      </c>
      <c r="Y35">
        <v>0</v>
      </c>
      <c r="Z35">
        <v>7</v>
      </c>
      <c r="AA35">
        <f>SUM(B35:T35)</f>
        <v>0</v>
      </c>
      <c r="AB35">
        <f>SUM(U35:Z35)</f>
        <v>22</v>
      </c>
      <c r="AC35">
        <f>AB35*AA35</f>
        <v>0</v>
      </c>
      <c r="AD35">
        <f>IF(AC35 &gt; 0, "BOTH", 0)</f>
        <v>0</v>
      </c>
      <c r="AE35" t="str">
        <f>A35</f>
        <v>d__Bacteria;p__Dependentiae;c__Babeliae</v>
      </c>
      <c r="AF35" t="s">
        <v>117</v>
      </c>
    </row>
    <row r="36" spans="1:32" x14ac:dyDescent="0.2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</v>
      </c>
      <c r="Y36">
        <v>15</v>
      </c>
      <c r="Z36">
        <v>0</v>
      </c>
      <c r="AA36">
        <f>SUM(B36:T36)</f>
        <v>0</v>
      </c>
      <c r="AB36">
        <f>SUM(U36:Z36)</f>
        <v>51</v>
      </c>
      <c r="AC36">
        <f>AB36*AA36</f>
        <v>0</v>
      </c>
      <c r="AD36">
        <f>IF(AC36 &gt; 0, "BOTH", 0)</f>
        <v>0</v>
      </c>
      <c r="AE36" t="str">
        <f>A36</f>
        <v>d__Bacteria;p__Desulfobacterota;__</v>
      </c>
      <c r="AF36" t="s">
        <v>117</v>
      </c>
    </row>
    <row r="37" spans="1:32" x14ac:dyDescent="0.2">
      <c r="A37" t="s">
        <v>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63</v>
      </c>
      <c r="V37">
        <v>17</v>
      </c>
      <c r="W37">
        <v>146</v>
      </c>
      <c r="X37">
        <v>96</v>
      </c>
      <c r="Y37">
        <v>0</v>
      </c>
      <c r="Z37">
        <v>61</v>
      </c>
      <c r="AA37">
        <f>SUM(B37:T37)</f>
        <v>0</v>
      </c>
      <c r="AB37">
        <f>SUM(U37:Z37)</f>
        <v>383</v>
      </c>
      <c r="AC37">
        <f>AB37*AA37</f>
        <v>0</v>
      </c>
      <c r="AD37">
        <f>IF(AC37 &gt; 0, "BOTH", 0)</f>
        <v>0</v>
      </c>
      <c r="AE37" t="str">
        <f>A37</f>
        <v>d__Bacteria;p__Desulfobacterota;c__Desulfobacteria</v>
      </c>
      <c r="AF37" t="s">
        <v>117</v>
      </c>
    </row>
    <row r="38" spans="1:32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237</v>
      </c>
      <c r="V38">
        <v>185</v>
      </c>
      <c r="W38">
        <v>103</v>
      </c>
      <c r="X38">
        <v>19</v>
      </c>
      <c r="Y38">
        <v>10</v>
      </c>
      <c r="Z38">
        <v>28</v>
      </c>
      <c r="AA38">
        <f>SUM(B38:T38)</f>
        <v>0</v>
      </c>
      <c r="AB38">
        <f>SUM(U38:Z38)</f>
        <v>582</v>
      </c>
      <c r="AC38">
        <f>AB38*AA38</f>
        <v>0</v>
      </c>
      <c r="AD38">
        <f>IF(AC38 &gt; 0, "BOTH", 0)</f>
        <v>0</v>
      </c>
      <c r="AE38" t="str">
        <f>A38</f>
        <v>d__Bacteria;p__Desulfobacterota;c__Desulfobulbia</v>
      </c>
      <c r="AF38" t="s">
        <v>117</v>
      </c>
    </row>
    <row r="39" spans="1:32" x14ac:dyDescent="0.2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232</v>
      </c>
      <c r="V39">
        <v>61</v>
      </c>
      <c r="W39">
        <v>221</v>
      </c>
      <c r="X39">
        <v>147</v>
      </c>
      <c r="Y39">
        <v>28</v>
      </c>
      <c r="Z39">
        <v>4164</v>
      </c>
      <c r="AA39">
        <f>SUM(B39:T39)</f>
        <v>0</v>
      </c>
      <c r="AB39">
        <f>SUM(U39:Z39)</f>
        <v>4853</v>
      </c>
      <c r="AC39">
        <f>AB39*AA39</f>
        <v>0</v>
      </c>
      <c r="AD39">
        <f>IF(AC39 &gt; 0, "BOTH", 0)</f>
        <v>0</v>
      </c>
      <c r="AE39" t="str">
        <f>A39</f>
        <v>d__Bacteria;p__Desulfobacterota;c__Desulfovibrionia</v>
      </c>
      <c r="AF39" t="s">
        <v>117</v>
      </c>
    </row>
    <row r="40" spans="1:32" x14ac:dyDescent="0.2">
      <c r="A40" t="s">
        <v>37</v>
      </c>
      <c r="B40">
        <v>0</v>
      </c>
      <c r="C40">
        <v>4</v>
      </c>
      <c r="D40">
        <v>0</v>
      </c>
      <c r="E40">
        <v>4</v>
      </c>
      <c r="F40">
        <v>0</v>
      </c>
      <c r="G40">
        <v>685</v>
      </c>
      <c r="H40">
        <v>0</v>
      </c>
      <c r="I40">
        <v>0</v>
      </c>
      <c r="J40">
        <v>0</v>
      </c>
      <c r="K40">
        <v>0</v>
      </c>
      <c r="L40">
        <v>4130</v>
      </c>
      <c r="M40">
        <v>18910</v>
      </c>
      <c r="N40">
        <v>0</v>
      </c>
      <c r="O40">
        <v>1959</v>
      </c>
      <c r="P40">
        <v>0</v>
      </c>
      <c r="Q40">
        <v>0</v>
      </c>
      <c r="R40">
        <v>2037</v>
      </c>
      <c r="S40">
        <v>0</v>
      </c>
      <c r="T40">
        <v>694</v>
      </c>
      <c r="U40">
        <v>229</v>
      </c>
      <c r="V40">
        <v>119</v>
      </c>
      <c r="W40">
        <v>716</v>
      </c>
      <c r="X40">
        <v>194</v>
      </c>
      <c r="Y40">
        <v>477</v>
      </c>
      <c r="Z40">
        <v>348</v>
      </c>
      <c r="AA40">
        <f>SUM(B40:T40)</f>
        <v>28423</v>
      </c>
      <c r="AB40">
        <f>SUM(U40:Z40)</f>
        <v>2083</v>
      </c>
      <c r="AC40">
        <f>AB40*AA40</f>
        <v>59205109</v>
      </c>
      <c r="AD40" t="str">
        <f>IF(AC40 &gt; 0, "BOTH", 0)</f>
        <v>BOTH</v>
      </c>
      <c r="AE40" t="str">
        <f>A40</f>
        <v>d__Bacteria;p__Desulfobacterota;c__Desulfuromonadia</v>
      </c>
      <c r="AF40" t="str">
        <f>IF(AE40 &gt; 0, "BOTH", 0)</f>
        <v>BOTH</v>
      </c>
    </row>
    <row r="41" spans="1:32" x14ac:dyDescent="0.2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f>SUM(B41:T41)</f>
        <v>0</v>
      </c>
      <c r="AB41">
        <f>SUM(U41:Z41)</f>
        <v>3</v>
      </c>
      <c r="AC41">
        <f>AB41*AA41</f>
        <v>0</v>
      </c>
      <c r="AD41">
        <f>IF(AC41 &gt; 0, "BOTH", 0)</f>
        <v>0</v>
      </c>
      <c r="AE41" t="str">
        <f>A41</f>
        <v>d__Bacteria;p__Desulfobacterota;c__uncultured</v>
      </c>
      <c r="AF41" t="s">
        <v>117</v>
      </c>
    </row>
    <row r="42" spans="1:32" x14ac:dyDescent="0.2">
      <c r="A42" t="s">
        <v>75</v>
      </c>
      <c r="B42">
        <v>159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f>SUM(B42:T42)</f>
        <v>159</v>
      </c>
      <c r="AB42">
        <f>SUM(U42:Z42)</f>
        <v>0</v>
      </c>
      <c r="AC42">
        <f>AB42*AA42</f>
        <v>0</v>
      </c>
      <c r="AD42">
        <f>IF(AC42 &gt; 0, "BOTH", 0)</f>
        <v>0</v>
      </c>
      <c r="AE42" t="str">
        <f>A42</f>
        <v>d__Bacteria;p__Elusimicrobiota;c__Elusimicrobia</v>
      </c>
      <c r="AF42" t="s">
        <v>118</v>
      </c>
    </row>
    <row r="43" spans="1:32" x14ac:dyDescent="0.2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f>SUM(B43:T43)</f>
        <v>0</v>
      </c>
      <c r="AB43">
        <f>SUM(U43:Z43)</f>
        <v>5</v>
      </c>
      <c r="AC43">
        <f>AB43*AA43</f>
        <v>0</v>
      </c>
      <c r="AD43">
        <f>IF(AC43 &gt; 0, "BOTH", 0)</f>
        <v>0</v>
      </c>
      <c r="AE43" t="str">
        <f>A43</f>
        <v>d__Bacteria;p__Fibrobacterota;c__Fibrobacteria</v>
      </c>
      <c r="AF43" t="s">
        <v>117</v>
      </c>
    </row>
    <row r="44" spans="1:32" x14ac:dyDescent="0.2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>
        <v>61</v>
      </c>
      <c r="X44">
        <v>0</v>
      </c>
      <c r="Y44">
        <v>53</v>
      </c>
      <c r="Z44">
        <v>66</v>
      </c>
      <c r="AA44">
        <f>SUM(B44:T44)</f>
        <v>0</v>
      </c>
      <c r="AB44">
        <f>SUM(U44:Z44)</f>
        <v>186</v>
      </c>
      <c r="AC44">
        <f>AB44*AA44</f>
        <v>0</v>
      </c>
      <c r="AD44">
        <f>IF(AC44 &gt; 0, "BOTH", 0)</f>
        <v>0</v>
      </c>
      <c r="AE44" t="str">
        <f>A44</f>
        <v>d__Bacteria;p__Firmicutes;__</v>
      </c>
      <c r="AF44" t="s">
        <v>117</v>
      </c>
    </row>
    <row r="45" spans="1:32" x14ac:dyDescent="0.2">
      <c r="A45" t="s">
        <v>41</v>
      </c>
      <c r="B45">
        <v>0</v>
      </c>
      <c r="C45">
        <v>2</v>
      </c>
      <c r="D45">
        <v>0</v>
      </c>
      <c r="E45">
        <v>0</v>
      </c>
      <c r="F45">
        <v>0</v>
      </c>
      <c r="G45">
        <v>3</v>
      </c>
      <c r="H45">
        <v>1634</v>
      </c>
      <c r="I45">
        <v>345</v>
      </c>
      <c r="J45">
        <v>7</v>
      </c>
      <c r="K45">
        <v>2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75</v>
      </c>
      <c r="X45">
        <v>34</v>
      </c>
      <c r="Y45">
        <v>62</v>
      </c>
      <c r="Z45">
        <v>20</v>
      </c>
      <c r="AA45">
        <f>SUM(B45:T45)</f>
        <v>1998</v>
      </c>
      <c r="AB45">
        <f>SUM(U45:Z45)</f>
        <v>191</v>
      </c>
      <c r="AC45">
        <f>AB45*AA45</f>
        <v>381618</v>
      </c>
      <c r="AD45" t="str">
        <f>IF(AC45 &gt; 0, "BOTH", 0)</f>
        <v>BOTH</v>
      </c>
      <c r="AE45" t="str">
        <f>A45</f>
        <v>d__Bacteria;p__Firmicutes;c__Bacilli</v>
      </c>
      <c r="AF45" t="str">
        <f>IF(AE45 &gt; 0, "BOTH", 0)</f>
        <v>BOTH</v>
      </c>
    </row>
    <row r="46" spans="1:32" x14ac:dyDescent="0.2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94</v>
      </c>
      <c r="V46">
        <v>189</v>
      </c>
      <c r="W46">
        <v>352</v>
      </c>
      <c r="X46">
        <v>291</v>
      </c>
      <c r="Y46">
        <v>156</v>
      </c>
      <c r="Z46">
        <v>4306</v>
      </c>
      <c r="AA46">
        <f>SUM(B46:T46)</f>
        <v>2</v>
      </c>
      <c r="AB46">
        <f>SUM(U46:Z46)</f>
        <v>5388</v>
      </c>
      <c r="AC46">
        <f>AB46*AA46</f>
        <v>10776</v>
      </c>
      <c r="AD46" t="str">
        <f>IF(AC46 &gt; 0, "BOTH", 0)</f>
        <v>BOTH</v>
      </c>
      <c r="AE46" t="str">
        <f>A46</f>
        <v>d__Bacteria;p__Firmicutes;c__Clostridia</v>
      </c>
      <c r="AF46" t="str">
        <f>IF(AE46 &gt; 0, "BOTH", 0)</f>
        <v>BOTH</v>
      </c>
    </row>
    <row r="47" spans="1:32" x14ac:dyDescent="0.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</v>
      </c>
      <c r="Y47">
        <v>8</v>
      </c>
      <c r="Z47">
        <v>2</v>
      </c>
      <c r="AA47">
        <f>SUM(B47:T47)</f>
        <v>0</v>
      </c>
      <c r="AB47">
        <f>SUM(U47:Z47)</f>
        <v>17</v>
      </c>
      <c r="AC47">
        <f>AB47*AA47</f>
        <v>0</v>
      </c>
      <c r="AD47">
        <f>IF(AC47 &gt; 0, "BOTH", 0)</f>
        <v>0</v>
      </c>
      <c r="AE47" t="str">
        <f>A47</f>
        <v>d__Bacteria;p__Firmicutes;c__Negativicutes</v>
      </c>
      <c r="AF47" t="s">
        <v>117</v>
      </c>
    </row>
    <row r="48" spans="1:32" x14ac:dyDescent="0.2">
      <c r="A48" t="s">
        <v>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16</v>
      </c>
      <c r="X48">
        <v>10</v>
      </c>
      <c r="Y48">
        <v>21</v>
      </c>
      <c r="Z48">
        <v>109</v>
      </c>
      <c r="AA48">
        <f>SUM(B48:T48)</f>
        <v>0</v>
      </c>
      <c r="AB48">
        <f>SUM(U48:Z48)</f>
        <v>156</v>
      </c>
      <c r="AC48">
        <f>AB48*AA48</f>
        <v>0</v>
      </c>
      <c r="AD48">
        <f>IF(AC48 &gt; 0, "BOTH", 0)</f>
        <v>0</v>
      </c>
      <c r="AE48" t="str">
        <f>A48</f>
        <v>d__Bacteria;p__Fusobacteriota;c__Fusobacteriia</v>
      </c>
      <c r="AF48" t="s">
        <v>117</v>
      </c>
    </row>
    <row r="49" spans="1:32" x14ac:dyDescent="0.2">
      <c r="A49" t="s">
        <v>59</v>
      </c>
      <c r="B49">
        <v>0</v>
      </c>
      <c r="C49">
        <v>130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58</v>
      </c>
      <c r="Y49">
        <v>0</v>
      </c>
      <c r="Z49">
        <v>0</v>
      </c>
      <c r="AA49">
        <f>SUM(B49:T49)</f>
        <v>133</v>
      </c>
      <c r="AB49">
        <f>SUM(U49:Z49)</f>
        <v>63</v>
      </c>
      <c r="AC49">
        <f>AB49*AA49</f>
        <v>8379</v>
      </c>
      <c r="AD49" t="str">
        <f>IF(AC49 &gt; 0, "BOTH", 0)</f>
        <v>BOTH</v>
      </c>
      <c r="AE49" t="str">
        <f>A49</f>
        <v>d__Bacteria;p__Gemmatimonadota;c__BD2-11_terrestrial_group</v>
      </c>
      <c r="AF49" t="str">
        <f>IF(AE49 &gt; 0, "BOTH", 0)</f>
        <v>BOTH</v>
      </c>
    </row>
    <row r="50" spans="1:32" x14ac:dyDescent="0.2">
      <c r="A50" t="s">
        <v>69</v>
      </c>
      <c r="B50">
        <v>0</v>
      </c>
      <c r="C50">
        <v>0</v>
      </c>
      <c r="D50">
        <v>0</v>
      </c>
      <c r="E50">
        <v>9</v>
      </c>
      <c r="F50">
        <v>0</v>
      </c>
      <c r="G50">
        <v>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</v>
      </c>
      <c r="Y50">
        <v>0</v>
      </c>
      <c r="Z50">
        <v>0</v>
      </c>
      <c r="AA50">
        <f>SUM(B50:T50)</f>
        <v>79</v>
      </c>
      <c r="AB50">
        <f>SUM(U50:Z50)</f>
        <v>7</v>
      </c>
      <c r="AC50">
        <f>AB50*AA50</f>
        <v>553</v>
      </c>
      <c r="AD50" t="str">
        <f>IF(AC50 &gt; 0, "BOTH", 0)</f>
        <v>BOTH</v>
      </c>
      <c r="AE50" t="str">
        <f>A50</f>
        <v>d__Bacteria;p__Hydrogenedentes;c__Hydrogenedentia</v>
      </c>
      <c r="AF50" t="str">
        <f>IF(AE50 &gt; 0, "BOTH", 0)</f>
        <v>BOTH</v>
      </c>
    </row>
    <row r="51" spans="1:32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0</v>
      </c>
      <c r="Z51">
        <v>0</v>
      </c>
      <c r="AA51">
        <f>SUM(B51:T51)</f>
        <v>0</v>
      </c>
      <c r="AB51">
        <f>SUM(U51:Z51)</f>
        <v>5</v>
      </c>
      <c r="AC51">
        <f>AB51*AA51</f>
        <v>0</v>
      </c>
      <c r="AD51">
        <f>IF(AC51 &gt; 0, "BOTH", 0)</f>
        <v>0</v>
      </c>
      <c r="AE51" t="str">
        <f>A51</f>
        <v>d__Bacteria;p__Latescibacterota;c__Latescibacterota</v>
      </c>
      <c r="AF51" t="s">
        <v>117</v>
      </c>
    </row>
    <row r="52" spans="1:32" x14ac:dyDescent="0.2">
      <c r="A52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f>SUM(B52:T52)</f>
        <v>0</v>
      </c>
      <c r="AB52">
        <f>SUM(U52:Z52)</f>
        <v>4</v>
      </c>
      <c r="AC52">
        <f>AB52*AA52</f>
        <v>0</v>
      </c>
      <c r="AD52">
        <f>IF(AC52 &gt; 0, "BOTH", 0)</f>
        <v>0</v>
      </c>
      <c r="AE52" t="str">
        <f>A52</f>
        <v>d__Bacteria;p__Margulisbacteria;c__Margulisbacteria</v>
      </c>
      <c r="AF52" t="s">
        <v>117</v>
      </c>
    </row>
    <row r="53" spans="1:32" x14ac:dyDescent="0.2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4</v>
      </c>
      <c r="Y53">
        <v>0</v>
      </c>
      <c r="Z53">
        <v>0</v>
      </c>
      <c r="AA53">
        <f>SUM(B53:T53)</f>
        <v>0</v>
      </c>
      <c r="AB53">
        <f>SUM(U53:Z53)</f>
        <v>7</v>
      </c>
      <c r="AC53">
        <f>AB53*AA53</f>
        <v>0</v>
      </c>
      <c r="AD53">
        <f>IF(AC53 &gt; 0, "BOTH", 0)</f>
        <v>0</v>
      </c>
      <c r="AE53" t="str">
        <f>A53</f>
        <v>d__Bacteria;p__MBNT15;c__MBNT15</v>
      </c>
      <c r="AF53" t="s">
        <v>117</v>
      </c>
    </row>
    <row r="54" spans="1:32" x14ac:dyDescent="0.2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26</v>
      </c>
      <c r="X54">
        <v>0</v>
      </c>
      <c r="Y54">
        <v>0</v>
      </c>
      <c r="Z54">
        <v>37</v>
      </c>
      <c r="AA54">
        <f>SUM(B54:T54)</f>
        <v>0</v>
      </c>
      <c r="AB54">
        <f>SUM(U54:Z54)</f>
        <v>63</v>
      </c>
      <c r="AC54">
        <f>AB54*AA54</f>
        <v>0</v>
      </c>
      <c r="AD54">
        <f>IF(AC54 &gt; 0, "BOTH", 0)</f>
        <v>0</v>
      </c>
      <c r="AE54" t="str">
        <f>A54</f>
        <v>d__Bacteria;p__Myxococcota;__</v>
      </c>
      <c r="AF54" t="s">
        <v>117</v>
      </c>
    </row>
    <row r="55" spans="1:32" x14ac:dyDescent="0.2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4</v>
      </c>
      <c r="AA55">
        <f>SUM(B55:T55)</f>
        <v>0</v>
      </c>
      <c r="AB55">
        <f>SUM(U55:Z55)</f>
        <v>10</v>
      </c>
      <c r="AC55">
        <f>AB55*AA55</f>
        <v>0</v>
      </c>
      <c r="AD55">
        <f>IF(AC55 &gt; 0, "BOTH", 0)</f>
        <v>0</v>
      </c>
      <c r="AE55" t="str">
        <f>A55</f>
        <v>d__Bacteria;p__Myxococcota;c__bacteriap25</v>
      </c>
      <c r="AF55" t="s">
        <v>117</v>
      </c>
    </row>
    <row r="56" spans="1:32" x14ac:dyDescent="0.2">
      <c r="A56" t="s">
        <v>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15</v>
      </c>
      <c r="V56">
        <v>0</v>
      </c>
      <c r="W56">
        <v>143</v>
      </c>
      <c r="X56">
        <v>27</v>
      </c>
      <c r="Y56">
        <v>6</v>
      </c>
      <c r="Z56">
        <v>51</v>
      </c>
      <c r="AA56">
        <f>SUM(B56:T56)</f>
        <v>0</v>
      </c>
      <c r="AB56">
        <f>SUM(U56:Z56)</f>
        <v>242</v>
      </c>
      <c r="AC56">
        <f>AB56*AA56</f>
        <v>0</v>
      </c>
      <c r="AD56">
        <f>IF(AC56 &gt; 0, "BOTH", 0)</f>
        <v>0</v>
      </c>
      <c r="AE56" t="str">
        <f>A56</f>
        <v>d__Bacteria;p__Myxococcota;c__Myxococcia</v>
      </c>
      <c r="AF56" t="s">
        <v>117</v>
      </c>
    </row>
    <row r="57" spans="1:32" x14ac:dyDescent="0.2">
      <c r="A57" t="s">
        <v>7</v>
      </c>
      <c r="B57">
        <v>0</v>
      </c>
      <c r="C57">
        <v>3495</v>
      </c>
      <c r="D57">
        <v>4</v>
      </c>
      <c r="E57">
        <v>0</v>
      </c>
      <c r="F57">
        <v>0</v>
      </c>
      <c r="G57">
        <v>0</v>
      </c>
      <c r="H57">
        <v>4951</v>
      </c>
      <c r="I57">
        <v>4101</v>
      </c>
      <c r="J57">
        <v>0</v>
      </c>
      <c r="K57">
        <v>0</v>
      </c>
      <c r="L57">
        <v>0</v>
      </c>
      <c r="M57">
        <v>101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2824</v>
      </c>
      <c r="V57">
        <v>1250</v>
      </c>
      <c r="W57">
        <v>1613</v>
      </c>
      <c r="X57">
        <v>1304</v>
      </c>
      <c r="Y57">
        <v>2465</v>
      </c>
      <c r="Z57">
        <v>796</v>
      </c>
      <c r="AA57">
        <f>SUM(B57:T57)</f>
        <v>12652</v>
      </c>
      <c r="AB57">
        <f>SUM(U57:Z57)</f>
        <v>10252</v>
      </c>
      <c r="AC57">
        <f>AB57*AA57</f>
        <v>129708304</v>
      </c>
      <c r="AD57" t="str">
        <f>IF(AC57 &gt; 0, "BOTH", 0)</f>
        <v>BOTH</v>
      </c>
      <c r="AE57" t="str">
        <f>A57</f>
        <v>d__Bacteria;p__Myxococcota;c__Polyangia</v>
      </c>
      <c r="AF57" t="str">
        <f>IF(AE57 &gt; 0, "BOTH", 0)</f>
        <v>BOTH</v>
      </c>
    </row>
    <row r="58" spans="1:32" x14ac:dyDescent="0.2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411</v>
      </c>
      <c r="X58">
        <v>291</v>
      </c>
      <c r="Y58">
        <v>33</v>
      </c>
      <c r="Z58">
        <v>4</v>
      </c>
      <c r="AA58">
        <f>SUM(B58:T58)</f>
        <v>7</v>
      </c>
      <c r="AB58">
        <f>SUM(U58:Z58)</f>
        <v>739</v>
      </c>
      <c r="AC58">
        <f>AB58*AA58</f>
        <v>5173</v>
      </c>
      <c r="AD58" t="str">
        <f>IF(AC58 &gt; 0, "BOTH", 0)</f>
        <v>BOTH</v>
      </c>
      <c r="AE58" t="str">
        <f>A58</f>
        <v>d__Bacteria;p__NB1-j;c__NB1-j</v>
      </c>
      <c r="AF58" t="str">
        <f>IF(AE58 &gt; 0, "BOTH", 0)</f>
        <v>BOTH</v>
      </c>
    </row>
    <row r="59" spans="1:32" x14ac:dyDescent="0.2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27</v>
      </c>
      <c r="X59">
        <v>19</v>
      </c>
      <c r="Y59">
        <v>0</v>
      </c>
      <c r="Z59">
        <v>5</v>
      </c>
      <c r="AA59">
        <f>SUM(B59:T59)</f>
        <v>0</v>
      </c>
      <c r="AB59">
        <f>SUM(U59:Z59)</f>
        <v>51</v>
      </c>
      <c r="AC59">
        <f>AB59*AA59</f>
        <v>0</v>
      </c>
      <c r="AD59">
        <f>IF(AC59 &gt; 0, "BOTH", 0)</f>
        <v>0</v>
      </c>
      <c r="AE59" t="str">
        <f>A59</f>
        <v>d__Bacteria;p__Nitrospirota;c__Nitrospiria</v>
      </c>
      <c r="AF59" t="s">
        <v>117</v>
      </c>
    </row>
    <row r="60" spans="1:32" x14ac:dyDescent="0.2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96</v>
      </c>
      <c r="X60">
        <v>36</v>
      </c>
      <c r="Y60">
        <v>273</v>
      </c>
      <c r="Z60">
        <v>389</v>
      </c>
      <c r="AA60">
        <f>SUM(B60:T60)</f>
        <v>0</v>
      </c>
      <c r="AB60">
        <f>SUM(U60:Z60)</f>
        <v>794</v>
      </c>
      <c r="AC60">
        <f>AB60*AA60</f>
        <v>0</v>
      </c>
      <c r="AD60">
        <f>IF(AC60 &gt; 0, "BOTH", 0)</f>
        <v>0</v>
      </c>
      <c r="AE60" t="str">
        <f>A60</f>
        <v>d__Bacteria;p__Patescibacteria;c__Gracilibacteria</v>
      </c>
      <c r="AF60" t="s">
        <v>117</v>
      </c>
    </row>
    <row r="61" spans="1:32" x14ac:dyDescent="0.2">
      <c r="A61" t="s">
        <v>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0</v>
      </c>
      <c r="X61">
        <v>20</v>
      </c>
      <c r="Y61">
        <v>52</v>
      </c>
      <c r="Z61">
        <v>54</v>
      </c>
      <c r="AA61">
        <f>SUM(B61:T61)</f>
        <v>0</v>
      </c>
      <c r="AB61">
        <f>SUM(U61:Z61)</f>
        <v>136</v>
      </c>
      <c r="AC61">
        <f>AB61*AA61</f>
        <v>0</v>
      </c>
      <c r="AD61">
        <f>IF(AC61 &gt; 0, "BOTH", 0)</f>
        <v>0</v>
      </c>
      <c r="AE61" t="str">
        <f>A61</f>
        <v>d__Bacteria;p__Patescibacteria;c__Parcubacteria</v>
      </c>
      <c r="AF61" t="s">
        <v>117</v>
      </c>
    </row>
    <row r="62" spans="1:32" x14ac:dyDescent="0.2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f>SUM(B62:T62)</f>
        <v>0</v>
      </c>
      <c r="AB62">
        <f>SUM(U62:Z62)</f>
        <v>2</v>
      </c>
      <c r="AC62">
        <f>AB62*AA62</f>
        <v>0</v>
      </c>
      <c r="AD62">
        <f>IF(AC62 &gt; 0, "BOTH", 0)</f>
        <v>0</v>
      </c>
      <c r="AE62" t="str">
        <f>A62</f>
        <v>d__Bacteria;p__Patescibacteria;c__Saccharimonadia</v>
      </c>
      <c r="AF62" t="s">
        <v>117</v>
      </c>
    </row>
    <row r="63" spans="1:32" x14ac:dyDescent="0.2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12</v>
      </c>
      <c r="Z63">
        <v>4</v>
      </c>
      <c r="AA63">
        <f>SUM(B63:T63)</f>
        <v>0</v>
      </c>
      <c r="AB63">
        <f>SUM(U63:Z63)</f>
        <v>20</v>
      </c>
      <c r="AC63">
        <f>AB63*AA63</f>
        <v>0</v>
      </c>
      <c r="AD63">
        <f>IF(AC63 &gt; 0, "BOTH", 0)</f>
        <v>0</v>
      </c>
      <c r="AE63" t="str">
        <f>A63</f>
        <v>d__Bacteria;p__Planctomycetota;__</v>
      </c>
      <c r="AF63" t="s">
        <v>117</v>
      </c>
    </row>
    <row r="64" spans="1:32" x14ac:dyDescent="0.2">
      <c r="A64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2358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1039</v>
      </c>
      <c r="S64">
        <v>0</v>
      </c>
      <c r="T64">
        <v>106</v>
      </c>
      <c r="U64">
        <v>0</v>
      </c>
      <c r="V64">
        <v>0</v>
      </c>
      <c r="W64">
        <v>19</v>
      </c>
      <c r="X64">
        <v>33</v>
      </c>
      <c r="Y64">
        <v>14</v>
      </c>
      <c r="Z64">
        <v>5</v>
      </c>
      <c r="AA64">
        <f>SUM(B64:T64)</f>
        <v>3503</v>
      </c>
      <c r="AB64">
        <f>SUM(U64:Z64)</f>
        <v>71</v>
      </c>
      <c r="AC64">
        <f>AB64*AA64</f>
        <v>248713</v>
      </c>
      <c r="AD64" t="str">
        <f>IF(AC64 &gt; 0, "BOTH", 0)</f>
        <v>BOTH</v>
      </c>
      <c r="AE64" t="str">
        <f>A64</f>
        <v>d__Bacteria;p__Planctomycetota;c__028H05-P-BN-P5</v>
      </c>
      <c r="AF64" t="str">
        <f>IF(AE64 &gt; 0, "BOTH", 0)</f>
        <v>BOTH</v>
      </c>
    </row>
    <row r="65" spans="1:32" x14ac:dyDescent="0.2">
      <c r="A65" t="s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7436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189</v>
      </c>
      <c r="X65">
        <v>9</v>
      </c>
      <c r="Y65">
        <v>13</v>
      </c>
      <c r="Z65">
        <v>136</v>
      </c>
      <c r="AA65">
        <f>SUM(B65:T65)</f>
        <v>7436</v>
      </c>
      <c r="AB65">
        <f>SUM(U65:Z65)</f>
        <v>350</v>
      </c>
      <c r="AC65">
        <f>AB65*AA65</f>
        <v>2602600</v>
      </c>
      <c r="AD65" t="str">
        <f>IF(AC65 &gt; 0, "BOTH", 0)</f>
        <v>BOTH</v>
      </c>
      <c r="AE65" t="str">
        <f>A65</f>
        <v>d__Bacteria;p__Planctomycetota;c__BD7-11</v>
      </c>
      <c r="AF65" t="str">
        <f>IF(AE65 &gt; 0, "BOTH", 0)</f>
        <v>BOTH</v>
      </c>
    </row>
    <row r="66" spans="1:32" x14ac:dyDescent="0.2">
      <c r="A66" t="s">
        <v>9</v>
      </c>
      <c r="B66">
        <v>25</v>
      </c>
      <c r="C66">
        <v>825</v>
      </c>
      <c r="D66">
        <v>13</v>
      </c>
      <c r="E66">
        <v>0</v>
      </c>
      <c r="F66">
        <v>0</v>
      </c>
      <c r="G66">
        <v>0</v>
      </c>
      <c r="H66">
        <v>30</v>
      </c>
      <c r="I66">
        <v>67</v>
      </c>
      <c r="J66">
        <v>0</v>
      </c>
      <c r="K66">
        <v>0</v>
      </c>
      <c r="L66">
        <v>0</v>
      </c>
      <c r="M66">
        <v>133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49</v>
      </c>
      <c r="V66">
        <v>0</v>
      </c>
      <c r="W66">
        <v>514</v>
      </c>
      <c r="X66">
        <v>1174</v>
      </c>
      <c r="Y66">
        <v>259</v>
      </c>
      <c r="Z66">
        <v>141</v>
      </c>
      <c r="AA66">
        <f>SUM(B66:T66)</f>
        <v>1093</v>
      </c>
      <c r="AB66">
        <f>SUM(U66:Z66)</f>
        <v>2137</v>
      </c>
      <c r="AC66">
        <f>AB66*AA66</f>
        <v>2335741</v>
      </c>
      <c r="AD66" t="str">
        <f>IF(AC66 &gt; 0, "BOTH", 0)</f>
        <v>BOTH</v>
      </c>
      <c r="AE66" t="str">
        <f>A66</f>
        <v>d__Bacteria;p__Planctomycetota;c__OM190</v>
      </c>
      <c r="AF66" t="str">
        <f>IF(AE66 &gt; 0, "BOTH", 0)</f>
        <v>BOTH</v>
      </c>
    </row>
    <row r="67" spans="1:32" x14ac:dyDescent="0.2">
      <c r="A67" t="s">
        <v>20</v>
      </c>
      <c r="B67">
        <v>11745</v>
      </c>
      <c r="C67">
        <v>5578</v>
      </c>
      <c r="D67">
        <v>5639</v>
      </c>
      <c r="E67">
        <v>21674</v>
      </c>
      <c r="F67">
        <v>1764</v>
      </c>
      <c r="G67">
        <v>9970</v>
      </c>
      <c r="H67">
        <v>141</v>
      </c>
      <c r="I67">
        <v>103</v>
      </c>
      <c r="J67">
        <v>0</v>
      </c>
      <c r="K67">
        <v>35</v>
      </c>
      <c r="L67">
        <v>4919</v>
      </c>
      <c r="M67">
        <v>3</v>
      </c>
      <c r="N67">
        <v>0</v>
      </c>
      <c r="O67">
        <v>2574</v>
      </c>
      <c r="P67">
        <v>0</v>
      </c>
      <c r="Q67">
        <v>1155</v>
      </c>
      <c r="R67">
        <v>48</v>
      </c>
      <c r="S67">
        <v>0</v>
      </c>
      <c r="T67">
        <v>14</v>
      </c>
      <c r="U67">
        <v>2</v>
      </c>
      <c r="V67">
        <v>0</v>
      </c>
      <c r="W67">
        <v>544</v>
      </c>
      <c r="X67">
        <v>2369</v>
      </c>
      <c r="Y67">
        <v>202</v>
      </c>
      <c r="Z67">
        <v>115</v>
      </c>
      <c r="AA67">
        <f>SUM(B67:T67)</f>
        <v>65362</v>
      </c>
      <c r="AB67">
        <f>SUM(U67:Z67)</f>
        <v>3232</v>
      </c>
      <c r="AC67">
        <f>AB67*AA67</f>
        <v>211249984</v>
      </c>
      <c r="AD67" t="str">
        <f>IF(AC67 &gt; 0, "BOTH", 0)</f>
        <v>BOTH</v>
      </c>
      <c r="AE67" t="str">
        <f>A67</f>
        <v>d__Bacteria;p__Planctomycetota;c__Phycisphaerae</v>
      </c>
      <c r="AF67" t="str">
        <f>IF(AE67 &gt; 0, "BOTH", 0)</f>
        <v>BOTH</v>
      </c>
    </row>
    <row r="68" spans="1:3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</v>
      </c>
      <c r="X68">
        <v>2</v>
      </c>
      <c r="Y68">
        <v>4</v>
      </c>
      <c r="Z68">
        <v>5</v>
      </c>
      <c r="AA68">
        <f>SUM(B68:T68)</f>
        <v>0</v>
      </c>
      <c r="AB68">
        <f>SUM(U68:Z68)</f>
        <v>20</v>
      </c>
      <c r="AC68">
        <f>AB68*AA68</f>
        <v>0</v>
      </c>
      <c r="AD68">
        <f>IF(AC68 &gt; 0, "BOTH", 0)</f>
        <v>0</v>
      </c>
      <c r="AE68" t="str">
        <f>A68</f>
        <v>d__Bacteria;p__Planctomycetota;c__Pla3_lineage</v>
      </c>
      <c r="AF68" t="s">
        <v>117</v>
      </c>
    </row>
    <row r="69" spans="1:32" x14ac:dyDescent="0.2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f>SUM(B69:T69)</f>
        <v>0</v>
      </c>
      <c r="AB69">
        <f>SUM(U69:Z69)</f>
        <v>2</v>
      </c>
      <c r="AC69">
        <f>AB69*AA69</f>
        <v>0</v>
      </c>
      <c r="AD69">
        <f>IF(AC69 &gt; 0, "BOTH", 0)</f>
        <v>0</v>
      </c>
      <c r="AE69" t="str">
        <f>A69</f>
        <v>d__Bacteria;p__Planctomycetota;c__Pla4_lineage</v>
      </c>
      <c r="AF69" t="s">
        <v>117</v>
      </c>
    </row>
    <row r="70" spans="1:32" x14ac:dyDescent="0.2">
      <c r="A70" t="s">
        <v>24</v>
      </c>
      <c r="B70">
        <v>994</v>
      </c>
      <c r="C70">
        <v>1572</v>
      </c>
      <c r="D70">
        <v>468</v>
      </c>
      <c r="E70">
        <v>563</v>
      </c>
      <c r="F70">
        <v>0</v>
      </c>
      <c r="G70">
        <v>7338</v>
      </c>
      <c r="H70">
        <v>160</v>
      </c>
      <c r="I70">
        <v>117</v>
      </c>
      <c r="J70">
        <v>0</v>
      </c>
      <c r="K70">
        <v>97</v>
      </c>
      <c r="L70">
        <v>685</v>
      </c>
      <c r="M70">
        <v>2965</v>
      </c>
      <c r="N70">
        <v>0</v>
      </c>
      <c r="O70">
        <v>1038</v>
      </c>
      <c r="P70">
        <v>0</v>
      </c>
      <c r="Q70">
        <v>67</v>
      </c>
      <c r="R70">
        <v>1312</v>
      </c>
      <c r="S70">
        <v>7</v>
      </c>
      <c r="T70">
        <v>306</v>
      </c>
      <c r="U70">
        <v>105</v>
      </c>
      <c r="V70">
        <v>29</v>
      </c>
      <c r="W70">
        <v>2712</v>
      </c>
      <c r="X70">
        <v>2111</v>
      </c>
      <c r="Y70">
        <v>596</v>
      </c>
      <c r="Z70">
        <v>508</v>
      </c>
      <c r="AA70">
        <f>SUM(B70:T70)</f>
        <v>17689</v>
      </c>
      <c r="AB70">
        <f>SUM(U70:Z70)</f>
        <v>6061</v>
      </c>
      <c r="AC70">
        <f>AB70*AA70</f>
        <v>107213029</v>
      </c>
      <c r="AD70" t="str">
        <f>IF(AC70 &gt; 0, "BOTH", 0)</f>
        <v>BOTH</v>
      </c>
      <c r="AE70" t="str">
        <f>A70</f>
        <v>d__Bacteria;p__Planctomycetota;c__Planctomycetes</v>
      </c>
      <c r="AF70" t="str">
        <f>IF(AE70 &gt; 0, "BOTH", 0)</f>
        <v>BOTH</v>
      </c>
    </row>
    <row r="71" spans="1:32" x14ac:dyDescent="0.2">
      <c r="A71" t="s">
        <v>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0</v>
      </c>
      <c r="Z71">
        <v>3</v>
      </c>
      <c r="AA71">
        <f>SUM(B71:T71)</f>
        <v>0</v>
      </c>
      <c r="AB71">
        <f>SUM(U71:Z71)</f>
        <v>9</v>
      </c>
      <c r="AC71">
        <f>AB71*AA71</f>
        <v>0</v>
      </c>
      <c r="AD71">
        <f>IF(AC71 &gt; 0, "BOTH", 0)</f>
        <v>0</v>
      </c>
      <c r="AE71" t="str">
        <f>A71</f>
        <v>d__Bacteria;p__Planctomycetota;c__vadinHA49</v>
      </c>
      <c r="AF71" t="s">
        <v>117</v>
      </c>
    </row>
    <row r="72" spans="1:32" x14ac:dyDescent="0.2">
      <c r="A72" t="s">
        <v>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63</v>
      </c>
      <c r="X72">
        <v>20</v>
      </c>
      <c r="Y72">
        <v>30</v>
      </c>
      <c r="Z72">
        <v>44</v>
      </c>
      <c r="AA72">
        <f>SUM(B72:T72)</f>
        <v>0</v>
      </c>
      <c r="AB72">
        <f>SUM(U72:Z72)</f>
        <v>157</v>
      </c>
      <c r="AC72">
        <f>AB72*AA72</f>
        <v>0</v>
      </c>
      <c r="AD72">
        <f>IF(AC72 &gt; 0, "BOTH", 0)</f>
        <v>0</v>
      </c>
      <c r="AE72" t="str">
        <f>A72</f>
        <v>d__Bacteria;p__Proteobacteria;__</v>
      </c>
      <c r="AF72" t="s">
        <v>117</v>
      </c>
    </row>
    <row r="73" spans="1:32" x14ac:dyDescent="0.2">
      <c r="A73" t="s">
        <v>2</v>
      </c>
      <c r="B73">
        <v>24208</v>
      </c>
      <c r="C73">
        <v>19305</v>
      </c>
      <c r="D73">
        <v>22805</v>
      </c>
      <c r="E73">
        <v>22621</v>
      </c>
      <c r="F73">
        <v>38915</v>
      </c>
      <c r="G73">
        <v>20471</v>
      </c>
      <c r="H73">
        <v>18589</v>
      </c>
      <c r="I73">
        <v>17538</v>
      </c>
      <c r="J73">
        <v>30084</v>
      </c>
      <c r="K73">
        <v>5873</v>
      </c>
      <c r="L73">
        <v>19767</v>
      </c>
      <c r="M73">
        <v>16436</v>
      </c>
      <c r="N73">
        <v>22892</v>
      </c>
      <c r="O73">
        <v>18891</v>
      </c>
      <c r="P73">
        <v>4354</v>
      </c>
      <c r="Q73">
        <v>19220</v>
      </c>
      <c r="R73">
        <v>16876</v>
      </c>
      <c r="S73">
        <v>16742</v>
      </c>
      <c r="T73">
        <v>8499</v>
      </c>
      <c r="U73">
        <v>16308</v>
      </c>
      <c r="V73">
        <v>8812</v>
      </c>
      <c r="W73">
        <v>41278</v>
      </c>
      <c r="X73">
        <v>57622</v>
      </c>
      <c r="Y73">
        <v>30394</v>
      </c>
      <c r="Z73">
        <v>30900</v>
      </c>
      <c r="AA73">
        <f>SUM(B73:T73)</f>
        <v>364086</v>
      </c>
      <c r="AB73">
        <f>SUM(U73:Z73)</f>
        <v>185314</v>
      </c>
      <c r="AC73">
        <f>AB73*AA73</f>
        <v>67470233004</v>
      </c>
      <c r="AD73" t="str">
        <f>IF(AC73 &gt; 0, "BOTH", 0)</f>
        <v>BOTH</v>
      </c>
      <c r="AE73" t="str">
        <f>A73</f>
        <v>d__Bacteria;p__Proteobacteria;c__Alphaproteobacteria</v>
      </c>
      <c r="AF73" t="str">
        <f>IF(AE73 &gt; 0, "BOTH", 0)</f>
        <v>BOTH</v>
      </c>
    </row>
    <row r="74" spans="1:32" x14ac:dyDescent="0.2">
      <c r="A74" t="s">
        <v>1</v>
      </c>
      <c r="B74">
        <v>31342</v>
      </c>
      <c r="C74">
        <v>20803</v>
      </c>
      <c r="D74">
        <v>39908</v>
      </c>
      <c r="E74">
        <v>21976</v>
      </c>
      <c r="F74">
        <v>39234</v>
      </c>
      <c r="G74">
        <v>16528</v>
      </c>
      <c r="H74">
        <v>68457</v>
      </c>
      <c r="I74">
        <v>53258</v>
      </c>
      <c r="J74">
        <v>113704</v>
      </c>
      <c r="K74">
        <v>72721</v>
      </c>
      <c r="L74">
        <v>36539</v>
      </c>
      <c r="M74">
        <v>48934</v>
      </c>
      <c r="N74">
        <v>59776</v>
      </c>
      <c r="O74">
        <v>46142</v>
      </c>
      <c r="P74">
        <v>21925</v>
      </c>
      <c r="Q74">
        <v>84418</v>
      </c>
      <c r="R74">
        <v>18353</v>
      </c>
      <c r="S74">
        <v>99006</v>
      </c>
      <c r="T74">
        <v>14304</v>
      </c>
      <c r="U74">
        <v>8301</v>
      </c>
      <c r="V74">
        <v>14675</v>
      </c>
      <c r="W74">
        <v>39282</v>
      </c>
      <c r="X74">
        <v>29862</v>
      </c>
      <c r="Y74">
        <v>57633</v>
      </c>
      <c r="Z74">
        <v>54097</v>
      </c>
      <c r="AA74">
        <f>SUM(B74:T74)</f>
        <v>907328</v>
      </c>
      <c r="AB74">
        <f>SUM(U74:Z74)</f>
        <v>203850</v>
      </c>
      <c r="AC74">
        <f>AB74*AA74</f>
        <v>184958812800</v>
      </c>
      <c r="AD74" t="str">
        <f>IF(AC74 &gt; 0, "BOTH", 0)</f>
        <v>BOTH</v>
      </c>
      <c r="AE74" t="str">
        <f>A74</f>
        <v>d__Bacteria;p__Proteobacteria;c__Gammaproteobacteria</v>
      </c>
      <c r="AF74" t="str">
        <f>IF(AE74 &gt; 0, "BOTH", 0)</f>
        <v>BOTH</v>
      </c>
    </row>
    <row r="75" spans="1:32" x14ac:dyDescent="0.2">
      <c r="A75" t="s">
        <v>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>
        <v>7</v>
      </c>
      <c r="W75">
        <v>56</v>
      </c>
      <c r="X75">
        <v>63</v>
      </c>
      <c r="Y75">
        <v>37</v>
      </c>
      <c r="Z75">
        <v>3</v>
      </c>
      <c r="AA75">
        <f>SUM(B75:T75)</f>
        <v>0</v>
      </c>
      <c r="AB75">
        <f>SUM(U75:Z75)</f>
        <v>174</v>
      </c>
      <c r="AC75">
        <f>AB75*AA75</f>
        <v>0</v>
      </c>
      <c r="AD75">
        <f>IF(AC75 &gt; 0, "BOTH", 0)</f>
        <v>0</v>
      </c>
      <c r="AE75" t="str">
        <f>A75</f>
        <v>d__Bacteria;p__SAR324_clade(Marine_group_B);c__SAR324_clade(Marine_group_B)</v>
      </c>
      <c r="AF75" t="s">
        <v>117</v>
      </c>
    </row>
    <row r="76" spans="1:32" x14ac:dyDescent="0.2">
      <c r="A76" t="s">
        <v>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6</v>
      </c>
      <c r="W76">
        <v>134</v>
      </c>
      <c r="X76">
        <v>13</v>
      </c>
      <c r="Y76">
        <v>80</v>
      </c>
      <c r="Z76">
        <v>73</v>
      </c>
      <c r="AA76">
        <f>SUM(B76:T76)</f>
        <v>0</v>
      </c>
      <c r="AB76">
        <f>SUM(U76:Z76)</f>
        <v>313</v>
      </c>
      <c r="AC76">
        <f>AB76*AA76</f>
        <v>0</v>
      </c>
      <c r="AD76">
        <f>IF(AC76 &gt; 0, "BOTH", 0)</f>
        <v>0</v>
      </c>
      <c r="AE76" t="str">
        <f>A76</f>
        <v>d__Bacteria;p__Spirochaetota;c__Leptospirae</v>
      </c>
      <c r="AF76" t="s">
        <v>117</v>
      </c>
    </row>
    <row r="77" spans="1:32" x14ac:dyDescent="0.2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</v>
      </c>
      <c r="X77">
        <v>0</v>
      </c>
      <c r="Y77">
        <v>0</v>
      </c>
      <c r="Z77">
        <v>0</v>
      </c>
      <c r="AA77">
        <f>SUM(B77:T77)</f>
        <v>0</v>
      </c>
      <c r="AB77">
        <f>SUM(U77:Z77)</f>
        <v>8</v>
      </c>
      <c r="AC77">
        <f>AB77*AA77</f>
        <v>0</v>
      </c>
      <c r="AD77">
        <f>IF(AC77 &gt; 0, "BOTH", 0)</f>
        <v>0</v>
      </c>
      <c r="AE77" t="str">
        <f>A77</f>
        <v>d__Bacteria;p__Spirochaetota;c__MVP-15</v>
      </c>
      <c r="AF77" t="s">
        <v>117</v>
      </c>
    </row>
    <row r="78" spans="1:32" x14ac:dyDescent="0.2">
      <c r="A78" t="s">
        <v>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21</v>
      </c>
      <c r="V78">
        <v>35</v>
      </c>
      <c r="W78">
        <v>32</v>
      </c>
      <c r="X78">
        <v>18</v>
      </c>
      <c r="Y78">
        <v>6</v>
      </c>
      <c r="Z78">
        <v>231</v>
      </c>
      <c r="AA78">
        <f>SUM(B78:T78)</f>
        <v>0</v>
      </c>
      <c r="AB78">
        <f>SUM(U78:Z78)</f>
        <v>343</v>
      </c>
      <c r="AC78">
        <f>AB78*AA78</f>
        <v>0</v>
      </c>
      <c r="AD78">
        <f>IF(AC78 &gt; 0, "BOTH", 0)</f>
        <v>0</v>
      </c>
      <c r="AE78" t="str">
        <f>A78</f>
        <v>d__Bacteria;p__Spirochaetota;c__Spirochaetia</v>
      </c>
      <c r="AF78" t="s">
        <v>117</v>
      </c>
    </row>
    <row r="79" spans="1:32" x14ac:dyDescent="0.2">
      <c r="A79" t="s">
        <v>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</v>
      </c>
      <c r="Y79">
        <v>0</v>
      </c>
      <c r="Z79">
        <v>7</v>
      </c>
      <c r="AA79">
        <f>SUM(B79:T79)</f>
        <v>19</v>
      </c>
      <c r="AB79">
        <f>SUM(U79:Z79)</f>
        <v>24</v>
      </c>
      <c r="AC79">
        <f>AB79*AA79</f>
        <v>456</v>
      </c>
      <c r="AD79" t="str">
        <f>IF(AC79 &gt; 0, "BOTH", 0)</f>
        <v>BOTH</v>
      </c>
      <c r="AE79" t="str">
        <f>A79</f>
        <v>d__Bacteria;p__Sumerlaeota;c__Sumerlaeia</v>
      </c>
      <c r="AF79" t="str">
        <f>IF(AE79 &gt; 0, "BOTH", 0)</f>
        <v>BOTH</v>
      </c>
    </row>
    <row r="80" spans="1:32" x14ac:dyDescent="0.2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f>SUM(B80:T80)</f>
        <v>0</v>
      </c>
      <c r="AB80">
        <f>SUM(U80:Z80)</f>
        <v>2</v>
      </c>
      <c r="AC80">
        <f>AB80*AA80</f>
        <v>0</v>
      </c>
      <c r="AD80">
        <f>IF(AC80 &gt; 0, "BOTH", 0)</f>
        <v>0</v>
      </c>
      <c r="AE80" t="str">
        <f>A80</f>
        <v>d__Bacteria;p__Synergistota;c__Synergistia</v>
      </c>
      <c r="AF80" t="s">
        <v>117</v>
      </c>
    </row>
    <row r="81" spans="1:32" x14ac:dyDescent="0.2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61</v>
      </c>
      <c r="X81">
        <v>75</v>
      </c>
      <c r="Y81">
        <v>18</v>
      </c>
      <c r="Z81">
        <v>73</v>
      </c>
      <c r="AA81">
        <f>SUM(B81:T81)</f>
        <v>0</v>
      </c>
      <c r="AB81">
        <f>SUM(U81:Z81)</f>
        <v>227</v>
      </c>
      <c r="AC81">
        <f>AB81*AA81</f>
        <v>0</v>
      </c>
      <c r="AD81">
        <f>IF(AC81 &gt; 0, "BOTH", 0)</f>
        <v>0</v>
      </c>
      <c r="AE81" t="str">
        <f>A81</f>
        <v>d__Bacteria;p__Verrucomicrobiota;c__Chlamydiae</v>
      </c>
      <c r="AF81" t="s">
        <v>117</v>
      </c>
    </row>
    <row r="82" spans="1:32" x14ac:dyDescent="0.2">
      <c r="A82" t="s">
        <v>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</v>
      </c>
      <c r="W82">
        <v>8</v>
      </c>
      <c r="X82">
        <v>5</v>
      </c>
      <c r="Y82">
        <v>4</v>
      </c>
      <c r="Z82">
        <v>0</v>
      </c>
      <c r="AA82">
        <f>SUM(B82:T82)</f>
        <v>0</v>
      </c>
      <c r="AB82">
        <f>SUM(U82:Z82)</f>
        <v>39</v>
      </c>
      <c r="AC82">
        <f>AB82*AA82</f>
        <v>0</v>
      </c>
      <c r="AD82">
        <f>IF(AC82 &gt; 0, "BOTH", 0)</f>
        <v>0</v>
      </c>
      <c r="AE82" t="str">
        <f>A82</f>
        <v>d__Bacteria;p__Verrucomicrobiota;c__Kiritimatiellae</v>
      </c>
      <c r="AF82" t="s">
        <v>117</v>
      </c>
    </row>
    <row r="83" spans="1:32" x14ac:dyDescent="0.2">
      <c r="A83" t="s">
        <v>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0</v>
      </c>
      <c r="W83">
        <v>5119</v>
      </c>
      <c r="X83">
        <v>8</v>
      </c>
      <c r="Y83">
        <v>13</v>
      </c>
      <c r="Z83">
        <v>206</v>
      </c>
      <c r="AA83">
        <f>SUM(B83:T83)</f>
        <v>0</v>
      </c>
      <c r="AB83">
        <f>SUM(U83:Z83)</f>
        <v>5354</v>
      </c>
      <c r="AC83">
        <f>AB83*AA83</f>
        <v>0</v>
      </c>
      <c r="AD83">
        <f>IF(AC83 &gt; 0, "BOTH", 0)</f>
        <v>0</v>
      </c>
      <c r="AE83" t="str">
        <f>A83</f>
        <v>d__Bacteria;p__Verrucomicrobiota;c__Lentisphaeria</v>
      </c>
      <c r="AF83" t="s">
        <v>117</v>
      </c>
    </row>
    <row r="84" spans="1:32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f>SUM(B84:T84)</f>
        <v>0</v>
      </c>
      <c r="AB84">
        <f>SUM(U84:Z84)</f>
        <v>2</v>
      </c>
      <c r="AC84">
        <f>AB84*AA84</f>
        <v>0</v>
      </c>
      <c r="AD84">
        <f>IF(AC84 &gt; 0, "BOTH", 0)</f>
        <v>0</v>
      </c>
      <c r="AE84" t="str">
        <f>A84</f>
        <v>d__Bacteria;p__Verrucomicrobiota;c__Omnitrophia</v>
      </c>
      <c r="AF84" t="s">
        <v>117</v>
      </c>
    </row>
    <row r="85" spans="1:32" x14ac:dyDescent="0.2">
      <c r="A85" t="s">
        <v>16</v>
      </c>
      <c r="B85">
        <v>60</v>
      </c>
      <c r="C85">
        <v>0</v>
      </c>
      <c r="D85">
        <v>0</v>
      </c>
      <c r="E85">
        <v>227</v>
      </c>
      <c r="F85">
        <v>0</v>
      </c>
      <c r="G85">
        <v>0</v>
      </c>
      <c r="H85">
        <v>460</v>
      </c>
      <c r="I85">
        <v>324</v>
      </c>
      <c r="J85">
        <v>0</v>
      </c>
      <c r="K85">
        <v>0</v>
      </c>
      <c r="L85">
        <v>442</v>
      </c>
      <c r="M85">
        <v>0</v>
      </c>
      <c r="N85">
        <v>0</v>
      </c>
      <c r="O85">
        <v>0</v>
      </c>
      <c r="P85">
        <v>0</v>
      </c>
      <c r="Q85">
        <v>0</v>
      </c>
      <c r="R85">
        <v>126</v>
      </c>
      <c r="S85">
        <v>71</v>
      </c>
      <c r="T85">
        <v>72</v>
      </c>
      <c r="U85">
        <v>51</v>
      </c>
      <c r="V85">
        <v>82</v>
      </c>
      <c r="W85">
        <v>7697</v>
      </c>
      <c r="X85">
        <v>916</v>
      </c>
      <c r="Y85">
        <v>850</v>
      </c>
      <c r="Z85">
        <v>810</v>
      </c>
      <c r="AA85">
        <f>SUM(B85:T85)</f>
        <v>1782</v>
      </c>
      <c r="AB85">
        <f>SUM(U85:Z85)</f>
        <v>10406</v>
      </c>
      <c r="AC85">
        <f>AB85*AA85</f>
        <v>18543492</v>
      </c>
      <c r="AD85" t="str">
        <f>IF(AC85 &gt; 0, "BOTH", 0)</f>
        <v>BOTH</v>
      </c>
      <c r="AE85" t="str">
        <f>A85</f>
        <v>d__Bacteria;p__Verrucomicrobiota;c__Verrucomicrobiae</v>
      </c>
      <c r="AF85" t="str">
        <f>IF(AE85 &gt; 0, "BOTH", 0)</f>
        <v>BOTH</v>
      </c>
    </row>
    <row r="86" spans="1:32" x14ac:dyDescent="0.2">
      <c r="A86" t="s">
        <v>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49</v>
      </c>
      <c r="X86">
        <v>13</v>
      </c>
      <c r="Y86">
        <v>14</v>
      </c>
      <c r="Z86">
        <v>43</v>
      </c>
      <c r="AA86">
        <f>SUM(B86:T86)</f>
        <v>3</v>
      </c>
      <c r="AB86">
        <f>SUM(U86:Z86)</f>
        <v>119</v>
      </c>
      <c r="AC86">
        <f>AB86*AA86</f>
        <v>357</v>
      </c>
      <c r="AD86" t="str">
        <f>IF(AC86 &gt; 0, "BOTH", 0)</f>
        <v>BOTH</v>
      </c>
      <c r="AE86" t="str">
        <f>A86</f>
        <v>d__Bacteria;p__WPS-2;c__WPS-2</v>
      </c>
      <c r="AF86" t="str">
        <f>IF(AE86 &gt; 0, "BOTH", 0)</f>
        <v>BOTH</v>
      </c>
    </row>
  </sheetData>
  <sortState xmlns:xlrd2="http://schemas.microsoft.com/office/spreadsheetml/2017/richdata2" ref="A2:AF86">
    <sortCondition ref="AE1:AE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Filek</dc:creator>
  <cp:lastModifiedBy>Klara Filek</cp:lastModifiedBy>
  <dcterms:created xsi:type="dcterms:W3CDTF">2021-11-17T15:01:12Z</dcterms:created>
  <dcterms:modified xsi:type="dcterms:W3CDTF">2021-11-17T15:01:12Z</dcterms:modified>
</cp:coreProperties>
</file>