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ara/2020GhentWork/202104MonocultbiomeNGS/20211020MonocultbiomeDataProc/mono-source/taxonomy/"/>
    </mc:Choice>
  </mc:AlternateContent>
  <xr:revisionPtr revIDLastSave="0" documentId="13_ncr:40009_{257AA653-F9BA-8842-B681-96172D805D64}" xr6:coauthVersionLast="47" xr6:coauthVersionMax="47" xr10:uidLastSave="{00000000-0000-0000-0000-000000000000}"/>
  <bookViews>
    <workbookView xWindow="36020" yWindow="1560" windowWidth="36120" windowHeight="19320" activeTab="1"/>
  </bookViews>
  <sheets>
    <sheet name="level-4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9" i="2" l="1"/>
  <c r="AF25" i="2"/>
  <c r="AF35" i="2"/>
  <c r="AF50" i="2"/>
  <c r="AF24" i="2"/>
  <c r="AF46" i="2"/>
  <c r="AF52" i="2"/>
  <c r="AF39" i="2"/>
  <c r="AF59" i="2"/>
  <c r="AF54" i="2"/>
  <c r="AF61" i="2"/>
  <c r="AF45" i="2"/>
  <c r="AF44" i="2"/>
  <c r="AE56" i="2"/>
  <c r="AF56" i="2" s="1"/>
  <c r="AE44" i="2"/>
  <c r="AE45" i="2"/>
  <c r="AE61" i="2"/>
  <c r="AE54" i="2"/>
  <c r="AE198" i="2"/>
  <c r="AE60" i="2"/>
  <c r="AF60" i="2" s="1"/>
  <c r="AE49" i="2"/>
  <c r="AF49" i="2" s="1"/>
  <c r="AE192" i="2"/>
  <c r="AE203" i="2"/>
  <c r="AE33" i="2"/>
  <c r="AF33" i="2" s="1"/>
  <c r="AE57" i="2"/>
  <c r="AF57" i="2" s="1"/>
  <c r="AE51" i="2"/>
  <c r="AF51" i="2" s="1"/>
  <c r="AE38" i="2"/>
  <c r="AF38" i="2" s="1"/>
  <c r="AE59" i="2"/>
  <c r="AE39" i="2"/>
  <c r="AE52" i="2"/>
  <c r="AE213" i="2"/>
  <c r="AE219" i="2"/>
  <c r="AE165" i="2"/>
  <c r="AE177" i="2"/>
  <c r="AE18" i="2"/>
  <c r="AF18" i="2" s="1"/>
  <c r="AE183" i="2"/>
  <c r="AE55" i="2"/>
  <c r="AF55" i="2" s="1"/>
  <c r="AE167" i="2"/>
  <c r="AE169" i="2"/>
  <c r="AE218" i="2"/>
  <c r="AE46" i="2"/>
  <c r="AE41" i="2"/>
  <c r="AF41" i="2" s="1"/>
  <c r="AE11" i="2"/>
  <c r="AF11" i="2" s="1"/>
  <c r="AE20" i="2"/>
  <c r="AF20" i="2" s="1"/>
  <c r="AE216" i="2"/>
  <c r="AE23" i="2"/>
  <c r="AF23" i="2" s="1"/>
  <c r="AE82" i="2"/>
  <c r="AE154" i="2"/>
  <c r="AE26" i="2"/>
  <c r="AF26" i="2" s="1"/>
  <c r="AE214" i="2"/>
  <c r="AE95" i="2"/>
  <c r="AE156" i="2"/>
  <c r="AE212" i="2"/>
  <c r="AE42" i="2"/>
  <c r="AF42" i="2" s="1"/>
  <c r="AE108" i="2"/>
  <c r="AE37" i="2"/>
  <c r="AF37" i="2" s="1"/>
  <c r="AE173" i="2"/>
  <c r="AE197" i="2"/>
  <c r="AE34" i="2"/>
  <c r="AF34" i="2" s="1"/>
  <c r="AE202" i="2"/>
  <c r="AE28" i="2"/>
  <c r="AF28" i="2" s="1"/>
  <c r="AE40" i="2"/>
  <c r="AF40" i="2" s="1"/>
  <c r="AE14" i="2"/>
  <c r="AF14" i="2" s="1"/>
  <c r="AE176" i="2"/>
  <c r="AE24" i="2"/>
  <c r="AE50" i="2"/>
  <c r="AE124" i="2"/>
  <c r="AE160" i="2"/>
  <c r="AE17" i="2"/>
  <c r="AF17" i="2" s="1"/>
  <c r="AE191" i="2"/>
  <c r="AE43" i="2"/>
  <c r="AF43" i="2" s="1"/>
  <c r="AE170" i="2"/>
  <c r="AE178" i="2"/>
  <c r="AE209" i="2"/>
  <c r="AE22" i="2"/>
  <c r="AF22" i="2" s="1"/>
  <c r="AE208" i="2"/>
  <c r="AE189" i="2"/>
  <c r="AE217" i="2"/>
  <c r="AE35" i="2"/>
  <c r="AE184" i="2"/>
  <c r="AE207" i="2"/>
  <c r="AE36" i="2"/>
  <c r="AF36" i="2" s="1"/>
  <c r="AE31" i="2"/>
  <c r="AF31" i="2" s="1"/>
  <c r="AE29" i="2"/>
  <c r="AF29" i="2" s="1"/>
  <c r="AE48" i="2"/>
  <c r="AF48" i="2" s="1"/>
  <c r="AE179" i="2"/>
  <c r="AE193" i="2"/>
  <c r="AE25" i="2"/>
  <c r="AE196" i="2"/>
  <c r="AE9" i="2"/>
  <c r="AE2" i="2"/>
  <c r="AF2" i="2" s="1"/>
  <c r="AE159" i="2"/>
  <c r="AE15" i="2"/>
  <c r="AF15" i="2" s="1"/>
  <c r="AE30" i="2"/>
  <c r="AF30" i="2" s="1"/>
  <c r="AE181" i="2"/>
  <c r="AE32" i="2"/>
  <c r="AF32" i="2" s="1"/>
  <c r="AE199" i="2"/>
  <c r="AE112" i="2"/>
  <c r="AE87" i="2"/>
  <c r="AE53" i="2"/>
  <c r="AF53" i="2" s="1"/>
  <c r="AE96" i="2"/>
  <c r="AE211" i="2"/>
  <c r="AE19" i="2"/>
  <c r="AF19" i="2" s="1"/>
  <c r="AE215" i="2"/>
  <c r="AE63" i="2"/>
  <c r="AE6" i="2"/>
  <c r="AF6" i="2" s="1"/>
  <c r="AE194" i="2"/>
  <c r="AE103" i="2"/>
  <c r="AE27" i="2"/>
  <c r="AF27" i="2" s="1"/>
  <c r="AE204" i="2"/>
  <c r="AE210" i="2"/>
  <c r="AE47" i="2"/>
  <c r="AF47" i="2" s="1"/>
  <c r="AE144" i="2"/>
  <c r="AE166" i="2"/>
  <c r="AE158" i="2"/>
  <c r="AE83" i="2"/>
  <c r="AE145" i="2"/>
  <c r="AE190" i="2"/>
  <c r="AE121" i="2"/>
  <c r="AE205" i="2"/>
  <c r="AE163" i="2"/>
  <c r="AE171" i="2"/>
  <c r="AE131" i="2"/>
  <c r="AE104" i="2"/>
  <c r="AE164" i="2"/>
  <c r="AE69" i="2"/>
  <c r="AE126" i="2"/>
  <c r="AE5" i="2"/>
  <c r="AF5" i="2" s="1"/>
  <c r="AE16" i="2"/>
  <c r="AF16" i="2" s="1"/>
  <c r="AE7" i="2"/>
  <c r="AF7" i="2" s="1"/>
  <c r="AE182" i="2"/>
  <c r="AE132" i="2"/>
  <c r="AE138" i="2"/>
  <c r="AE174" i="2"/>
  <c r="AE142" i="2"/>
  <c r="AE187" i="2"/>
  <c r="AE88" i="2"/>
  <c r="AE109" i="2"/>
  <c r="AE78" i="2"/>
  <c r="AE201" i="2"/>
  <c r="AE119" i="2"/>
  <c r="AE139" i="2"/>
  <c r="AE157" i="2"/>
  <c r="AE149" i="2"/>
  <c r="AE70" i="2"/>
  <c r="AE135" i="2"/>
  <c r="AE141" i="2"/>
  <c r="AE180" i="2"/>
  <c r="AE89" i="2"/>
  <c r="AE185" i="2"/>
  <c r="AE84" i="2"/>
  <c r="AE155" i="2"/>
  <c r="AE161" i="2"/>
  <c r="AE117" i="2"/>
  <c r="AE152" i="2"/>
  <c r="AE10" i="2"/>
  <c r="AF10" i="2" s="1"/>
  <c r="AE136" i="2"/>
  <c r="AE128" i="2"/>
  <c r="AE21" i="2"/>
  <c r="AF21" i="2" s="1"/>
  <c r="AE8" i="2"/>
  <c r="AF8" i="2" s="1"/>
  <c r="AE133" i="2"/>
  <c r="AE90" i="2"/>
  <c r="AE188" i="2"/>
  <c r="AE113" i="2"/>
  <c r="AE168" i="2"/>
  <c r="AE162" i="2"/>
  <c r="AE13" i="2"/>
  <c r="AF13" i="2" s="1"/>
  <c r="AE97" i="2"/>
  <c r="AE105" i="2"/>
  <c r="AE127" i="2"/>
  <c r="AE114" i="2"/>
  <c r="AE71" i="2"/>
  <c r="AE129" i="2"/>
  <c r="AE4" i="2"/>
  <c r="AF4" i="2" s="1"/>
  <c r="AE147" i="2"/>
  <c r="AE3" i="2"/>
  <c r="AF3" i="2" s="1"/>
  <c r="AE12" i="2"/>
  <c r="AF12" i="2" s="1"/>
  <c r="AE115" i="2"/>
  <c r="AE64" i="2"/>
  <c r="AE79" i="2"/>
  <c r="AE72" i="2"/>
  <c r="AE91" i="2"/>
  <c r="AE98" i="2"/>
  <c r="AE153" i="2"/>
  <c r="AE137" i="2"/>
  <c r="AE65" i="2"/>
  <c r="AE116" i="2"/>
  <c r="AE73" i="2"/>
  <c r="AE80" i="2"/>
  <c r="AE81" i="2"/>
  <c r="AE125" i="2"/>
  <c r="AE200" i="2"/>
  <c r="AE93" i="2"/>
  <c r="AE110" i="2"/>
  <c r="AE94" i="2"/>
  <c r="AE206" i="2"/>
  <c r="AE99" i="2"/>
  <c r="AE74" i="2"/>
  <c r="AE111" i="2"/>
  <c r="AE100" i="2"/>
  <c r="AE66" i="2"/>
  <c r="AE151" i="2"/>
  <c r="AE150" i="2"/>
  <c r="AE143" i="2"/>
  <c r="AE122" i="2"/>
  <c r="AE130" i="2"/>
  <c r="AE172" i="2"/>
  <c r="AE75" i="2"/>
  <c r="AE146" i="2"/>
  <c r="AE140" i="2"/>
  <c r="AE101" i="2"/>
  <c r="AE120" i="2"/>
  <c r="AE85" i="2"/>
  <c r="AE102" i="2"/>
  <c r="AE175" i="2"/>
  <c r="AE76" i="2"/>
  <c r="AE186" i="2"/>
  <c r="AE106" i="2"/>
  <c r="AE148" i="2"/>
  <c r="AE86" i="2"/>
  <c r="AE195" i="2"/>
  <c r="AE123" i="2"/>
  <c r="AE118" i="2"/>
  <c r="AE77" i="2"/>
  <c r="AE107" i="2"/>
  <c r="AE134" i="2"/>
  <c r="AE67" i="2"/>
  <c r="AE92" i="2"/>
  <c r="AC125" i="2"/>
  <c r="AD125" i="2" s="1"/>
  <c r="AC150" i="2"/>
  <c r="AD150" i="2" s="1"/>
  <c r="AB56" i="2"/>
  <c r="AB44" i="2"/>
  <c r="AB45" i="2"/>
  <c r="AB61" i="2"/>
  <c r="AB54" i="2"/>
  <c r="AB198" i="2"/>
  <c r="AB60" i="2"/>
  <c r="AB49" i="2"/>
  <c r="AB192" i="2"/>
  <c r="AB203" i="2"/>
  <c r="AB33" i="2"/>
  <c r="AB57" i="2"/>
  <c r="AB51" i="2"/>
  <c r="AB38" i="2"/>
  <c r="AB59" i="2"/>
  <c r="AB39" i="2"/>
  <c r="AB52" i="2"/>
  <c r="AB213" i="2"/>
  <c r="AB219" i="2"/>
  <c r="AB165" i="2"/>
  <c r="AB177" i="2"/>
  <c r="AB18" i="2"/>
  <c r="AB183" i="2"/>
  <c r="AB55" i="2"/>
  <c r="AB167" i="2"/>
  <c r="AB169" i="2"/>
  <c r="AB218" i="2"/>
  <c r="AB46" i="2"/>
  <c r="AB41" i="2"/>
  <c r="AB11" i="2"/>
  <c r="AB20" i="2"/>
  <c r="AB216" i="2"/>
  <c r="AB23" i="2"/>
  <c r="AB82" i="2"/>
  <c r="AC82" i="2" s="1"/>
  <c r="AD82" i="2" s="1"/>
  <c r="AB154" i="2"/>
  <c r="AB26" i="2"/>
  <c r="AB214" i="2"/>
  <c r="AB95" i="2"/>
  <c r="AB156" i="2"/>
  <c r="AB212" i="2"/>
  <c r="AC212" i="2" s="1"/>
  <c r="AD212" i="2" s="1"/>
  <c r="AB42" i="2"/>
  <c r="AB108" i="2"/>
  <c r="AB37" i="2"/>
  <c r="AB173" i="2"/>
  <c r="AB197" i="2"/>
  <c r="AB34" i="2"/>
  <c r="AC34" i="2" s="1"/>
  <c r="AD34" i="2" s="1"/>
  <c r="AB202" i="2"/>
  <c r="AB28" i="2"/>
  <c r="AB40" i="2"/>
  <c r="AB14" i="2"/>
  <c r="AB176" i="2"/>
  <c r="AB24" i="2"/>
  <c r="AC24" i="2" s="1"/>
  <c r="AD24" i="2" s="1"/>
  <c r="AB50" i="2"/>
  <c r="AB124" i="2"/>
  <c r="AB160" i="2"/>
  <c r="AB17" i="2"/>
  <c r="AB191" i="2"/>
  <c r="AB43" i="2"/>
  <c r="AB170" i="2"/>
  <c r="AB178" i="2"/>
  <c r="AB209" i="2"/>
  <c r="AB22" i="2"/>
  <c r="AB208" i="2"/>
  <c r="AB189" i="2"/>
  <c r="AC189" i="2" s="1"/>
  <c r="AD189" i="2" s="1"/>
  <c r="AB217" i="2"/>
  <c r="AB35" i="2"/>
  <c r="AB184" i="2"/>
  <c r="AB207" i="2"/>
  <c r="AB36" i="2"/>
  <c r="AB31" i="2"/>
  <c r="AB29" i="2"/>
  <c r="AB48" i="2"/>
  <c r="AB179" i="2"/>
  <c r="AB193" i="2"/>
  <c r="AB25" i="2"/>
  <c r="AB196" i="2"/>
  <c r="AC196" i="2" s="1"/>
  <c r="AD196" i="2" s="1"/>
  <c r="AB9" i="2"/>
  <c r="AB2" i="2"/>
  <c r="AB159" i="2"/>
  <c r="AB15" i="2"/>
  <c r="AB30" i="2"/>
  <c r="AB181" i="2"/>
  <c r="AC181" i="2" s="1"/>
  <c r="AD181" i="2" s="1"/>
  <c r="AB32" i="2"/>
  <c r="AB199" i="2"/>
  <c r="AB112" i="2"/>
  <c r="AB87" i="2"/>
  <c r="AB53" i="2"/>
  <c r="AB96" i="2"/>
  <c r="AC96" i="2" s="1"/>
  <c r="AD96" i="2" s="1"/>
  <c r="AB211" i="2"/>
  <c r="AB19" i="2"/>
  <c r="AB215" i="2"/>
  <c r="AB63" i="2"/>
  <c r="AB6" i="2"/>
  <c r="AB194" i="2"/>
  <c r="AC194" i="2" s="1"/>
  <c r="AD194" i="2" s="1"/>
  <c r="AB103" i="2"/>
  <c r="AB27" i="2"/>
  <c r="AB204" i="2"/>
  <c r="AB210" i="2"/>
  <c r="AB47" i="2"/>
  <c r="AB144" i="2"/>
  <c r="AC144" i="2" s="1"/>
  <c r="AD144" i="2" s="1"/>
  <c r="AB166" i="2"/>
  <c r="AB158" i="2"/>
  <c r="AB83" i="2"/>
  <c r="AB145" i="2"/>
  <c r="AB190" i="2"/>
  <c r="AB121" i="2"/>
  <c r="AB205" i="2"/>
  <c r="AB163" i="2"/>
  <c r="AB171" i="2"/>
  <c r="AB131" i="2"/>
  <c r="AB104" i="2"/>
  <c r="AB164" i="2"/>
  <c r="AC164" i="2" s="1"/>
  <c r="AD164" i="2" s="1"/>
  <c r="AB69" i="2"/>
  <c r="AB126" i="2"/>
  <c r="AB5" i="2"/>
  <c r="AB16" i="2"/>
  <c r="AB7" i="2"/>
  <c r="AB182" i="2"/>
  <c r="AB132" i="2"/>
  <c r="AB138" i="2"/>
  <c r="AB174" i="2"/>
  <c r="AB142" i="2"/>
  <c r="AB187" i="2"/>
  <c r="AB88" i="2"/>
  <c r="AC88" i="2" s="1"/>
  <c r="AD88" i="2" s="1"/>
  <c r="AB109" i="2"/>
  <c r="AB78" i="2"/>
  <c r="AB201" i="2"/>
  <c r="AB119" i="2"/>
  <c r="AB139" i="2"/>
  <c r="AB157" i="2"/>
  <c r="AC157" i="2" s="1"/>
  <c r="AD157" i="2" s="1"/>
  <c r="AB149" i="2"/>
  <c r="AB70" i="2"/>
  <c r="AB135" i="2"/>
  <c r="AB141" i="2"/>
  <c r="AB180" i="2"/>
  <c r="AB89" i="2"/>
  <c r="AC89" i="2" s="1"/>
  <c r="AD89" i="2" s="1"/>
  <c r="AB185" i="2"/>
  <c r="AB84" i="2"/>
  <c r="AB155" i="2"/>
  <c r="AB161" i="2"/>
  <c r="AB117" i="2"/>
  <c r="AB152" i="2"/>
  <c r="AC152" i="2" s="1"/>
  <c r="AD152" i="2" s="1"/>
  <c r="AB10" i="2"/>
  <c r="AB136" i="2"/>
  <c r="AB128" i="2"/>
  <c r="AB21" i="2"/>
  <c r="AB8" i="2"/>
  <c r="AB133" i="2"/>
  <c r="AC133" i="2" s="1"/>
  <c r="AD133" i="2" s="1"/>
  <c r="AB90" i="2"/>
  <c r="AB188" i="2"/>
  <c r="AB113" i="2"/>
  <c r="AB168" i="2"/>
  <c r="AB162" i="2"/>
  <c r="AB13" i="2"/>
  <c r="AB97" i="2"/>
  <c r="AB105" i="2"/>
  <c r="AB127" i="2"/>
  <c r="AB114" i="2"/>
  <c r="AB71" i="2"/>
  <c r="AB129" i="2"/>
  <c r="AC129" i="2" s="1"/>
  <c r="AD129" i="2" s="1"/>
  <c r="AB4" i="2"/>
  <c r="AB147" i="2"/>
  <c r="AB3" i="2"/>
  <c r="AB12" i="2"/>
  <c r="AB115" i="2"/>
  <c r="AB64" i="2"/>
  <c r="AB79" i="2"/>
  <c r="AB72" i="2"/>
  <c r="AB91" i="2"/>
  <c r="AB98" i="2"/>
  <c r="AB153" i="2"/>
  <c r="AB137" i="2"/>
  <c r="AC137" i="2" s="1"/>
  <c r="AD137" i="2" s="1"/>
  <c r="AB65" i="2"/>
  <c r="AB116" i="2"/>
  <c r="AB73" i="2"/>
  <c r="AB80" i="2"/>
  <c r="AB81" i="2"/>
  <c r="AB125" i="2"/>
  <c r="AB200" i="2"/>
  <c r="AB93" i="2"/>
  <c r="AB110" i="2"/>
  <c r="AB94" i="2"/>
  <c r="AB206" i="2"/>
  <c r="AB99" i="2"/>
  <c r="AC99" i="2" s="1"/>
  <c r="AD99" i="2" s="1"/>
  <c r="AB74" i="2"/>
  <c r="AB111" i="2"/>
  <c r="AB100" i="2"/>
  <c r="AB66" i="2"/>
  <c r="AB151" i="2"/>
  <c r="AB150" i="2"/>
  <c r="AB143" i="2"/>
  <c r="AB122" i="2"/>
  <c r="AB130" i="2"/>
  <c r="AB172" i="2"/>
  <c r="AB75" i="2"/>
  <c r="AB146" i="2"/>
  <c r="AC146" i="2" s="1"/>
  <c r="AD146" i="2" s="1"/>
  <c r="AB140" i="2"/>
  <c r="AB101" i="2"/>
  <c r="AB120" i="2"/>
  <c r="AB85" i="2"/>
  <c r="AB102" i="2"/>
  <c r="AB175" i="2"/>
  <c r="AB76" i="2"/>
  <c r="AB186" i="2"/>
  <c r="AB106" i="2"/>
  <c r="AB148" i="2"/>
  <c r="AB86" i="2"/>
  <c r="AB195" i="2"/>
  <c r="AC195" i="2" s="1"/>
  <c r="AD195" i="2" s="1"/>
  <c r="AB123" i="2"/>
  <c r="AB118" i="2"/>
  <c r="AB77" i="2"/>
  <c r="AB107" i="2"/>
  <c r="AB134" i="2"/>
  <c r="AB67" i="2"/>
  <c r="AB92" i="2"/>
  <c r="AA56" i="2"/>
  <c r="AA44" i="2"/>
  <c r="AA45" i="2"/>
  <c r="AA61" i="2"/>
  <c r="AA54" i="2"/>
  <c r="AA198" i="2"/>
  <c r="AC198" i="2" s="1"/>
  <c r="AD198" i="2" s="1"/>
  <c r="AA60" i="2"/>
  <c r="AA49" i="2"/>
  <c r="AA192" i="2"/>
  <c r="AC192" i="2" s="1"/>
  <c r="AD192" i="2" s="1"/>
  <c r="AA203" i="2"/>
  <c r="AA33" i="2"/>
  <c r="AA57" i="2"/>
  <c r="AA51" i="2"/>
  <c r="AA38" i="2"/>
  <c r="AA59" i="2"/>
  <c r="AA39" i="2"/>
  <c r="AA52" i="2"/>
  <c r="AA213" i="2"/>
  <c r="AC213" i="2" s="1"/>
  <c r="AD213" i="2" s="1"/>
  <c r="AA219" i="2"/>
  <c r="AA165" i="2"/>
  <c r="AA177" i="2"/>
  <c r="AA18" i="2"/>
  <c r="AA183" i="2"/>
  <c r="AA55" i="2"/>
  <c r="AA167" i="2"/>
  <c r="AA169" i="2"/>
  <c r="AA218" i="2"/>
  <c r="AA46" i="2"/>
  <c r="AA41" i="2"/>
  <c r="AA11" i="2"/>
  <c r="AC11" i="2" s="1"/>
  <c r="AD11" i="2" s="1"/>
  <c r="AA20" i="2"/>
  <c r="AA216" i="2"/>
  <c r="AA23" i="2"/>
  <c r="AC23" i="2" s="1"/>
  <c r="AD23" i="2" s="1"/>
  <c r="AA82" i="2"/>
  <c r="AA154" i="2"/>
  <c r="AA26" i="2"/>
  <c r="AA214" i="2"/>
  <c r="AA95" i="2"/>
  <c r="AA156" i="2"/>
  <c r="AA212" i="2"/>
  <c r="AA42" i="2"/>
  <c r="AA108" i="2"/>
  <c r="AC108" i="2" s="1"/>
  <c r="AD108" i="2" s="1"/>
  <c r="AA37" i="2"/>
  <c r="AA173" i="2"/>
  <c r="AA197" i="2"/>
  <c r="AC197" i="2" s="1"/>
  <c r="AD197" i="2" s="1"/>
  <c r="AA34" i="2"/>
  <c r="AA202" i="2"/>
  <c r="AA28" i="2"/>
  <c r="AA40" i="2"/>
  <c r="AA14" i="2"/>
  <c r="AA176" i="2"/>
  <c r="AA24" i="2"/>
  <c r="AA50" i="2"/>
  <c r="AA124" i="2"/>
  <c r="AC124" i="2" s="1"/>
  <c r="AD124" i="2" s="1"/>
  <c r="AA160" i="2"/>
  <c r="AA17" i="2"/>
  <c r="AA191" i="2"/>
  <c r="AC191" i="2" s="1"/>
  <c r="AD191" i="2" s="1"/>
  <c r="AA43" i="2"/>
  <c r="AA170" i="2"/>
  <c r="AA178" i="2"/>
  <c r="AA209" i="2"/>
  <c r="AA22" i="2"/>
  <c r="AA208" i="2"/>
  <c r="AA189" i="2"/>
  <c r="AA217" i="2"/>
  <c r="AA35" i="2"/>
  <c r="AC35" i="2" s="1"/>
  <c r="AD35" i="2" s="1"/>
  <c r="AA184" i="2"/>
  <c r="AA207" i="2"/>
  <c r="AA36" i="2"/>
  <c r="AA31" i="2"/>
  <c r="AA29" i="2"/>
  <c r="AA48" i="2"/>
  <c r="AA179" i="2"/>
  <c r="AA193" i="2"/>
  <c r="AA25" i="2"/>
  <c r="AA196" i="2"/>
  <c r="AA9" i="2"/>
  <c r="AA2" i="2"/>
  <c r="AC2" i="2" s="1"/>
  <c r="AD2" i="2" s="1"/>
  <c r="AA159" i="2"/>
  <c r="AA15" i="2"/>
  <c r="AA30" i="2"/>
  <c r="AC30" i="2" s="1"/>
  <c r="AD30" i="2" s="1"/>
  <c r="AA181" i="2"/>
  <c r="AA32" i="2"/>
  <c r="AA199" i="2"/>
  <c r="AA112" i="2"/>
  <c r="AA87" i="2"/>
  <c r="AA53" i="2"/>
  <c r="AA96" i="2"/>
  <c r="AA211" i="2"/>
  <c r="AA19" i="2"/>
  <c r="AC19" i="2" s="1"/>
  <c r="AD19" i="2" s="1"/>
  <c r="AA215" i="2"/>
  <c r="AA63" i="2"/>
  <c r="AA6" i="2"/>
  <c r="AC6" i="2" s="1"/>
  <c r="AD6" i="2" s="1"/>
  <c r="AA194" i="2"/>
  <c r="AA103" i="2"/>
  <c r="AA27" i="2"/>
  <c r="AA204" i="2"/>
  <c r="AA210" i="2"/>
  <c r="AA47" i="2"/>
  <c r="AA144" i="2"/>
  <c r="AA166" i="2"/>
  <c r="AA158" i="2"/>
  <c r="AA83" i="2"/>
  <c r="AA145" i="2"/>
  <c r="AA190" i="2"/>
  <c r="AC190" i="2" s="1"/>
  <c r="AD190" i="2" s="1"/>
  <c r="AA121" i="2"/>
  <c r="AA205" i="2"/>
  <c r="AA163" i="2"/>
  <c r="AA171" i="2"/>
  <c r="AA131" i="2"/>
  <c r="AA104" i="2"/>
  <c r="AA164" i="2"/>
  <c r="AA69" i="2"/>
  <c r="AA126" i="2"/>
  <c r="AA5" i="2"/>
  <c r="AA16" i="2"/>
  <c r="AA7" i="2"/>
  <c r="AA182" i="2"/>
  <c r="AA132" i="2"/>
  <c r="AA138" i="2"/>
  <c r="AA174" i="2"/>
  <c r="AA142" i="2"/>
  <c r="AA187" i="2"/>
  <c r="AA88" i="2"/>
  <c r="AA109" i="2"/>
  <c r="AA78" i="2"/>
  <c r="AA201" i="2"/>
  <c r="AA119" i="2"/>
  <c r="AA139" i="2"/>
  <c r="AC139" i="2" s="1"/>
  <c r="AD139" i="2" s="1"/>
  <c r="AA157" i="2"/>
  <c r="AA149" i="2"/>
  <c r="AA70" i="2"/>
  <c r="AA135" i="2"/>
  <c r="AA141" i="2"/>
  <c r="AA180" i="2"/>
  <c r="AA89" i="2"/>
  <c r="AA185" i="2"/>
  <c r="AA84" i="2"/>
  <c r="AA155" i="2"/>
  <c r="AA161" i="2"/>
  <c r="AA117" i="2"/>
  <c r="AC117" i="2" s="1"/>
  <c r="AD117" i="2" s="1"/>
  <c r="AA152" i="2"/>
  <c r="AA10" i="2"/>
  <c r="AA136" i="2"/>
  <c r="AA128" i="2"/>
  <c r="AA21" i="2"/>
  <c r="AA8" i="2"/>
  <c r="AA133" i="2"/>
  <c r="AA90" i="2"/>
  <c r="AA188" i="2"/>
  <c r="AA113" i="2"/>
  <c r="AA168" i="2"/>
  <c r="AA162" i="2"/>
  <c r="AC162" i="2" s="1"/>
  <c r="AD162" i="2" s="1"/>
  <c r="AA13" i="2"/>
  <c r="AA97" i="2"/>
  <c r="AA105" i="2"/>
  <c r="AA127" i="2"/>
  <c r="AA114" i="2"/>
  <c r="AA71" i="2"/>
  <c r="AA129" i="2"/>
  <c r="AA4" i="2"/>
  <c r="AA147" i="2"/>
  <c r="AA3" i="2"/>
  <c r="AA12" i="2"/>
  <c r="AA115" i="2"/>
  <c r="AA64" i="2"/>
  <c r="AA79" i="2"/>
  <c r="AA72" i="2"/>
  <c r="AA91" i="2"/>
  <c r="AA98" i="2"/>
  <c r="AA153" i="2"/>
  <c r="AA137" i="2"/>
  <c r="AA65" i="2"/>
  <c r="AA116" i="2"/>
  <c r="AA73" i="2"/>
  <c r="AA80" i="2"/>
  <c r="AA81" i="2"/>
  <c r="AC81" i="2" s="1"/>
  <c r="AD81" i="2" s="1"/>
  <c r="AA125" i="2"/>
  <c r="AA200" i="2"/>
  <c r="AA93" i="2"/>
  <c r="AA110" i="2"/>
  <c r="AA94" i="2"/>
  <c r="AA206" i="2"/>
  <c r="AA99" i="2"/>
  <c r="AA74" i="2"/>
  <c r="AA111" i="2"/>
  <c r="AA100" i="2"/>
  <c r="AA66" i="2"/>
  <c r="AA151" i="2"/>
  <c r="AC151" i="2" s="1"/>
  <c r="AD151" i="2" s="1"/>
  <c r="AA150" i="2"/>
  <c r="AA143" i="2"/>
  <c r="AA122" i="2"/>
  <c r="AA130" i="2"/>
  <c r="AA172" i="2"/>
  <c r="AA75" i="2"/>
  <c r="AA146" i="2"/>
  <c r="AA140" i="2"/>
  <c r="AA101" i="2"/>
  <c r="AA120" i="2"/>
  <c r="AA85" i="2"/>
  <c r="AA102" i="2"/>
  <c r="AC102" i="2" s="1"/>
  <c r="AD102" i="2" s="1"/>
  <c r="AA175" i="2"/>
  <c r="AA76" i="2"/>
  <c r="AA186" i="2"/>
  <c r="AA106" i="2"/>
  <c r="AA148" i="2"/>
  <c r="AA86" i="2"/>
  <c r="AA195" i="2"/>
  <c r="AA123" i="2"/>
  <c r="AA118" i="2"/>
  <c r="AA77" i="2"/>
  <c r="AA107" i="2"/>
  <c r="AA134" i="2"/>
  <c r="AA67" i="2"/>
  <c r="AA92" i="2"/>
  <c r="AA62" i="2"/>
  <c r="AE62" i="2"/>
  <c r="AF62" i="2" s="1"/>
  <c r="AB62" i="2"/>
  <c r="AE68" i="2"/>
  <c r="AB68" i="2"/>
  <c r="AA68" i="2"/>
  <c r="AE58" i="2"/>
  <c r="AF58" i="2" s="1"/>
  <c r="AB58" i="2"/>
  <c r="AA58" i="2"/>
  <c r="AC148" i="2" l="1"/>
  <c r="AD148" i="2" s="1"/>
  <c r="AC172" i="2"/>
  <c r="AD172" i="2" s="1"/>
  <c r="AC94" i="2"/>
  <c r="AD94" i="2" s="1"/>
  <c r="AC98" i="2"/>
  <c r="AD98" i="2" s="1"/>
  <c r="AC114" i="2"/>
  <c r="AD114" i="2" s="1"/>
  <c r="AC21" i="2"/>
  <c r="AD21" i="2" s="1"/>
  <c r="AC141" i="2"/>
  <c r="AD141" i="2" s="1"/>
  <c r="AC142" i="2"/>
  <c r="AD142" i="2" s="1"/>
  <c r="AC131" i="2"/>
  <c r="AD131" i="2" s="1"/>
  <c r="AC210" i="2"/>
  <c r="AD210" i="2" s="1"/>
  <c r="AC87" i="2"/>
  <c r="AD87" i="2" s="1"/>
  <c r="AC193" i="2"/>
  <c r="AD193" i="2" s="1"/>
  <c r="AC22" i="2"/>
  <c r="AD22" i="2" s="1"/>
  <c r="AC14" i="2"/>
  <c r="AD14" i="2" s="1"/>
  <c r="AC67" i="2"/>
  <c r="AD67" i="2" s="1"/>
  <c r="AC175" i="2"/>
  <c r="AD175" i="2" s="1"/>
  <c r="AC64" i="2"/>
  <c r="AD64" i="2" s="1"/>
  <c r="AC13" i="2"/>
  <c r="AD13" i="2" s="1"/>
  <c r="AC182" i="2"/>
  <c r="AD182" i="2" s="1"/>
  <c r="AC121" i="2"/>
  <c r="AD121" i="2" s="1"/>
  <c r="AC31" i="2"/>
  <c r="AD31" i="2" s="1"/>
  <c r="AC43" i="2"/>
  <c r="AD43" i="2" s="1"/>
  <c r="AC18" i="2"/>
  <c r="AD18" i="2" s="1"/>
  <c r="AC203" i="2"/>
  <c r="AD203" i="2" s="1"/>
  <c r="AC134" i="2"/>
  <c r="AD134" i="2" s="1"/>
  <c r="AC115" i="2"/>
  <c r="AD115" i="2" s="1"/>
  <c r="AC7" i="2"/>
  <c r="AD7" i="2" s="1"/>
  <c r="AC36" i="2"/>
  <c r="AD36" i="2" s="1"/>
  <c r="AC177" i="2"/>
  <c r="AD177" i="2" s="1"/>
  <c r="AC107" i="2"/>
  <c r="AD107" i="2" s="1"/>
  <c r="AC85" i="2"/>
  <c r="AD85" i="2" s="1"/>
  <c r="AC66" i="2"/>
  <c r="AD66" i="2" s="1"/>
  <c r="AC80" i="2"/>
  <c r="AD80" i="2" s="1"/>
  <c r="AC12" i="2"/>
  <c r="AD12" i="2" s="1"/>
  <c r="AC168" i="2"/>
  <c r="AD168" i="2" s="1"/>
  <c r="AC161" i="2"/>
  <c r="AD161" i="2" s="1"/>
  <c r="AC119" i="2"/>
  <c r="AD119" i="2" s="1"/>
  <c r="AC16" i="2"/>
  <c r="AD16" i="2" s="1"/>
  <c r="AC145" i="2"/>
  <c r="AD145" i="2" s="1"/>
  <c r="AC63" i="2"/>
  <c r="AD63" i="2" s="1"/>
  <c r="AC15" i="2"/>
  <c r="AD15" i="2" s="1"/>
  <c r="AC207" i="2"/>
  <c r="AD207" i="2" s="1"/>
  <c r="AC17" i="2"/>
  <c r="AD17" i="2" s="1"/>
  <c r="AC173" i="2"/>
  <c r="AD173" i="2" s="1"/>
  <c r="AC216" i="2"/>
  <c r="AD216" i="2" s="1"/>
  <c r="AC165" i="2"/>
  <c r="AD165" i="2" s="1"/>
  <c r="AC49" i="2"/>
  <c r="AD49" i="2" s="1"/>
  <c r="AC77" i="2"/>
  <c r="AD77" i="2" s="1"/>
  <c r="AC120" i="2"/>
  <c r="AD120" i="2" s="1"/>
  <c r="AC100" i="2"/>
  <c r="AD100" i="2" s="1"/>
  <c r="AC73" i="2"/>
  <c r="AD73" i="2" s="1"/>
  <c r="AC3" i="2"/>
  <c r="AD3" i="2" s="1"/>
  <c r="AC113" i="2"/>
  <c r="AD113" i="2" s="1"/>
  <c r="AC155" i="2"/>
  <c r="AD155" i="2" s="1"/>
  <c r="AC201" i="2"/>
  <c r="AD201" i="2" s="1"/>
  <c r="AC5" i="2"/>
  <c r="AD5" i="2" s="1"/>
  <c r="AC83" i="2"/>
  <c r="AD83" i="2" s="1"/>
  <c r="AC215" i="2"/>
  <c r="AD215" i="2" s="1"/>
  <c r="AC159" i="2"/>
  <c r="AD159" i="2" s="1"/>
  <c r="AC184" i="2"/>
  <c r="AD184" i="2" s="1"/>
  <c r="AC160" i="2"/>
  <c r="AD160" i="2" s="1"/>
  <c r="AC37" i="2"/>
  <c r="AD37" i="2" s="1"/>
  <c r="AC20" i="2"/>
  <c r="AD20" i="2" s="1"/>
  <c r="AC219" i="2"/>
  <c r="AD219" i="2" s="1"/>
  <c r="AC60" i="2"/>
  <c r="AD60" i="2" s="1"/>
  <c r="AC58" i="2"/>
  <c r="AD58" i="2" s="1"/>
  <c r="AC118" i="2"/>
  <c r="AD118" i="2" s="1"/>
  <c r="AC101" i="2"/>
  <c r="AD101" i="2" s="1"/>
  <c r="AC111" i="2"/>
  <c r="AD111" i="2" s="1"/>
  <c r="AC116" i="2"/>
  <c r="AD116" i="2" s="1"/>
  <c r="AC147" i="2"/>
  <c r="AD147" i="2" s="1"/>
  <c r="AC188" i="2"/>
  <c r="AD188" i="2" s="1"/>
  <c r="AC84" i="2"/>
  <c r="AD84" i="2" s="1"/>
  <c r="AC78" i="2"/>
  <c r="AD78" i="2" s="1"/>
  <c r="AC126" i="2"/>
  <c r="AD126" i="2" s="1"/>
  <c r="AC158" i="2"/>
  <c r="AD158" i="2" s="1"/>
  <c r="AI3" i="2"/>
  <c r="AC123" i="2"/>
  <c r="AD123" i="2" s="1"/>
  <c r="AC140" i="2"/>
  <c r="AD140" i="2" s="1"/>
  <c r="AC74" i="2"/>
  <c r="AD74" i="2" s="1"/>
  <c r="AC65" i="2"/>
  <c r="AD65" i="2" s="1"/>
  <c r="AC4" i="2"/>
  <c r="AD4" i="2" s="1"/>
  <c r="AC90" i="2"/>
  <c r="AD90" i="2" s="1"/>
  <c r="AC185" i="2"/>
  <c r="AD185" i="2" s="1"/>
  <c r="AC109" i="2"/>
  <c r="AD109" i="2" s="1"/>
  <c r="AC69" i="2"/>
  <c r="AD69" i="2" s="1"/>
  <c r="AC166" i="2"/>
  <c r="AD166" i="2" s="1"/>
  <c r="AC211" i="2"/>
  <c r="AD211" i="2" s="1"/>
  <c r="AC9" i="2"/>
  <c r="AD9" i="2" s="1"/>
  <c r="AC217" i="2"/>
  <c r="AD217" i="2" s="1"/>
  <c r="AC50" i="2"/>
  <c r="AD50" i="2" s="1"/>
  <c r="AC42" i="2"/>
  <c r="AD42" i="2" s="1"/>
  <c r="AC41" i="2"/>
  <c r="AD41" i="2" s="1"/>
  <c r="AC52" i="2"/>
  <c r="AD52" i="2" s="1"/>
  <c r="AC54" i="2"/>
  <c r="AD54" i="2" s="1"/>
  <c r="AC46" i="2"/>
  <c r="AD46" i="2" s="1"/>
  <c r="AC39" i="2"/>
  <c r="AD39" i="2" s="1"/>
  <c r="AC61" i="2"/>
  <c r="AD61" i="2" s="1"/>
  <c r="AC86" i="2"/>
  <c r="AD86" i="2" s="1"/>
  <c r="AC75" i="2"/>
  <c r="AD75" i="2" s="1"/>
  <c r="AC206" i="2"/>
  <c r="AD206" i="2" s="1"/>
  <c r="AC153" i="2"/>
  <c r="AD153" i="2" s="1"/>
  <c r="AC71" i="2"/>
  <c r="AD71" i="2" s="1"/>
  <c r="AC8" i="2"/>
  <c r="AD8" i="2" s="1"/>
  <c r="AC180" i="2"/>
  <c r="AD180" i="2" s="1"/>
  <c r="AC187" i="2"/>
  <c r="AD187" i="2" s="1"/>
  <c r="AC104" i="2"/>
  <c r="AD104" i="2" s="1"/>
  <c r="AC47" i="2"/>
  <c r="AD47" i="2" s="1"/>
  <c r="AC53" i="2"/>
  <c r="AD53" i="2" s="1"/>
  <c r="AC25" i="2"/>
  <c r="AD25" i="2" s="1"/>
  <c r="AC208" i="2"/>
  <c r="AD208" i="2" s="1"/>
  <c r="AC176" i="2"/>
  <c r="AD176" i="2" s="1"/>
  <c r="AC156" i="2"/>
  <c r="AD156" i="2" s="1"/>
  <c r="AC218" i="2"/>
  <c r="AD218" i="2" s="1"/>
  <c r="AC59" i="2"/>
  <c r="AD59" i="2" s="1"/>
  <c r="AC45" i="2"/>
  <c r="AD45" i="2" s="1"/>
  <c r="AC95" i="2"/>
  <c r="AD95" i="2" s="1"/>
  <c r="AC169" i="2"/>
  <c r="AD169" i="2" s="1"/>
  <c r="AC38" i="2"/>
  <c r="AD38" i="2" s="1"/>
  <c r="AC44" i="2"/>
  <c r="AD44" i="2" s="1"/>
  <c r="AC106" i="2"/>
  <c r="AD106" i="2" s="1"/>
  <c r="AC130" i="2"/>
  <c r="AD130" i="2" s="1"/>
  <c r="AC110" i="2"/>
  <c r="AD110" i="2" s="1"/>
  <c r="AC91" i="2"/>
  <c r="AD91" i="2" s="1"/>
  <c r="AC127" i="2"/>
  <c r="AD127" i="2" s="1"/>
  <c r="AC128" i="2"/>
  <c r="AD128" i="2" s="1"/>
  <c r="AC135" i="2"/>
  <c r="AD135" i="2" s="1"/>
  <c r="AC174" i="2"/>
  <c r="AD174" i="2" s="1"/>
  <c r="AC171" i="2"/>
  <c r="AD171" i="2" s="1"/>
  <c r="AC204" i="2"/>
  <c r="AD204" i="2" s="1"/>
  <c r="AC112" i="2"/>
  <c r="AD112" i="2" s="1"/>
  <c r="AC179" i="2"/>
  <c r="AD179" i="2" s="1"/>
  <c r="AC209" i="2"/>
  <c r="AD209" i="2" s="1"/>
  <c r="AC40" i="2"/>
  <c r="AD40" i="2" s="1"/>
  <c r="AC214" i="2"/>
  <c r="AD214" i="2" s="1"/>
  <c r="AC167" i="2"/>
  <c r="AD167" i="2" s="1"/>
  <c r="AC51" i="2"/>
  <c r="AD51" i="2" s="1"/>
  <c r="AC56" i="2"/>
  <c r="AD56" i="2" s="1"/>
  <c r="AC186" i="2"/>
  <c r="AD186" i="2" s="1"/>
  <c r="AC122" i="2"/>
  <c r="AD122" i="2" s="1"/>
  <c r="AC93" i="2"/>
  <c r="AD93" i="2" s="1"/>
  <c r="AC72" i="2"/>
  <c r="AD72" i="2" s="1"/>
  <c r="AC105" i="2"/>
  <c r="AD105" i="2" s="1"/>
  <c r="AC136" i="2"/>
  <c r="AD136" i="2" s="1"/>
  <c r="AC70" i="2"/>
  <c r="AD70" i="2" s="1"/>
  <c r="AC138" i="2"/>
  <c r="AD138" i="2" s="1"/>
  <c r="AC163" i="2"/>
  <c r="AD163" i="2" s="1"/>
  <c r="AC27" i="2"/>
  <c r="AD27" i="2" s="1"/>
  <c r="AC199" i="2"/>
  <c r="AD199" i="2" s="1"/>
  <c r="AC48" i="2"/>
  <c r="AD48" i="2" s="1"/>
  <c r="AC178" i="2"/>
  <c r="AD178" i="2" s="1"/>
  <c r="AC28" i="2"/>
  <c r="AD28" i="2" s="1"/>
  <c r="AC26" i="2"/>
  <c r="AD26" i="2" s="1"/>
  <c r="AC55" i="2"/>
  <c r="AD55" i="2" s="1"/>
  <c r="AC57" i="2"/>
  <c r="AD57" i="2" s="1"/>
  <c r="AC68" i="2"/>
  <c r="AD68" i="2" s="1"/>
  <c r="AC92" i="2"/>
  <c r="AD92" i="2" s="1"/>
  <c r="AC76" i="2"/>
  <c r="AD76" i="2" s="1"/>
  <c r="AC143" i="2"/>
  <c r="AD143" i="2" s="1"/>
  <c r="AC200" i="2"/>
  <c r="AD200" i="2" s="1"/>
  <c r="AC79" i="2"/>
  <c r="AD79" i="2" s="1"/>
  <c r="AC97" i="2"/>
  <c r="AD97" i="2" s="1"/>
  <c r="AC10" i="2"/>
  <c r="AD10" i="2" s="1"/>
  <c r="AC149" i="2"/>
  <c r="AD149" i="2" s="1"/>
  <c r="AC132" i="2"/>
  <c r="AD132" i="2" s="1"/>
  <c r="AC205" i="2"/>
  <c r="AD205" i="2" s="1"/>
  <c r="AC103" i="2"/>
  <c r="AD103" i="2" s="1"/>
  <c r="AC32" i="2"/>
  <c r="AD32" i="2" s="1"/>
  <c r="AC29" i="2"/>
  <c r="AD29" i="2" s="1"/>
  <c r="AC170" i="2"/>
  <c r="AD170" i="2" s="1"/>
  <c r="AC202" i="2"/>
  <c r="AD202" i="2" s="1"/>
  <c r="AC154" i="2"/>
  <c r="AD154" i="2" s="1"/>
  <c r="AC183" i="2"/>
  <c r="AD183" i="2" s="1"/>
  <c r="AC33" i="2"/>
  <c r="AD33" i="2" s="1"/>
  <c r="AI4" i="2"/>
  <c r="AI1" i="2"/>
  <c r="AI2" i="2"/>
  <c r="AC62" i="2"/>
  <c r="AD62" i="2" s="1"/>
</calcChain>
</file>

<file path=xl/sharedStrings.xml><?xml version="1.0" encoding="utf-8"?>
<sst xmlns="http://schemas.openxmlformats.org/spreadsheetml/2006/main" count="655" uniqueCount="256">
  <si>
    <t>index</t>
  </si>
  <si>
    <t>d__Bacteria;p__Proteobacteria;c__Gammaproteobacteria;o__Alteromonadales</t>
  </si>
  <si>
    <t>d__Bacteria;p__Proteobacteria;c__Alphaproteobacteria;o__Rickettsiales</t>
  </si>
  <si>
    <t>d__Bacteria;p__Proteobacteria;c__Alphaproteobacteria;o__Rhodobacterales</t>
  </si>
  <si>
    <t>d__Bacteria;p__Bacteroidota;c__Bacteroidia;o__Chitinophagales</t>
  </si>
  <si>
    <t>d__Bacteria;p__Chloroflexi;c__Anaerolineae;o__SBR1031</t>
  </si>
  <si>
    <t>d__Bacteria;p__Actinobacteriota;c__Acidimicrobiia;o__Microtrichales</t>
  </si>
  <si>
    <t>d__Bacteria;p__Bacteroidota;c__Bacteroidia;o__Flavobacteriales</t>
  </si>
  <si>
    <t>d__Bacteria;p__Proteobacteria;c__Gammaproteobacteria;o__Gammaproteobacteria_Incertae_Sedis</t>
  </si>
  <si>
    <t>d__Bacteria;p__Bdellovibrionota;c__Bdellovibrionia;o__Bacteriovoracales</t>
  </si>
  <si>
    <t>d__Bacteria;p__Bacteroidota;c__Bacteroidia;o__Cytophagales</t>
  </si>
  <si>
    <t>d__Bacteria;p__Proteobacteria;c__Gammaproteobacteria;__</t>
  </si>
  <si>
    <t>d__Bacteria;p__Myxococcota;c__Polyangia;o__Blfdi19</t>
  </si>
  <si>
    <t>d__Bacteria;p__Acidobacteriota;c__Blastocatellia;o__Blastocatellales</t>
  </si>
  <si>
    <t>d__Bacteria;p__Proteobacteria;c__Alphaproteobacteria;__</t>
  </si>
  <si>
    <t>d__Bacteria;p__Proteobacteria;c__Gammaproteobacteria;o__Oceanospirillales</t>
  </si>
  <si>
    <t>d__Bacteria;p__Proteobacteria;c__Alphaproteobacteria;o__Rhizobiales</t>
  </si>
  <si>
    <t>d__Bacteria;p__Planctomycetota;c__OM190;o__OM190</t>
  </si>
  <si>
    <t>d__Bacteria;p__Proteobacteria;c__Gammaproteobacteria;o__Cellvibrionales</t>
  </si>
  <si>
    <t>d__Bacteria;p__Myxococcota;c__Polyangia;o__Polyangiales</t>
  </si>
  <si>
    <t>d__Bacteria;p__Proteobacteria;c__Alphaproteobacteria;o__Sphingomonadales</t>
  </si>
  <si>
    <t>d__Bacteria;p__Acidobacteriota;c__Thermoanaerobaculia;o__Thermoanaerobaculales</t>
  </si>
  <si>
    <t>d__Bacteria;p__Bdellovibrionota;c__Oligoflexia;o__Oligoflexales</t>
  </si>
  <si>
    <t>d__Bacteria;p__Proteobacteria;c__Gammaproteobacteria;o__MBAE14</t>
  </si>
  <si>
    <t>d__Bacteria;p__Verrucomicrobiota;c__Chlamydiae;o__Chlamydiales</t>
  </si>
  <si>
    <t>d__Bacteria;p__Proteobacteria;c__Gammaproteobacteria;o__OM182_clade</t>
  </si>
  <si>
    <t>d__Bacteria;p__Patescibacteria;c__Gracilibacteria;o__Gracilibacteria</t>
  </si>
  <si>
    <t>d__Bacteria;p__Proteobacteria;c__Gammaproteobacteria;o__Arenicellales</t>
  </si>
  <si>
    <t>d__Bacteria;p__Bacteroidota;c__Bacteroidia;o__Bacteroidetes_VC2.1_Bac22</t>
  </si>
  <si>
    <t>d__Bacteria;p__Fusobacteriota;c__Fusobacteriia;o__Fusobacteriales</t>
  </si>
  <si>
    <t>d__Bacteria;p__Campilobacterota;c__Campylobacteria;o__Campylobacterales</t>
  </si>
  <si>
    <t>d__Bacteria;p__Verrucomicrobiota;c__Verrucomicrobiae;o__Verrucomicrobiales</t>
  </si>
  <si>
    <t>d__Bacteria;p__Proteobacteria;c__Alphaproteobacteria;o__Micavibrionales</t>
  </si>
  <si>
    <t>d__Archaea;p__Crenarchaeota;c__Nitrososphaeria;o__Nitrosopumilales</t>
  </si>
  <si>
    <t>d__Bacteria;p__Proteobacteria;c__Alphaproteobacteria;o__Puniceispirillales</t>
  </si>
  <si>
    <t>d__Bacteria;p__Proteobacteria;c__Gammaproteobacteria;o__Vibrionales</t>
  </si>
  <si>
    <t>d__Bacteria;p__Bacteroidota;c__Rhodothermia;o__Balneolales</t>
  </si>
  <si>
    <t>d__Bacteria;p__Proteobacteria;c__Gammaproteobacteria;o__AT-s2-59</t>
  </si>
  <si>
    <t>d__Bacteria;p__Proteobacteria;c__Alphaproteobacteria;o__Paracaedibacterales</t>
  </si>
  <si>
    <t>d__Bacteria;p__NB1-j;c__NB1-j;o__NB1-j</t>
  </si>
  <si>
    <t>d__Bacteria;p__Proteobacteria;c__Gammaproteobacteria;o__Chromatiales</t>
  </si>
  <si>
    <t>d__Bacteria;p__Planctomycetota;c__Phycisphaerae;o__Tepidisphaerales</t>
  </si>
  <si>
    <t>d__Bacteria;p__Proteobacteria;c__Gammaproteobacteria;o__Coxiellales</t>
  </si>
  <si>
    <t>d__Bacteria;p__Bacteroidota;c__Bacteroidia;o__Bacteroidales</t>
  </si>
  <si>
    <t>d__Bacteria;p__Proteobacteria;c__Gammaproteobacteria;o__Burkholderiales</t>
  </si>
  <si>
    <t>d__Bacteria;p__Planctomycetota;c__vadinHA49;o__vadinHA49</t>
  </si>
  <si>
    <t>d__Bacteria;p__Bdellovibrionota;c__Bdellovibrionia;o__Bdellovibrionales</t>
  </si>
  <si>
    <t>d__Bacteria;p__Proteobacteria;c__Gammaproteobacteria;o__EC3</t>
  </si>
  <si>
    <t>d__Bacteria;p__Proteobacteria;c__Alphaproteobacteria;o__uncultured</t>
  </si>
  <si>
    <t>d__Bacteria;p__Proteobacteria;c__Alphaproteobacteria;o__Rhodospirillales</t>
  </si>
  <si>
    <t>d__Bacteria;p__Acidobacteriota;c__Holophagae;o__Acanthopleuribacterales</t>
  </si>
  <si>
    <t>d__Bacteria;p__Bacteroidota;c__Kapabacteria;o__Kapabacteriales</t>
  </si>
  <si>
    <t>d__Bacteria;p__Planctomycetota;c__Phycisphaerae;o__Phycisphaerales</t>
  </si>
  <si>
    <t>d__Bacteria;p__Proteobacteria;c__Gammaproteobacteria;o__Nitrosococcales</t>
  </si>
  <si>
    <t>d__Bacteria;p__Planctomycetota;c__Planctomycetes;__</t>
  </si>
  <si>
    <t>d__Bacteria;p__Bacteroidota;c__Bacteroidia;o__Sphingobacteriales</t>
  </si>
  <si>
    <t>d__Bacteria;p__Proteobacteria;c__Alphaproteobacteria;o__Caulobacterales</t>
  </si>
  <si>
    <t>d__Archaea;p__Halobacterota;c__Halobacteria;o__Halobacterales</t>
  </si>
  <si>
    <t>d__Bacteria;p__Patescibacteria;c__Gracilibacteria;o__Absconditabacteriales_(SR1)</t>
  </si>
  <si>
    <t>d__Bacteria;p__Proteobacteria;c__Gammaproteobacteria;o__Tenderiales</t>
  </si>
  <si>
    <t>d__Bacteria;p__Patescibacteria;c__Gracilibacteria;o__JGI_0000069-P22</t>
  </si>
  <si>
    <t>d__Bacteria;p__Planctomycetota;c__Planctomycetes;o__Pirellulales</t>
  </si>
  <si>
    <t>d__Bacteria;p__Proteobacteria;__;__</t>
  </si>
  <si>
    <t>d__Bacteria;p__Deferribacterota;c__Deferribacteres;o__Deferribacterales</t>
  </si>
  <si>
    <t>d__Bacteria;p__Verrucomicrobiota;c__Lentisphaeria;o__Lentisphaerales</t>
  </si>
  <si>
    <t>d__Bacteria;p__Planctomycetota;c__BD7-11;o__BD7-11</t>
  </si>
  <si>
    <t>d__Bacteria;p__Firmicutes;c__Clostridia;o__Peptostreptococcales-Tissierellales</t>
  </si>
  <si>
    <t>d__Bacteria;p__Desulfobacterota;c__Desulfobacteria;o__Desulfobacterales</t>
  </si>
  <si>
    <t>d__Bacteria;p__Cyanobacteria;c__Cyanobacteriia;o__Cyanobacteriales</t>
  </si>
  <si>
    <t>d__Bacteria;p__Proteobacteria;c__Alphaproteobacteria;o__Kordiimonadales</t>
  </si>
  <si>
    <t>d__Bacteria;p__Spirochaetota;c__Leptospirae;o__Leptospirales</t>
  </si>
  <si>
    <t>d__Bacteria;p__Desulfobacterota;c__Desulfovibrionia;o__Desulfovibrionales</t>
  </si>
  <si>
    <t>d__Bacteria;p__Proteobacteria;c__Alphaproteobacteria;o__Parvibaculales</t>
  </si>
  <si>
    <t>d__Bacteria;p__Planctomycetota;c__Planctomycetes;o__Planctomycetales</t>
  </si>
  <si>
    <t>d__Bacteria;p__Proteobacteria;c__Alphaproteobacteria;o__Sneathiellales</t>
  </si>
  <si>
    <t>d__Bacteria;p__Proteobacteria;c__Alphaproteobacteria;o__Kiloniellales</t>
  </si>
  <si>
    <t>d__Bacteria;p__Myxococcota;c__Myxococcia;o__Myxococcales</t>
  </si>
  <si>
    <t>d__Bacteria;p__Actinobacteriota;c__Actinobacteria;o__Euzebyales</t>
  </si>
  <si>
    <t>d__Bacteria;p__Desulfobacterota;c__Desulfuromonadia;o__PB19</t>
  </si>
  <si>
    <t>d__Bacteria;p__Proteobacteria;c__Gammaproteobacteria;o__Xanthomonadales</t>
  </si>
  <si>
    <t>d__Bacteria;p__Proteobacteria;c__Gammaproteobacteria;o__Ga0077536</t>
  </si>
  <si>
    <t>d__Bacteria;p__Proteobacteria;c__Gammaproteobacteria;o__Salinisphaerales</t>
  </si>
  <si>
    <t>d__Bacteria;p__Proteobacteria;c__Gammaproteobacteria;o__uncultured</t>
  </si>
  <si>
    <t>d__Bacteria;p__Bacteroidota;c__Bacteroidia;__</t>
  </si>
  <si>
    <t>d__Bacteria;p__Verrucomicrobiota;c__Verrucomicrobiae;o__Opitutales</t>
  </si>
  <si>
    <t>d__Bacteria;p__Chloroflexi;c__Anaerolineae;o__Ardenticatenales</t>
  </si>
  <si>
    <t>d__Bacteria;p__Desulfobacterota;c__Desulfuromonadia;o__Bradymonadales</t>
  </si>
  <si>
    <t>d__Bacteria;p__Cyanobacteria;c__Cyanobacteriia;o__Phormidesmiales</t>
  </si>
  <si>
    <t>d__Bacteria;p__Proteobacteria;c__Gammaproteobacteria;o__Aeromonadales</t>
  </si>
  <si>
    <t>d__Bacteria;p__Fibrobacterota;c__Fibrobacteria;o__Fibrobacterales</t>
  </si>
  <si>
    <t>d__Bacteria;p__Proteobacteria;c__Gammaproteobacteria;o__Pseudomonadales</t>
  </si>
  <si>
    <t>d__Bacteria;p__Acidobacteriota;__;__</t>
  </si>
  <si>
    <t>d__Bacteria;p__Actinobacteriota;c__Actinobacteria;o__Kineosporiales</t>
  </si>
  <si>
    <t>d__Bacteria;p__Proteobacteria;c__Alphaproteobacteria;o__NRL2</t>
  </si>
  <si>
    <t>d__Bacteria;p__Deinococcota;c__Deinococci;o__Deinococcales</t>
  </si>
  <si>
    <t>d__Bacteria;p__Firmicutes;c__Clostridia;o__Clostridia_vadinBB60_group</t>
  </si>
  <si>
    <t>d__Bacteria;p__Firmicutes;c__Bacilli;o__Bacillales</t>
  </si>
  <si>
    <t>d__Bacteria;p__Desulfobacterota;c__Desulfobulbia;o__Desulfobulbales</t>
  </si>
  <si>
    <t>d__Bacteria;p__Verrucomicrobiota;c__Lentisphaeria;o__P.palmC41</t>
  </si>
  <si>
    <t>d__Bacteria;p__Proteobacteria;c__Alphaproteobacteria;o__Thalassobaculales</t>
  </si>
  <si>
    <t>d__Bacteria;p__Verrucomicrobiota;c__Verrucomicrobiae;o__Methylacidiphilales</t>
  </si>
  <si>
    <t>d__Bacteria;p__Proteobacteria;c__Gammaproteobacteria;o__Cardiobacteriales</t>
  </si>
  <si>
    <t>d__Bacteria;p__Myxococcota;c__Polyangia;o__Nannocystales</t>
  </si>
  <si>
    <t>d__Bacteria;p__Bacteroidota;c__Chlorobia;o__Chlorobiales</t>
  </si>
  <si>
    <t>d__Bacteria;p__Firmicutes;c__Bacilli;o__Exiguobacterales</t>
  </si>
  <si>
    <t>d__Bacteria;p__Patescibacteria;c__Parcubacteria;o__Candidatus_Kaiserbacteria</t>
  </si>
  <si>
    <t>d__Bacteria;p__Patescibacteria;c__Parcubacteria;o__Candidatus_Moranbacteria</t>
  </si>
  <si>
    <t>d__Bacteria;p__Myxococcota;c__Polyangia;o__UASB-TL25</t>
  </si>
  <si>
    <t>d__Bacteria;p__Actinobacteriota;c__Thermoleophilia;o__Gaiellales</t>
  </si>
  <si>
    <t>d__Bacteria;p__Firmicutes;c__Clostridia;o__Oscillospirales</t>
  </si>
  <si>
    <t>d__Bacteria;p__Proteobacteria;c__Gammaproteobacteria;o__Steroidobacterales</t>
  </si>
  <si>
    <t>d__Archaea;p__Nanoarchaeota;c__Nanoarchaeia;o__Woesearchaeales</t>
  </si>
  <si>
    <t>d__Bacteria;p__SAR324_clade(Marine_group_B);c__SAR324_clade(Marine_group_B);o__SAR324_clade(Marine_group_B)</t>
  </si>
  <si>
    <t>d__Bacteria;p__Proteobacteria;c__Gammaproteobacteria;o__Francisellales</t>
  </si>
  <si>
    <t>d__Bacteria;p__Planctomycetota;c__Phycisphaerae;o__CCM11a</t>
  </si>
  <si>
    <t>d__Bacteria;p__Cyanobacteria;c__Cyanobacteriia;o__Limnotrichales</t>
  </si>
  <si>
    <t>d__Bacteria;p__Proteobacteria;c__Gammaproteobacteria;o__Pasteurellales</t>
  </si>
  <si>
    <t>d__Bacteria;p__Proteobacteria;c__Alphaproteobacteria;o__Tistrellales</t>
  </si>
  <si>
    <t>d__Bacteria;p__Sumerlaeota;c__Sumerlaeia;o__Sumerlaeales</t>
  </si>
  <si>
    <t>d__Bacteria;p__Bacteroidota;c__Rhodothermia;o__Rhodothermales</t>
  </si>
  <si>
    <t>d__Bacteria;p__Proteobacteria;c__Gammaproteobacteria;o__UBA4486</t>
  </si>
  <si>
    <t>d__Bacteria;p__Proteobacteria;c__Gammaproteobacteria;o__KI89A_clade</t>
  </si>
  <si>
    <t>d__Bacteria;p__Actinobacteriota;c__Actinobacteria;o__Streptomycetales</t>
  </si>
  <si>
    <t>d__Bacteria;p__Bdellovibrionota;c__Oligoflexia;o__Silvanigrellales</t>
  </si>
  <si>
    <t>d__Bacteria;p__Firmicutes;__;__</t>
  </si>
  <si>
    <t>d__Bacteria;p__Patescibacteria;c__Parcubacteria;o__Candidatus_Campbellbacteria</t>
  </si>
  <si>
    <t>d__Bacteria;p__Spirochaetota;c__Spirochaetia;o__Spirochaetales</t>
  </si>
  <si>
    <t>d__Bacteria;p__Cyanobacteria;c__Vampirivibrionia;o__Vampirovibrionales</t>
  </si>
  <si>
    <t>d__Bacteria;p__Planctomycetota;c__Phycisphaerae;o__S-70</t>
  </si>
  <si>
    <t>d__Bacteria;p__Patescibacteria;c__Gracilibacteria;o__Candidatus_Peregrinibacteria</t>
  </si>
  <si>
    <t>d__Bacteria;p__Proteobacteria;c__Gammaproteobacteria;o__Thiotrichales</t>
  </si>
  <si>
    <t>d__Bacteria;p__Chloroflexi;c__Anaerolineae;o__Anaerolineales</t>
  </si>
  <si>
    <t>d__Bacteria;p__Proteobacteria;c__Gammaproteobacteria;o__HOC36</t>
  </si>
  <si>
    <t>d__Bacteria;p__Calditrichota;c__Calditrichia;o__Calditrichales</t>
  </si>
  <si>
    <t>d__Bacteria;p__Cyanobacteria;c__Vampirivibrionia;o__Caenarcaniphilales</t>
  </si>
  <si>
    <t>d__Bacteria;p__Patescibacteria;c__Saccharimonadia;o__Saccharimonadales</t>
  </si>
  <si>
    <t>d__Bacteria;p__Proteobacteria;c__Gammaproteobacteria;o__Ectothiorhodospirales</t>
  </si>
  <si>
    <t>d__Bacteria;p__Verrucomicrobiota;c__Kiritimatiellae;o__WCHB1-41</t>
  </si>
  <si>
    <t>d__Bacteria;p__Actinobacteriota;c__Actinobacteria;o__Micrococcales</t>
  </si>
  <si>
    <t>d__Bacteria;p__Latescibacterota;c__Latescibacterota;o__Latescibacterota</t>
  </si>
  <si>
    <t>d__Bacteria;p__Proteobacteria;c__Alphaproteobacteria;o__Alphaproteobacteria_Incertae_Sedis</t>
  </si>
  <si>
    <t>d__Bacteria;p__Desulfobacterota;c__Desulfuromonadia;__</t>
  </si>
  <si>
    <t>d__Bacteria;p__Proteobacteria;c__Gammaproteobacteria;o__SZB50</t>
  </si>
  <si>
    <t>d__Bacteria;p__Actinobacteriota;c__Acidimicrobiia;o__Actinomarinales</t>
  </si>
  <si>
    <t>d__Bacteria;p__Planctomycetota;c__Planctomycetes;o__Gemmatales</t>
  </si>
  <si>
    <t>d__Bacteria;p__Myxococcota;__;__</t>
  </si>
  <si>
    <t>d__Bacteria;p__Planctomycetota;c__028H05-P-BN-P5;o__028H05-P-BN-P5</t>
  </si>
  <si>
    <t>d__Bacteria;p__Acidobacteriota;c__Acidobacteriae;o__PAUC26f</t>
  </si>
  <si>
    <t>d__Bacteria;p__Verrucomicrobiota;c__Verrucomicrobiae;o__Chthoniobacterales</t>
  </si>
  <si>
    <t>d__Bacteria;p__Myxococcota;c__Polyangia;o__Haliangiales</t>
  </si>
  <si>
    <t>d__Bacteria;p__Gemmatimonadota;c__BD2-11_terrestrial_group;o__BD2-11_terrestrial_group</t>
  </si>
  <si>
    <t>d__Bacteria;p__Dependentiae;c__Babeliae;o__Babeliales</t>
  </si>
  <si>
    <t>d__Bacteria;p__Bacteroidota;c__Ignavibacteria;o__Ignavibacteriales</t>
  </si>
  <si>
    <t>d__Bacteria;p__Cyanobacteria;c__Cyanobacteriia;o__Thermosynechococcales</t>
  </si>
  <si>
    <t>d__Bacteria;p__Myxococcota;c__bacteriap25;o__bacteriap25</t>
  </si>
  <si>
    <t>d__Bacteria;p__Proteobacteria;c__Gammaproteobacteria;o__UBA10353_marine_group</t>
  </si>
  <si>
    <t>d__Bacteria;p__Cyanobacteria;c__Sericytochromatia;o__Sericytochromatia</t>
  </si>
  <si>
    <t>d__Bacteria;p__WPS-2;c__WPS-2;o__WPS-2</t>
  </si>
  <si>
    <t>d__Bacteria;p__MBNT15;c__MBNT15;o__MBNT15</t>
  </si>
  <si>
    <t>d__Bacteria;p__Firmicutes;c__Bacilli;o__Erysipelotrichales</t>
  </si>
  <si>
    <t>d__Bacteria;p__Actinobacteriota;c__Actinobacteria;o__Corynebacteriales</t>
  </si>
  <si>
    <t>d__Bacteria;p__Actinobacteriota;c__Thermoleophilia;o__Solirubrobacterales</t>
  </si>
  <si>
    <t>d__Bacteria;p__Chloroflexi;c__Chloroflexia;o__Thermomicrobiales</t>
  </si>
  <si>
    <t>d__Bacteria;p__Planctomycetota;c__Pla3_lineage;o__Pla3_lineage</t>
  </si>
  <si>
    <t>d__Bacteria;p__Firmicutes;c__Bacilli;o__Lactobacillales</t>
  </si>
  <si>
    <t>d__Bacteria;p__Nitrospirota;c__Nitrospiria;o__Nitrospirales</t>
  </si>
  <si>
    <t>d__Bacteria;p__Hydrogenedentes;c__Hydrogenedentia;o__Hydrogenedentiales</t>
  </si>
  <si>
    <t>d__Bacteria;p__Proteobacteria;c__Alphaproteobacteria;o__Defluviicoccales</t>
  </si>
  <si>
    <t>d__Bacteria;p__Actinobacteriota;c__Actinobacteria;o__Bifidobacteriales</t>
  </si>
  <si>
    <t>d__Bacteria;p__Actinobacteriota;c__Actinobacteria;o__Propionibacteriales</t>
  </si>
  <si>
    <t>d__Bacteria;p__Acidobacteriota;c__Aminicenantia;o__Aminicenantales</t>
  </si>
  <si>
    <t>d__Bacteria;p__Planctomycetota;c__Phycisphaerae;o__mle1-8</t>
  </si>
  <si>
    <t>d__Bacteria;p__Deinococcota;c__Deinococci;o__Thermales</t>
  </si>
  <si>
    <t>d__Bacteria;p__Planctomycetota;c__Planctomycetes;o__uncultured</t>
  </si>
  <si>
    <t>d__Bacteria;p__Desulfobacterota;c__Desulfuromonadia;o__Desulfuromonadia</t>
  </si>
  <si>
    <t>d__Bacteria;p__Firmicutes;c__Clostridia;o__Clostridiales</t>
  </si>
  <si>
    <t>d__Bacteria;p__Firmicutes;c__Bacilli;o__Staphylococcales</t>
  </si>
  <si>
    <t>d__Bacteria;p__Proteobacteria;c__Gammaproteobacteria;o__SS1-B-07-19</t>
  </si>
  <si>
    <t>d__Bacteria;p__Cyanobacteria;c__Vampirivibrionia;o__Gastranaerophilales</t>
  </si>
  <si>
    <t>d__Bacteria;p__Actinobacteriota;c__Coriobacteriia;o__Coriobacteriales</t>
  </si>
  <si>
    <t>d__Bacteria;p__Desulfobacterota;c__uncultured;o__uncultured</t>
  </si>
  <si>
    <t>d__Bacteria;p__Firmicutes;c__Negativicutes;o__Veillonellales-Selenomonadales</t>
  </si>
  <si>
    <t>d__Bacteria;p__Proteobacteria;c__Gammaproteobacteria;o__Beggiatoales</t>
  </si>
  <si>
    <t>d__Bacteria;p__Proteobacteria;c__Gammaproteobacteria;o__Thiohalorhabdales</t>
  </si>
  <si>
    <t>d__Bacteria;p__Cyanobacteria;c__Vampirivibrionia;o__Obscuribacterales</t>
  </si>
  <si>
    <t>d__Bacteria;p__Proteobacteria;c__Gammaproteobacteria;o__Legionellales</t>
  </si>
  <si>
    <t>d__Bacteria;p__Proteobacteria;c__Gammaproteobacteria;o__Granulosicoccales</t>
  </si>
  <si>
    <t>d__Bacteria;p__Bacteroidota;c__Bacteroidia;o__SM1A07</t>
  </si>
  <si>
    <t>d__Bacteria;p__Planctomycetota;c__Pla4_lineage;o__Pla4_lineage</t>
  </si>
  <si>
    <t>d__Bacteria;p__Proteobacteria;c__Alphaproteobacteria;o__Emcibacterales</t>
  </si>
  <si>
    <t>d__Bacteria;p__Proteobacteria;c__Gammaproteobacteria;o__Piscirickettsiales</t>
  </si>
  <si>
    <t>d__Bacteria;p__Elusimicrobiota;c__Elusimicrobia;o__Elusimicrobiales</t>
  </si>
  <si>
    <t>d__Bacteria;p__Proteobacteria;c__Gammaproteobacteria;o__CH2b56</t>
  </si>
  <si>
    <t>d__Bacteria;p__Proteobacteria;c__Gammaproteobacteria;o__Diplorickettsiales</t>
  </si>
  <si>
    <t>d__Bacteria;p__Bdellovibrionota;c__Oligoflexia;o__0319-6G20</t>
  </si>
  <si>
    <t>d__Bacteria;p__Proteobacteria;c__Gammaproteobacteria;o__Thiomicrospirales</t>
  </si>
  <si>
    <t>d__Bacteria;p__Planctomycetota;__;__</t>
  </si>
  <si>
    <t>d__Bacteria;p__Firmicutes;c__Clostridia;o__Lachnospirales</t>
  </si>
  <si>
    <t>d__Bacteria;p__Synergistota;c__Synergistia;o__Synergistales</t>
  </si>
  <si>
    <t>d__Bacteria;p__Desulfobacterota;c__Desulfuromonadia;o__Sva1033</t>
  </si>
  <si>
    <t>d__Bacteria;p__Proteobacteria;c__Gammaproteobacteria;o__Milano-WF1B-44</t>
  </si>
  <si>
    <t>d__Bacteria;p__Verrucomicrobiota;c__Verrucomicrobiae;o__Pedosphaerales</t>
  </si>
  <si>
    <t>d__Bacteria;p__Proteobacteria;c__Gammaproteobacteria;o__pItb-vmat-80</t>
  </si>
  <si>
    <t>d__Bacteria;p__Acidobacteriota;c__Vicinamibacteria;o__Subgroup_9</t>
  </si>
  <si>
    <t>d__Bacteria;p__Verrucomicrobiota;c__Lentisphaeria;o__Victivallales</t>
  </si>
  <si>
    <t>d__Bacteria;p__Cyanobacteria;c__Cyanobacteriia;__</t>
  </si>
  <si>
    <t>d__Bacteria;p__Patescibacteria;c__Parcubacteria;__</t>
  </si>
  <si>
    <t>d__Bacteria;p__Cyanobacteria;c__Cyanobacteriia;o__Synechococcales</t>
  </si>
  <si>
    <t>d__Bacteria;p__Acidobacteriota;c__Subgroup_26;o__Subgroup_26</t>
  </si>
  <si>
    <t>d__Bacteria;p__Desulfobacterota;__;__</t>
  </si>
  <si>
    <t>d__Bacteria;p__Margulisbacteria;c__Margulisbacteria;o__Margulisbacteria</t>
  </si>
  <si>
    <t>d__Bacteria;p__Actinobacteriota;c__Actinobacteria;__</t>
  </si>
  <si>
    <t>d__Bacteria;p__Acidobacteriota;c__Holophagae;o__Holophagales</t>
  </si>
  <si>
    <t>d__Bacteria;p__Dadabacteria;c__Dadabacteriia;o__Dadabacteriales</t>
  </si>
  <si>
    <t>d__Bacteria;p__Verrucomicrobiota;c__Omnitrophia;o__Omnitrophales</t>
  </si>
  <si>
    <t>d__Bacteria;p__Spirochaetota;c__MVP-15;o__MVP-15</t>
  </si>
  <si>
    <t>d__Bacteria;p__Proteobacteria;c__Gammaproteobacteria;o__Run-SP154</t>
  </si>
  <si>
    <t>d__Bacteria;p__Actinobacteriota;__;__</t>
  </si>
  <si>
    <t>d__Bacteria;p__Bdellovibrionota;c__Oligoflexia;o__053A03-B-DI-P58</t>
  </si>
  <si>
    <t>KF0052</t>
  </si>
  <si>
    <t>KF0053</t>
  </si>
  <si>
    <t>KF0054</t>
  </si>
  <si>
    <t>KF0060</t>
  </si>
  <si>
    <t>KF0070</t>
  </si>
  <si>
    <t>KF0077</t>
  </si>
  <si>
    <t>KF0123</t>
  </si>
  <si>
    <t>KF0129</t>
  </si>
  <si>
    <t>KF0136</t>
  </si>
  <si>
    <t>KF0147</t>
  </si>
  <si>
    <t>KF0150</t>
  </si>
  <si>
    <t>KF0168</t>
  </si>
  <si>
    <t>KF0170</t>
  </si>
  <si>
    <t>KF0177</t>
  </si>
  <si>
    <t>KF0178</t>
  </si>
  <si>
    <t>KF0179</t>
  </si>
  <si>
    <t>KF0181</t>
  </si>
  <si>
    <t>KF0182</t>
  </si>
  <si>
    <t>KF0183</t>
  </si>
  <si>
    <t>TB89</t>
  </si>
  <si>
    <t>TB90</t>
  </si>
  <si>
    <t>TB115</t>
  </si>
  <si>
    <t>TB139</t>
  </si>
  <si>
    <t>TB140</t>
  </si>
  <si>
    <t>TB155</t>
  </si>
  <si>
    <t>monosum</t>
  </si>
  <si>
    <t>sourcesum</t>
  </si>
  <si>
    <t>mono*source</t>
  </si>
  <si>
    <t>status</t>
  </si>
  <si>
    <t>Taxa</t>
  </si>
  <si>
    <t>statusmanual</t>
  </si>
  <si>
    <t xml:space="preserve">mono </t>
  </si>
  <si>
    <t>source</t>
  </si>
  <si>
    <t>SOURCE</t>
  </si>
  <si>
    <t>shared</t>
  </si>
  <si>
    <t>total</t>
  </si>
  <si>
    <t>MONO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</si>
</sst>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26"/>
  <sheetViews>
    <sheetView workbookViewId="0">
      <selection sqref="A1:HK26"/>
    </sheetView>
  </sheetViews>
  <sheetFormatPr baseColWidth="10" defaultRowHeight="16" x14ac:dyDescent="0.2"/>
  <sheetData>
    <row r="1" spans="1:2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</row>
    <row r="2" spans="1:219" x14ac:dyDescent="0.2">
      <c r="A2" t="s">
        <v>219</v>
      </c>
      <c r="B2">
        <v>25795</v>
      </c>
      <c r="C2">
        <v>0</v>
      </c>
      <c r="D2">
        <v>21614</v>
      </c>
      <c r="E2">
        <v>554</v>
      </c>
      <c r="F2">
        <v>0</v>
      </c>
      <c r="G2">
        <v>0</v>
      </c>
      <c r="H2">
        <v>5471</v>
      </c>
      <c r="I2">
        <v>0</v>
      </c>
      <c r="J2">
        <v>0</v>
      </c>
      <c r="K2">
        <v>1031</v>
      </c>
      <c r="L2">
        <v>16</v>
      </c>
      <c r="M2">
        <v>0</v>
      </c>
      <c r="N2">
        <v>0</v>
      </c>
      <c r="O2">
        <v>29</v>
      </c>
      <c r="P2">
        <v>1834</v>
      </c>
      <c r="Q2">
        <v>852</v>
      </c>
      <c r="R2">
        <v>25</v>
      </c>
      <c r="S2">
        <v>3178</v>
      </c>
      <c r="T2">
        <v>0</v>
      </c>
      <c r="U2">
        <v>56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3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2973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54</v>
      </c>
      <c r="AT2">
        <v>0</v>
      </c>
      <c r="AU2">
        <v>0</v>
      </c>
      <c r="AV2">
        <v>0</v>
      </c>
      <c r="AW2">
        <v>0</v>
      </c>
      <c r="AX2">
        <v>189</v>
      </c>
      <c r="AY2">
        <v>0</v>
      </c>
      <c r="AZ2">
        <v>0</v>
      </c>
      <c r="BA2">
        <v>11745</v>
      </c>
      <c r="BB2">
        <v>462</v>
      </c>
      <c r="BC2">
        <v>0</v>
      </c>
      <c r="BD2">
        <v>0</v>
      </c>
      <c r="BE2">
        <v>212</v>
      </c>
      <c r="BF2">
        <v>0</v>
      </c>
      <c r="BG2">
        <v>0</v>
      </c>
      <c r="BH2">
        <v>0</v>
      </c>
      <c r="BI2">
        <v>0</v>
      </c>
      <c r="BJ2">
        <v>323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81</v>
      </c>
      <c r="BS2">
        <v>0</v>
      </c>
      <c r="BT2">
        <v>0</v>
      </c>
      <c r="BU2">
        <v>402</v>
      </c>
      <c r="BV2">
        <v>671</v>
      </c>
      <c r="BW2">
        <v>119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60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531</v>
      </c>
      <c r="CQ2">
        <v>0</v>
      </c>
      <c r="CR2">
        <v>0</v>
      </c>
      <c r="CS2">
        <v>0</v>
      </c>
      <c r="CT2">
        <v>0</v>
      </c>
      <c r="CU2">
        <v>0</v>
      </c>
      <c r="CV2">
        <v>123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159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</row>
    <row r="3" spans="1:219" x14ac:dyDescent="0.2">
      <c r="A3" t="s">
        <v>220</v>
      </c>
      <c r="B3">
        <v>5250</v>
      </c>
      <c r="C3">
        <v>0</v>
      </c>
      <c r="D3">
        <v>646</v>
      </c>
      <c r="E3">
        <v>0</v>
      </c>
      <c r="F3">
        <v>0</v>
      </c>
      <c r="G3">
        <v>0</v>
      </c>
      <c r="H3">
        <v>7621</v>
      </c>
      <c r="I3">
        <v>0</v>
      </c>
      <c r="J3">
        <v>0</v>
      </c>
      <c r="K3">
        <v>1291</v>
      </c>
      <c r="L3">
        <v>0</v>
      </c>
      <c r="M3">
        <v>0</v>
      </c>
      <c r="N3">
        <v>0</v>
      </c>
      <c r="O3">
        <v>0</v>
      </c>
      <c r="P3">
        <v>12246</v>
      </c>
      <c r="Q3">
        <v>11588</v>
      </c>
      <c r="R3">
        <v>825</v>
      </c>
      <c r="S3">
        <v>2836</v>
      </c>
      <c r="T3">
        <v>3495</v>
      </c>
      <c r="U3">
        <v>0</v>
      </c>
      <c r="V3">
        <v>0</v>
      </c>
      <c r="W3">
        <v>0</v>
      </c>
      <c r="X3">
        <v>0</v>
      </c>
      <c r="Y3">
        <v>0</v>
      </c>
      <c r="Z3">
        <v>10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6325</v>
      </c>
      <c r="AY3">
        <v>0</v>
      </c>
      <c r="AZ3">
        <v>1615</v>
      </c>
      <c r="BA3">
        <v>5578</v>
      </c>
      <c r="BB3">
        <v>461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16</v>
      </c>
      <c r="BS3">
        <v>0</v>
      </c>
      <c r="BT3">
        <v>0</v>
      </c>
      <c r="BU3">
        <v>625</v>
      </c>
      <c r="BV3">
        <v>1572</v>
      </c>
      <c r="BW3">
        <v>105</v>
      </c>
      <c r="BX3">
        <v>0</v>
      </c>
      <c r="BY3">
        <v>0</v>
      </c>
      <c r="BZ3">
        <v>0</v>
      </c>
      <c r="CA3">
        <v>4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2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130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</row>
    <row r="4" spans="1:219" x14ac:dyDescent="0.2">
      <c r="A4" t="s">
        <v>221</v>
      </c>
      <c r="B4">
        <v>11712</v>
      </c>
      <c r="C4">
        <v>0</v>
      </c>
      <c r="D4">
        <v>19995</v>
      </c>
      <c r="E4">
        <v>0</v>
      </c>
      <c r="F4">
        <v>0</v>
      </c>
      <c r="G4">
        <v>2</v>
      </c>
      <c r="H4">
        <v>4550</v>
      </c>
      <c r="I4">
        <v>0</v>
      </c>
      <c r="J4">
        <v>0</v>
      </c>
      <c r="K4">
        <v>343</v>
      </c>
      <c r="L4">
        <v>0</v>
      </c>
      <c r="M4">
        <v>0</v>
      </c>
      <c r="N4">
        <v>0</v>
      </c>
      <c r="O4">
        <v>0</v>
      </c>
      <c r="P4">
        <v>24494</v>
      </c>
      <c r="Q4">
        <v>137</v>
      </c>
      <c r="R4">
        <v>13</v>
      </c>
      <c r="S4">
        <v>2639</v>
      </c>
      <c r="T4"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2441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1002</v>
      </c>
      <c r="AY4">
        <v>0</v>
      </c>
      <c r="AZ4">
        <v>193</v>
      </c>
      <c r="BA4">
        <v>5639</v>
      </c>
      <c r="BB4">
        <v>908</v>
      </c>
      <c r="BC4">
        <v>0</v>
      </c>
      <c r="BD4">
        <v>0</v>
      </c>
      <c r="BE4">
        <v>25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391</v>
      </c>
      <c r="BV4">
        <v>468</v>
      </c>
      <c r="BW4">
        <v>145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155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1083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27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</row>
    <row r="5" spans="1:219" x14ac:dyDescent="0.2">
      <c r="A5" t="s">
        <v>222</v>
      </c>
      <c r="B5">
        <v>3849</v>
      </c>
      <c r="C5">
        <v>0</v>
      </c>
      <c r="D5">
        <v>20238</v>
      </c>
      <c r="E5">
        <v>0</v>
      </c>
      <c r="F5">
        <v>0</v>
      </c>
      <c r="G5">
        <v>0</v>
      </c>
      <c r="H5">
        <v>21268</v>
      </c>
      <c r="I5">
        <v>0</v>
      </c>
      <c r="J5">
        <v>0</v>
      </c>
      <c r="K5">
        <v>996</v>
      </c>
      <c r="L5">
        <v>4</v>
      </c>
      <c r="M5">
        <v>0</v>
      </c>
      <c r="N5">
        <v>0</v>
      </c>
      <c r="O5">
        <v>191</v>
      </c>
      <c r="P5">
        <v>15106</v>
      </c>
      <c r="Q5">
        <v>938</v>
      </c>
      <c r="R5">
        <v>0</v>
      </c>
      <c r="S5">
        <v>1003</v>
      </c>
      <c r="T5">
        <v>0</v>
      </c>
      <c r="U5">
        <v>4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227</v>
      </c>
      <c r="AG5">
        <v>0</v>
      </c>
      <c r="AH5">
        <v>0</v>
      </c>
      <c r="AI5">
        <v>0</v>
      </c>
      <c r="AJ5">
        <v>0</v>
      </c>
      <c r="AK5">
        <v>1234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136</v>
      </c>
      <c r="AT5">
        <v>0</v>
      </c>
      <c r="AU5">
        <v>0</v>
      </c>
      <c r="AV5">
        <v>0</v>
      </c>
      <c r="AW5">
        <v>0</v>
      </c>
      <c r="AX5">
        <v>27</v>
      </c>
      <c r="AY5">
        <v>0</v>
      </c>
      <c r="AZ5">
        <v>0</v>
      </c>
      <c r="BA5">
        <v>21674</v>
      </c>
      <c r="BB5">
        <v>730</v>
      </c>
      <c r="BC5">
        <v>0</v>
      </c>
      <c r="BD5">
        <v>1351</v>
      </c>
      <c r="BE5">
        <v>542</v>
      </c>
      <c r="BF5">
        <v>0</v>
      </c>
      <c r="BG5">
        <v>0</v>
      </c>
      <c r="BH5">
        <v>0</v>
      </c>
      <c r="BI5">
        <v>0</v>
      </c>
      <c r="BJ5">
        <v>112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681</v>
      </c>
      <c r="BV5">
        <v>451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1148</v>
      </c>
      <c r="CE5">
        <v>0</v>
      </c>
      <c r="CF5">
        <v>0</v>
      </c>
      <c r="CG5">
        <v>0</v>
      </c>
      <c r="CH5">
        <v>0</v>
      </c>
      <c r="CI5">
        <v>4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9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</row>
    <row r="6" spans="1:219" x14ac:dyDescent="0.2">
      <c r="A6" t="s">
        <v>223</v>
      </c>
      <c r="B6">
        <v>16783</v>
      </c>
      <c r="C6">
        <v>0</v>
      </c>
      <c r="D6">
        <v>31852</v>
      </c>
      <c r="E6">
        <v>0</v>
      </c>
      <c r="F6">
        <v>0</v>
      </c>
      <c r="G6">
        <v>0</v>
      </c>
      <c r="H6">
        <v>11084</v>
      </c>
      <c r="I6">
        <v>0</v>
      </c>
      <c r="J6">
        <v>0</v>
      </c>
      <c r="K6">
        <v>871</v>
      </c>
      <c r="L6">
        <v>0</v>
      </c>
      <c r="M6">
        <v>0</v>
      </c>
      <c r="N6">
        <v>0</v>
      </c>
      <c r="O6">
        <v>689</v>
      </c>
      <c r="P6">
        <v>8869</v>
      </c>
      <c r="Q6">
        <v>2290</v>
      </c>
      <c r="R6">
        <v>0</v>
      </c>
      <c r="S6">
        <v>2916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8</v>
      </c>
      <c r="AI6">
        <v>0</v>
      </c>
      <c r="AJ6">
        <v>0</v>
      </c>
      <c r="AK6">
        <v>5131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8858</v>
      </c>
      <c r="AT6">
        <v>0</v>
      </c>
      <c r="AU6">
        <v>0</v>
      </c>
      <c r="AV6">
        <v>0</v>
      </c>
      <c r="AW6">
        <v>0</v>
      </c>
      <c r="AX6">
        <v>3481</v>
      </c>
      <c r="AY6">
        <v>0</v>
      </c>
      <c r="AZ6">
        <v>0</v>
      </c>
      <c r="BA6">
        <v>1764</v>
      </c>
      <c r="BB6">
        <v>935</v>
      </c>
      <c r="BC6">
        <v>0</v>
      </c>
      <c r="BD6">
        <v>0</v>
      </c>
      <c r="BE6">
        <v>42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11</v>
      </c>
      <c r="BS6">
        <v>0</v>
      </c>
      <c r="BT6">
        <v>0</v>
      </c>
      <c r="BU6">
        <v>550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873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</row>
    <row r="7" spans="1:219" x14ac:dyDescent="0.2">
      <c r="A7" t="s">
        <v>224</v>
      </c>
      <c r="B7">
        <v>5463</v>
      </c>
      <c r="C7">
        <v>0</v>
      </c>
      <c r="D7">
        <v>14424</v>
      </c>
      <c r="E7">
        <v>0</v>
      </c>
      <c r="F7">
        <v>0</v>
      </c>
      <c r="G7">
        <v>5</v>
      </c>
      <c r="H7">
        <v>38700</v>
      </c>
      <c r="I7">
        <v>0</v>
      </c>
      <c r="J7">
        <v>0</v>
      </c>
      <c r="K7">
        <v>1178</v>
      </c>
      <c r="L7">
        <v>0</v>
      </c>
      <c r="M7">
        <v>0</v>
      </c>
      <c r="N7">
        <v>0</v>
      </c>
      <c r="O7">
        <v>0</v>
      </c>
      <c r="P7">
        <v>7874</v>
      </c>
      <c r="Q7">
        <v>3914</v>
      </c>
      <c r="R7">
        <v>0</v>
      </c>
      <c r="S7">
        <v>1033</v>
      </c>
      <c r="T7">
        <v>0</v>
      </c>
      <c r="U7">
        <v>41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2975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32</v>
      </c>
      <c r="AT7">
        <v>0</v>
      </c>
      <c r="AU7">
        <v>0</v>
      </c>
      <c r="AV7">
        <v>0</v>
      </c>
      <c r="AW7">
        <v>0</v>
      </c>
      <c r="AX7">
        <v>23</v>
      </c>
      <c r="AY7">
        <v>0</v>
      </c>
      <c r="AZ7">
        <v>0</v>
      </c>
      <c r="BA7">
        <v>9970</v>
      </c>
      <c r="BB7">
        <v>226</v>
      </c>
      <c r="BC7">
        <v>0</v>
      </c>
      <c r="BD7">
        <v>139</v>
      </c>
      <c r="BE7">
        <v>577</v>
      </c>
      <c r="BF7">
        <v>0</v>
      </c>
      <c r="BG7">
        <v>0</v>
      </c>
      <c r="BH7">
        <v>0</v>
      </c>
      <c r="BI7">
        <v>0</v>
      </c>
      <c r="BJ7">
        <v>5856</v>
      </c>
      <c r="BK7">
        <v>0</v>
      </c>
      <c r="BL7">
        <v>0</v>
      </c>
      <c r="BM7">
        <v>0</v>
      </c>
      <c r="BN7">
        <v>7436</v>
      </c>
      <c r="BO7">
        <v>0</v>
      </c>
      <c r="BP7">
        <v>0</v>
      </c>
      <c r="BQ7">
        <v>0</v>
      </c>
      <c r="BR7">
        <v>5</v>
      </c>
      <c r="BS7">
        <v>0</v>
      </c>
      <c r="BT7">
        <v>0</v>
      </c>
      <c r="BU7">
        <v>822</v>
      </c>
      <c r="BV7">
        <v>1482</v>
      </c>
      <c r="BW7">
        <v>0</v>
      </c>
      <c r="BX7">
        <v>0</v>
      </c>
      <c r="BY7">
        <v>0</v>
      </c>
      <c r="BZ7">
        <v>0</v>
      </c>
      <c r="CA7">
        <v>685</v>
      </c>
      <c r="CB7">
        <v>0</v>
      </c>
      <c r="CC7">
        <v>0</v>
      </c>
      <c r="CD7">
        <v>1900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276</v>
      </c>
      <c r="CQ7">
        <v>0</v>
      </c>
      <c r="CR7">
        <v>0</v>
      </c>
      <c r="CS7">
        <v>0</v>
      </c>
      <c r="CT7">
        <v>0</v>
      </c>
      <c r="CU7">
        <v>0</v>
      </c>
      <c r="CV7">
        <v>389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2358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70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3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</row>
    <row r="8" spans="1:219" x14ac:dyDescent="0.2">
      <c r="A8" t="s">
        <v>225</v>
      </c>
      <c r="B8">
        <v>16788</v>
      </c>
      <c r="C8">
        <v>0</v>
      </c>
      <c r="D8">
        <v>6510</v>
      </c>
      <c r="E8">
        <v>0</v>
      </c>
      <c r="F8">
        <v>189</v>
      </c>
      <c r="G8">
        <v>145</v>
      </c>
      <c r="H8">
        <v>3540</v>
      </c>
      <c r="I8">
        <v>681</v>
      </c>
      <c r="J8">
        <v>0</v>
      </c>
      <c r="K8">
        <v>1669</v>
      </c>
      <c r="L8">
        <v>160</v>
      </c>
      <c r="M8">
        <v>0</v>
      </c>
      <c r="N8">
        <v>0</v>
      </c>
      <c r="O8">
        <v>139</v>
      </c>
      <c r="P8">
        <v>46804</v>
      </c>
      <c r="Q8">
        <v>1693</v>
      </c>
      <c r="R8">
        <v>30</v>
      </c>
      <c r="S8">
        <v>2360</v>
      </c>
      <c r="T8">
        <v>0</v>
      </c>
      <c r="U8">
        <v>41</v>
      </c>
      <c r="V8">
        <v>0</v>
      </c>
      <c r="W8">
        <v>0</v>
      </c>
      <c r="X8">
        <v>0</v>
      </c>
      <c r="Y8">
        <v>0</v>
      </c>
      <c r="Z8">
        <v>401</v>
      </c>
      <c r="AA8">
        <v>0</v>
      </c>
      <c r="AB8">
        <v>0</v>
      </c>
      <c r="AC8">
        <v>0</v>
      </c>
      <c r="AD8">
        <v>0</v>
      </c>
      <c r="AE8">
        <v>0</v>
      </c>
      <c r="AF8">
        <v>460</v>
      </c>
      <c r="AG8">
        <v>0</v>
      </c>
      <c r="AH8">
        <v>0</v>
      </c>
      <c r="AI8">
        <v>144</v>
      </c>
      <c r="AJ8">
        <v>0</v>
      </c>
      <c r="AK8">
        <v>2130</v>
      </c>
      <c r="AL8">
        <v>0</v>
      </c>
      <c r="AM8">
        <v>0</v>
      </c>
      <c r="AN8">
        <v>7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5592</v>
      </c>
      <c r="AY8">
        <v>0</v>
      </c>
      <c r="AZ8">
        <v>0</v>
      </c>
      <c r="BA8">
        <v>141</v>
      </c>
      <c r="BB8">
        <v>3</v>
      </c>
      <c r="BC8">
        <v>0</v>
      </c>
      <c r="BD8">
        <v>0</v>
      </c>
      <c r="BE8">
        <v>767</v>
      </c>
      <c r="BF8">
        <v>0</v>
      </c>
      <c r="BG8">
        <v>0</v>
      </c>
      <c r="BH8">
        <v>19</v>
      </c>
      <c r="BI8">
        <v>0</v>
      </c>
      <c r="BJ8">
        <v>54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189</v>
      </c>
      <c r="BS8">
        <v>0</v>
      </c>
      <c r="BT8">
        <v>0</v>
      </c>
      <c r="BU8">
        <v>287</v>
      </c>
      <c r="BV8">
        <v>106</v>
      </c>
      <c r="BW8">
        <v>216</v>
      </c>
      <c r="BX8">
        <v>262</v>
      </c>
      <c r="BY8">
        <v>0</v>
      </c>
      <c r="BZ8">
        <v>0</v>
      </c>
      <c r="CA8">
        <v>0</v>
      </c>
      <c r="CB8">
        <v>0</v>
      </c>
      <c r="CC8">
        <v>522</v>
      </c>
      <c r="CD8">
        <v>672</v>
      </c>
      <c r="CE8">
        <v>0</v>
      </c>
      <c r="CF8">
        <v>164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1846</v>
      </c>
      <c r="CQ8">
        <v>0</v>
      </c>
      <c r="CR8">
        <v>0</v>
      </c>
      <c r="CS8">
        <v>1634</v>
      </c>
      <c r="CT8">
        <v>0</v>
      </c>
      <c r="CU8">
        <v>0</v>
      </c>
      <c r="CV8">
        <v>599</v>
      </c>
      <c r="CW8">
        <v>0</v>
      </c>
      <c r="CX8">
        <v>0</v>
      </c>
      <c r="CY8">
        <v>4951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4</v>
      </c>
      <c r="DQ8">
        <v>47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3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304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</row>
    <row r="9" spans="1:219" x14ac:dyDescent="0.2">
      <c r="A9" t="s">
        <v>226</v>
      </c>
      <c r="B9">
        <v>12578</v>
      </c>
      <c r="C9">
        <v>0</v>
      </c>
      <c r="D9">
        <v>3570</v>
      </c>
      <c r="E9">
        <v>3</v>
      </c>
      <c r="F9">
        <v>0</v>
      </c>
      <c r="G9">
        <v>44</v>
      </c>
      <c r="H9">
        <v>7953</v>
      </c>
      <c r="I9">
        <v>95</v>
      </c>
      <c r="J9">
        <v>0</v>
      </c>
      <c r="K9">
        <v>393</v>
      </c>
      <c r="L9">
        <v>234</v>
      </c>
      <c r="M9">
        <v>0</v>
      </c>
      <c r="N9">
        <v>0</v>
      </c>
      <c r="O9">
        <v>279</v>
      </c>
      <c r="P9">
        <v>38939</v>
      </c>
      <c r="Q9">
        <v>2400</v>
      </c>
      <c r="R9">
        <v>67</v>
      </c>
      <c r="S9">
        <v>875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118</v>
      </c>
      <c r="AA9">
        <v>0</v>
      </c>
      <c r="AB9">
        <v>0</v>
      </c>
      <c r="AC9">
        <v>0</v>
      </c>
      <c r="AD9">
        <v>0</v>
      </c>
      <c r="AE9">
        <v>0</v>
      </c>
      <c r="AF9">
        <v>324</v>
      </c>
      <c r="AG9">
        <v>0</v>
      </c>
      <c r="AH9">
        <v>0</v>
      </c>
      <c r="AI9">
        <v>157</v>
      </c>
      <c r="AJ9">
        <v>0</v>
      </c>
      <c r="AK9">
        <v>1862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5366</v>
      </c>
      <c r="AY9">
        <v>0</v>
      </c>
      <c r="AZ9">
        <v>0</v>
      </c>
      <c r="BA9">
        <v>103</v>
      </c>
      <c r="BB9">
        <v>0</v>
      </c>
      <c r="BC9">
        <v>0</v>
      </c>
      <c r="BD9">
        <v>10</v>
      </c>
      <c r="BE9">
        <v>1757</v>
      </c>
      <c r="BF9">
        <v>0</v>
      </c>
      <c r="BG9">
        <v>0</v>
      </c>
      <c r="BH9">
        <v>11</v>
      </c>
      <c r="BI9">
        <v>0</v>
      </c>
      <c r="BJ9">
        <v>34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176</v>
      </c>
      <c r="BS9">
        <v>0</v>
      </c>
      <c r="BT9">
        <v>0</v>
      </c>
      <c r="BU9">
        <v>266</v>
      </c>
      <c r="BV9">
        <v>83</v>
      </c>
      <c r="BW9">
        <v>178</v>
      </c>
      <c r="BX9">
        <v>526</v>
      </c>
      <c r="BY9">
        <v>0</v>
      </c>
      <c r="BZ9">
        <v>0</v>
      </c>
      <c r="CA9">
        <v>0</v>
      </c>
      <c r="CB9">
        <v>0</v>
      </c>
      <c r="CC9">
        <v>0</v>
      </c>
      <c r="CD9">
        <v>323</v>
      </c>
      <c r="CE9">
        <v>0</v>
      </c>
      <c r="CF9">
        <v>193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2065</v>
      </c>
      <c r="CQ9">
        <v>0</v>
      </c>
      <c r="CR9">
        <v>0</v>
      </c>
      <c r="CS9">
        <v>345</v>
      </c>
      <c r="CT9">
        <v>0</v>
      </c>
      <c r="CU9">
        <v>0</v>
      </c>
      <c r="CV9">
        <v>681</v>
      </c>
      <c r="CW9">
        <v>0</v>
      </c>
      <c r="CX9">
        <v>0</v>
      </c>
      <c r="CY9">
        <v>4101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85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117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2478</v>
      </c>
      <c r="HK9">
        <v>0</v>
      </c>
    </row>
    <row r="10" spans="1:219" x14ac:dyDescent="0.2">
      <c r="A10" t="s">
        <v>227</v>
      </c>
      <c r="B10">
        <v>109416</v>
      </c>
      <c r="C10">
        <v>0</v>
      </c>
      <c r="D10">
        <v>19982</v>
      </c>
      <c r="E10">
        <v>0</v>
      </c>
      <c r="F10">
        <v>0</v>
      </c>
      <c r="G10">
        <v>0</v>
      </c>
      <c r="H10">
        <v>13168</v>
      </c>
      <c r="I10">
        <v>0</v>
      </c>
      <c r="J10">
        <v>0</v>
      </c>
      <c r="K10">
        <v>41</v>
      </c>
      <c r="L10">
        <v>0</v>
      </c>
      <c r="M10">
        <v>0</v>
      </c>
      <c r="N10">
        <v>0</v>
      </c>
      <c r="O10">
        <v>0</v>
      </c>
      <c r="P10">
        <v>392</v>
      </c>
      <c r="Q10">
        <v>109</v>
      </c>
      <c r="R10">
        <v>0</v>
      </c>
      <c r="S10">
        <v>1924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1776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11</v>
      </c>
      <c r="AT10">
        <v>0</v>
      </c>
      <c r="AU10">
        <v>0</v>
      </c>
      <c r="AV10">
        <v>0</v>
      </c>
      <c r="AW10">
        <v>0</v>
      </c>
      <c r="AX10">
        <v>1307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9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38</v>
      </c>
      <c r="BS10">
        <v>0</v>
      </c>
      <c r="BT10">
        <v>0</v>
      </c>
      <c r="BU10">
        <v>720</v>
      </c>
      <c r="BV10">
        <v>0</v>
      </c>
      <c r="BW10">
        <v>2161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1961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2</v>
      </c>
      <c r="CS10">
        <v>0</v>
      </c>
      <c r="CT10">
        <v>0</v>
      </c>
      <c r="CU10">
        <v>0</v>
      </c>
      <c r="CV10">
        <v>5758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7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</row>
    <row r="11" spans="1:219" x14ac:dyDescent="0.2">
      <c r="A11" t="s">
        <v>228</v>
      </c>
      <c r="B11">
        <v>72463</v>
      </c>
      <c r="C11">
        <v>0</v>
      </c>
      <c r="D11">
        <v>2164</v>
      </c>
      <c r="E11">
        <v>0</v>
      </c>
      <c r="F11">
        <v>0</v>
      </c>
      <c r="G11">
        <v>0</v>
      </c>
      <c r="H11">
        <v>1767</v>
      </c>
      <c r="I11">
        <v>0</v>
      </c>
      <c r="J11">
        <v>0</v>
      </c>
      <c r="K11">
        <v>247</v>
      </c>
      <c r="L11">
        <v>190</v>
      </c>
      <c r="M11">
        <v>0</v>
      </c>
      <c r="N11">
        <v>0</v>
      </c>
      <c r="O11">
        <v>0</v>
      </c>
      <c r="P11">
        <v>59</v>
      </c>
      <c r="Q11">
        <v>740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6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30</v>
      </c>
      <c r="AJ11">
        <v>0</v>
      </c>
      <c r="AK11">
        <v>105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3</v>
      </c>
      <c r="AT11">
        <v>0</v>
      </c>
      <c r="AU11">
        <v>0</v>
      </c>
      <c r="AV11">
        <v>0</v>
      </c>
      <c r="AW11">
        <v>0</v>
      </c>
      <c r="AX11">
        <v>576</v>
      </c>
      <c r="AY11">
        <v>0</v>
      </c>
      <c r="AZ11">
        <v>7</v>
      </c>
      <c r="BA11">
        <v>35</v>
      </c>
      <c r="BB11">
        <v>0</v>
      </c>
      <c r="BC11">
        <v>0</v>
      </c>
      <c r="BD11">
        <v>397</v>
      </c>
      <c r="BE11">
        <v>656</v>
      </c>
      <c r="BF11">
        <v>0</v>
      </c>
      <c r="BG11">
        <v>0</v>
      </c>
      <c r="BH11">
        <v>0</v>
      </c>
      <c r="BI11">
        <v>0</v>
      </c>
      <c r="BJ11">
        <v>97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83</v>
      </c>
      <c r="BS11">
        <v>0</v>
      </c>
      <c r="BT11">
        <v>0</v>
      </c>
      <c r="BU11">
        <v>390</v>
      </c>
      <c r="BV11">
        <v>0</v>
      </c>
      <c r="BW11">
        <v>9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955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267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2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</row>
    <row r="12" spans="1:219" x14ac:dyDescent="0.2">
      <c r="A12" t="s">
        <v>229</v>
      </c>
      <c r="B12">
        <v>11189</v>
      </c>
      <c r="C12">
        <v>0</v>
      </c>
      <c r="D12">
        <v>15556</v>
      </c>
      <c r="E12">
        <v>0</v>
      </c>
      <c r="F12">
        <v>0</v>
      </c>
      <c r="G12">
        <v>0</v>
      </c>
      <c r="H12">
        <v>24028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20002</v>
      </c>
      <c r="Q12">
        <v>1350</v>
      </c>
      <c r="R12">
        <v>0</v>
      </c>
      <c r="S12">
        <v>3126</v>
      </c>
      <c r="T12">
        <v>0</v>
      </c>
      <c r="U12">
        <v>1252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5</v>
      </c>
      <c r="AY12">
        <v>0</v>
      </c>
      <c r="AZ12">
        <v>0</v>
      </c>
      <c r="BA12">
        <v>4919</v>
      </c>
      <c r="BB12">
        <v>1904</v>
      </c>
      <c r="BC12">
        <v>0</v>
      </c>
      <c r="BD12">
        <v>0</v>
      </c>
      <c r="BE12">
        <v>10</v>
      </c>
      <c r="BF12">
        <v>0</v>
      </c>
      <c r="BG12">
        <v>0</v>
      </c>
      <c r="BH12">
        <v>0</v>
      </c>
      <c r="BI12">
        <v>0</v>
      </c>
      <c r="BJ12">
        <v>685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200</v>
      </c>
      <c r="BS12">
        <v>0</v>
      </c>
      <c r="BT12">
        <v>0</v>
      </c>
      <c r="BU12">
        <v>1394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4130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318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4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</row>
    <row r="13" spans="1:219" x14ac:dyDescent="0.2">
      <c r="A13" t="s">
        <v>230</v>
      </c>
      <c r="B13">
        <v>101</v>
      </c>
      <c r="C13">
        <v>0</v>
      </c>
      <c r="D13">
        <v>4765</v>
      </c>
      <c r="E13">
        <v>0</v>
      </c>
      <c r="F13">
        <v>0</v>
      </c>
      <c r="G13">
        <v>0</v>
      </c>
      <c r="H13">
        <v>12451</v>
      </c>
      <c r="I13">
        <v>0</v>
      </c>
      <c r="J13">
        <v>0</v>
      </c>
      <c r="K13">
        <v>960</v>
      </c>
      <c r="L13">
        <v>0</v>
      </c>
      <c r="M13">
        <v>0</v>
      </c>
      <c r="N13">
        <v>0</v>
      </c>
      <c r="O13">
        <v>3132</v>
      </c>
      <c r="P13">
        <v>47478</v>
      </c>
      <c r="Q13">
        <v>5550</v>
      </c>
      <c r="R13">
        <v>133</v>
      </c>
      <c r="S13">
        <v>1069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50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534</v>
      </c>
      <c r="AY13">
        <v>0</v>
      </c>
      <c r="AZ13">
        <v>679</v>
      </c>
      <c r="BA13">
        <v>3</v>
      </c>
      <c r="BB13">
        <v>236</v>
      </c>
      <c r="BC13">
        <v>0</v>
      </c>
      <c r="BD13">
        <v>0</v>
      </c>
      <c r="BE13">
        <v>682</v>
      </c>
      <c r="BF13">
        <v>0</v>
      </c>
      <c r="BG13">
        <v>0</v>
      </c>
      <c r="BH13">
        <v>0</v>
      </c>
      <c r="BI13">
        <v>0</v>
      </c>
      <c r="BJ13">
        <v>2040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19</v>
      </c>
      <c r="BS13">
        <v>0</v>
      </c>
      <c r="BT13">
        <v>0</v>
      </c>
      <c r="BU13">
        <v>1478</v>
      </c>
      <c r="BV13">
        <v>925</v>
      </c>
      <c r="BW13">
        <v>276</v>
      </c>
      <c r="BX13">
        <v>0</v>
      </c>
      <c r="BY13">
        <v>0</v>
      </c>
      <c r="BZ13">
        <v>0</v>
      </c>
      <c r="CA13">
        <v>237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18673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51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50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</row>
    <row r="14" spans="1:219" x14ac:dyDescent="0.2">
      <c r="A14" t="s">
        <v>231</v>
      </c>
      <c r="B14">
        <v>16</v>
      </c>
      <c r="C14">
        <v>0</v>
      </c>
      <c r="D14">
        <v>14594</v>
      </c>
      <c r="E14">
        <v>0</v>
      </c>
      <c r="F14">
        <v>0</v>
      </c>
      <c r="G14">
        <v>0</v>
      </c>
      <c r="H14">
        <v>13593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454</v>
      </c>
      <c r="P14">
        <v>55587</v>
      </c>
      <c r="Q14">
        <v>2131</v>
      </c>
      <c r="R14">
        <v>0</v>
      </c>
      <c r="S14">
        <v>3121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1052</v>
      </c>
      <c r="BC14">
        <v>0</v>
      </c>
      <c r="BD14">
        <v>125</v>
      </c>
      <c r="BE14">
        <v>5423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290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2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3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</row>
    <row r="15" spans="1:219" x14ac:dyDescent="0.2">
      <c r="A15" t="s">
        <v>232</v>
      </c>
      <c r="B15">
        <v>26884</v>
      </c>
      <c r="C15">
        <v>0</v>
      </c>
      <c r="D15">
        <v>12051</v>
      </c>
      <c r="E15">
        <v>0</v>
      </c>
      <c r="F15">
        <v>0</v>
      </c>
      <c r="G15">
        <v>0</v>
      </c>
      <c r="H15">
        <v>22535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15810</v>
      </c>
      <c r="Q15">
        <v>4149</v>
      </c>
      <c r="R15">
        <v>0</v>
      </c>
      <c r="S15">
        <v>2005</v>
      </c>
      <c r="T15">
        <v>0</v>
      </c>
      <c r="U15">
        <v>802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8623</v>
      </c>
      <c r="BA15">
        <v>2574</v>
      </c>
      <c r="BB15">
        <v>1389</v>
      </c>
      <c r="BC15">
        <v>0</v>
      </c>
      <c r="BD15">
        <v>0</v>
      </c>
      <c r="BE15">
        <v>262</v>
      </c>
      <c r="BF15">
        <v>0</v>
      </c>
      <c r="BG15">
        <v>0</v>
      </c>
      <c r="BH15">
        <v>0</v>
      </c>
      <c r="BI15">
        <v>0</v>
      </c>
      <c r="BJ15">
        <v>1038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832</v>
      </c>
      <c r="BV15">
        <v>0</v>
      </c>
      <c r="BW15">
        <v>597</v>
      </c>
      <c r="BX15">
        <v>0</v>
      </c>
      <c r="BY15">
        <v>0</v>
      </c>
      <c r="BZ15">
        <v>0</v>
      </c>
      <c r="CA15">
        <v>1959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54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19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</row>
    <row r="16" spans="1:219" x14ac:dyDescent="0.2">
      <c r="A16" t="s">
        <v>233</v>
      </c>
      <c r="B16">
        <v>938</v>
      </c>
      <c r="C16">
        <v>0</v>
      </c>
      <c r="D16">
        <v>2929</v>
      </c>
      <c r="E16">
        <v>322</v>
      </c>
      <c r="F16">
        <v>0</v>
      </c>
      <c r="G16">
        <v>0</v>
      </c>
      <c r="H16">
        <v>4804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20125</v>
      </c>
      <c r="Q16">
        <v>8</v>
      </c>
      <c r="R16">
        <v>0</v>
      </c>
      <c r="S16">
        <v>660</v>
      </c>
      <c r="T16">
        <v>0</v>
      </c>
      <c r="U16">
        <v>121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855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1196</v>
      </c>
      <c r="AY16">
        <v>0</v>
      </c>
      <c r="AZ16">
        <v>0</v>
      </c>
      <c r="BA16">
        <v>0</v>
      </c>
      <c r="BB16">
        <v>202</v>
      </c>
      <c r="BC16">
        <v>0</v>
      </c>
      <c r="BD16">
        <v>0</v>
      </c>
      <c r="BE16">
        <v>100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</row>
    <row r="17" spans="1:219" x14ac:dyDescent="0.2">
      <c r="A17" t="s">
        <v>234</v>
      </c>
      <c r="B17">
        <v>27431</v>
      </c>
      <c r="C17">
        <v>0</v>
      </c>
      <c r="D17">
        <v>14347</v>
      </c>
      <c r="E17">
        <v>0</v>
      </c>
      <c r="F17">
        <v>0</v>
      </c>
      <c r="G17">
        <v>0</v>
      </c>
      <c r="H17">
        <v>1510</v>
      </c>
      <c r="I17">
        <v>0</v>
      </c>
      <c r="J17">
        <v>0</v>
      </c>
      <c r="K17">
        <v>132</v>
      </c>
      <c r="L17">
        <v>0</v>
      </c>
      <c r="M17">
        <v>0</v>
      </c>
      <c r="N17">
        <v>0</v>
      </c>
      <c r="O17">
        <v>12</v>
      </c>
      <c r="P17">
        <v>53374</v>
      </c>
      <c r="Q17">
        <v>3073</v>
      </c>
      <c r="R17">
        <v>0</v>
      </c>
      <c r="S17">
        <v>1893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53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3</v>
      </c>
      <c r="BA17">
        <v>1155</v>
      </c>
      <c r="BB17">
        <v>1667</v>
      </c>
      <c r="BC17">
        <v>0</v>
      </c>
      <c r="BD17">
        <v>0</v>
      </c>
      <c r="BE17">
        <v>525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86</v>
      </c>
      <c r="BV17">
        <v>67</v>
      </c>
      <c r="BW17">
        <v>314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863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</row>
    <row r="18" spans="1:219" x14ac:dyDescent="0.2">
      <c r="A18" t="s">
        <v>235</v>
      </c>
      <c r="B18">
        <v>4330</v>
      </c>
      <c r="C18">
        <v>0</v>
      </c>
      <c r="D18">
        <v>10511</v>
      </c>
      <c r="E18">
        <v>838</v>
      </c>
      <c r="F18">
        <v>0</v>
      </c>
      <c r="G18">
        <v>0</v>
      </c>
      <c r="H18">
        <v>8259</v>
      </c>
      <c r="I18">
        <v>0</v>
      </c>
      <c r="J18">
        <v>0</v>
      </c>
      <c r="K18">
        <v>583</v>
      </c>
      <c r="L18">
        <v>0</v>
      </c>
      <c r="M18">
        <v>0</v>
      </c>
      <c r="N18">
        <v>0</v>
      </c>
      <c r="O18">
        <v>0</v>
      </c>
      <c r="P18">
        <v>10569</v>
      </c>
      <c r="Q18">
        <v>3552</v>
      </c>
      <c r="R18">
        <v>0</v>
      </c>
      <c r="S18">
        <v>2773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342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32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510</v>
      </c>
      <c r="AY18">
        <v>0</v>
      </c>
      <c r="AZ18">
        <v>148</v>
      </c>
      <c r="BA18">
        <v>48</v>
      </c>
      <c r="BB18">
        <v>277</v>
      </c>
      <c r="BC18">
        <v>0</v>
      </c>
      <c r="BD18">
        <v>10856</v>
      </c>
      <c r="BE18">
        <v>914</v>
      </c>
      <c r="BF18">
        <v>0</v>
      </c>
      <c r="BG18">
        <v>0</v>
      </c>
      <c r="BH18">
        <v>0</v>
      </c>
      <c r="BI18">
        <v>0</v>
      </c>
      <c r="BJ18">
        <v>372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545</v>
      </c>
      <c r="BS18">
        <v>0</v>
      </c>
      <c r="BT18">
        <v>0</v>
      </c>
      <c r="BU18">
        <v>269</v>
      </c>
      <c r="BV18">
        <v>940</v>
      </c>
      <c r="BW18">
        <v>63</v>
      </c>
      <c r="BX18">
        <v>0</v>
      </c>
      <c r="BY18">
        <v>0</v>
      </c>
      <c r="BZ18">
        <v>0</v>
      </c>
      <c r="CA18">
        <v>2037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126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62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480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1039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</row>
    <row r="19" spans="1:219" x14ac:dyDescent="0.2">
      <c r="A19" t="s">
        <v>236</v>
      </c>
      <c r="B19">
        <v>8</v>
      </c>
      <c r="C19">
        <v>0</v>
      </c>
      <c r="D19">
        <v>5101</v>
      </c>
      <c r="E19">
        <v>0</v>
      </c>
      <c r="F19">
        <v>0</v>
      </c>
      <c r="G19">
        <v>0</v>
      </c>
      <c r="H19">
        <v>4911</v>
      </c>
      <c r="I19">
        <v>0</v>
      </c>
      <c r="J19">
        <v>0</v>
      </c>
      <c r="K19">
        <v>68</v>
      </c>
      <c r="L19">
        <v>0</v>
      </c>
      <c r="M19">
        <v>0</v>
      </c>
      <c r="N19">
        <v>0</v>
      </c>
      <c r="O19">
        <v>0</v>
      </c>
      <c r="P19">
        <v>93671</v>
      </c>
      <c r="Q19">
        <v>10928</v>
      </c>
      <c r="R19">
        <v>0</v>
      </c>
      <c r="S19">
        <v>5033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294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118</v>
      </c>
      <c r="BE19">
        <v>605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25</v>
      </c>
      <c r="BS19">
        <v>0</v>
      </c>
      <c r="BT19">
        <v>0</v>
      </c>
      <c r="BU19">
        <v>83</v>
      </c>
      <c r="BV19">
        <v>5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71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</row>
    <row r="20" spans="1:219" x14ac:dyDescent="0.2">
      <c r="A20" t="s">
        <v>237</v>
      </c>
      <c r="B20">
        <v>696</v>
      </c>
      <c r="C20">
        <v>0</v>
      </c>
      <c r="D20">
        <v>6927</v>
      </c>
      <c r="E20">
        <v>0</v>
      </c>
      <c r="F20">
        <v>0</v>
      </c>
      <c r="G20">
        <v>0</v>
      </c>
      <c r="H20">
        <v>10965</v>
      </c>
      <c r="I20">
        <v>0</v>
      </c>
      <c r="J20">
        <v>0</v>
      </c>
      <c r="K20">
        <v>47</v>
      </c>
      <c r="L20">
        <v>0</v>
      </c>
      <c r="M20">
        <v>0</v>
      </c>
      <c r="N20">
        <v>0</v>
      </c>
      <c r="O20">
        <v>0</v>
      </c>
      <c r="P20">
        <v>11576</v>
      </c>
      <c r="Q20">
        <v>1054</v>
      </c>
      <c r="R20">
        <v>0</v>
      </c>
      <c r="S20">
        <v>1521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369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122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443</v>
      </c>
      <c r="AV20">
        <v>0</v>
      </c>
      <c r="AW20">
        <v>0</v>
      </c>
      <c r="AX20">
        <v>33</v>
      </c>
      <c r="AY20">
        <v>0</v>
      </c>
      <c r="AZ20">
        <v>2</v>
      </c>
      <c r="BA20">
        <v>14</v>
      </c>
      <c r="BB20">
        <v>142</v>
      </c>
      <c r="BC20">
        <v>0</v>
      </c>
      <c r="BD20">
        <v>2</v>
      </c>
      <c r="BE20">
        <v>88</v>
      </c>
      <c r="BF20">
        <v>0</v>
      </c>
      <c r="BG20">
        <v>0</v>
      </c>
      <c r="BH20">
        <v>0</v>
      </c>
      <c r="BI20">
        <v>0</v>
      </c>
      <c r="BJ20">
        <v>38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268</v>
      </c>
      <c r="BW20">
        <v>53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72</v>
      </c>
      <c r="CH20">
        <v>0</v>
      </c>
      <c r="CI20">
        <v>694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222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106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3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</row>
    <row r="21" spans="1:219" x14ac:dyDescent="0.2">
      <c r="A21" t="s">
        <v>238</v>
      </c>
      <c r="B21">
        <v>540</v>
      </c>
      <c r="C21">
        <v>58</v>
      </c>
      <c r="D21">
        <v>14126</v>
      </c>
      <c r="E21">
        <v>779</v>
      </c>
      <c r="F21">
        <v>666</v>
      </c>
      <c r="G21">
        <v>73</v>
      </c>
      <c r="H21">
        <v>8691</v>
      </c>
      <c r="I21">
        <v>2214</v>
      </c>
      <c r="J21">
        <v>14</v>
      </c>
      <c r="K21">
        <v>667</v>
      </c>
      <c r="L21">
        <v>829</v>
      </c>
      <c r="M21">
        <v>0</v>
      </c>
      <c r="N21">
        <v>0</v>
      </c>
      <c r="O21">
        <v>27</v>
      </c>
      <c r="P21">
        <v>656</v>
      </c>
      <c r="Q21">
        <v>700</v>
      </c>
      <c r="R21">
        <v>49</v>
      </c>
      <c r="S21">
        <v>1216</v>
      </c>
      <c r="T21">
        <v>1482</v>
      </c>
      <c r="U21">
        <v>339</v>
      </c>
      <c r="V21">
        <v>46</v>
      </c>
      <c r="W21">
        <v>9591</v>
      </c>
      <c r="X21">
        <v>0</v>
      </c>
      <c r="Y21">
        <v>0</v>
      </c>
      <c r="Z21">
        <v>14</v>
      </c>
      <c r="AA21">
        <v>0</v>
      </c>
      <c r="AB21">
        <v>439</v>
      </c>
      <c r="AC21">
        <v>0</v>
      </c>
      <c r="AD21">
        <v>0</v>
      </c>
      <c r="AE21">
        <v>283</v>
      </c>
      <c r="AF21">
        <v>33</v>
      </c>
      <c r="AG21">
        <v>14</v>
      </c>
      <c r="AH21">
        <v>0</v>
      </c>
      <c r="AI21">
        <v>0</v>
      </c>
      <c r="AJ21">
        <v>381</v>
      </c>
      <c r="AK21">
        <v>47</v>
      </c>
      <c r="AL21">
        <v>0</v>
      </c>
      <c r="AM21">
        <v>0</v>
      </c>
      <c r="AN21">
        <v>0</v>
      </c>
      <c r="AO21">
        <v>274</v>
      </c>
      <c r="AP21">
        <v>0</v>
      </c>
      <c r="AQ21">
        <v>0</v>
      </c>
      <c r="AR21">
        <v>241</v>
      </c>
      <c r="AS21">
        <v>358</v>
      </c>
      <c r="AT21">
        <v>0</v>
      </c>
      <c r="AU21">
        <v>20</v>
      </c>
      <c r="AV21">
        <v>0</v>
      </c>
      <c r="AW21">
        <v>14</v>
      </c>
      <c r="AX21">
        <v>28</v>
      </c>
      <c r="AY21">
        <v>112</v>
      </c>
      <c r="AZ21">
        <v>20</v>
      </c>
      <c r="BA21">
        <v>2</v>
      </c>
      <c r="BB21">
        <v>2</v>
      </c>
      <c r="BC21">
        <v>0</v>
      </c>
      <c r="BD21">
        <v>157</v>
      </c>
      <c r="BE21">
        <v>362</v>
      </c>
      <c r="BF21">
        <v>0</v>
      </c>
      <c r="BG21">
        <v>0</v>
      </c>
      <c r="BH21">
        <v>20</v>
      </c>
      <c r="BI21">
        <v>0</v>
      </c>
      <c r="BJ21">
        <v>88</v>
      </c>
      <c r="BK21">
        <v>0</v>
      </c>
      <c r="BL21">
        <v>15</v>
      </c>
      <c r="BM21">
        <v>0</v>
      </c>
      <c r="BN21">
        <v>3</v>
      </c>
      <c r="BO21">
        <v>94</v>
      </c>
      <c r="BP21">
        <v>63</v>
      </c>
      <c r="BQ21">
        <v>159</v>
      </c>
      <c r="BR21">
        <v>297</v>
      </c>
      <c r="BS21">
        <v>7</v>
      </c>
      <c r="BT21">
        <v>232</v>
      </c>
      <c r="BU21">
        <v>11</v>
      </c>
      <c r="BV21">
        <v>17</v>
      </c>
      <c r="BW21">
        <v>26</v>
      </c>
      <c r="BX21">
        <v>235</v>
      </c>
      <c r="BY21">
        <v>15</v>
      </c>
      <c r="BZ21">
        <v>25</v>
      </c>
      <c r="CA21">
        <v>168</v>
      </c>
      <c r="CB21">
        <v>129</v>
      </c>
      <c r="CC21">
        <v>0</v>
      </c>
      <c r="CD21">
        <v>0</v>
      </c>
      <c r="CE21">
        <v>17</v>
      </c>
      <c r="CF21">
        <v>14</v>
      </c>
      <c r="CG21">
        <v>18</v>
      </c>
      <c r="CH21">
        <v>8</v>
      </c>
      <c r="CI21">
        <v>0</v>
      </c>
      <c r="CJ21">
        <v>179</v>
      </c>
      <c r="CK21">
        <v>0</v>
      </c>
      <c r="CL21">
        <v>5</v>
      </c>
      <c r="CM21">
        <v>247</v>
      </c>
      <c r="CN21">
        <v>0</v>
      </c>
      <c r="CO21">
        <v>1913</v>
      </c>
      <c r="CP21">
        <v>16</v>
      </c>
      <c r="CQ21">
        <v>2297</v>
      </c>
      <c r="CR21">
        <v>0</v>
      </c>
      <c r="CS21">
        <v>0</v>
      </c>
      <c r="CT21">
        <v>237</v>
      </c>
      <c r="CU21">
        <v>8</v>
      </c>
      <c r="CV21">
        <v>39</v>
      </c>
      <c r="CW21">
        <v>0</v>
      </c>
      <c r="CX21">
        <v>185</v>
      </c>
      <c r="CY21">
        <v>1319</v>
      </c>
      <c r="CZ21">
        <v>16</v>
      </c>
      <c r="DA21">
        <v>0</v>
      </c>
      <c r="DB21">
        <v>0</v>
      </c>
      <c r="DC21">
        <v>0</v>
      </c>
      <c r="DD21">
        <v>0</v>
      </c>
      <c r="DE21">
        <v>32</v>
      </c>
      <c r="DF21">
        <v>0</v>
      </c>
      <c r="DG21">
        <v>125</v>
      </c>
      <c r="DH21">
        <v>0</v>
      </c>
      <c r="DI21">
        <v>8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9</v>
      </c>
      <c r="DR21">
        <v>32</v>
      </c>
      <c r="DS21">
        <v>0</v>
      </c>
      <c r="DT21">
        <v>4</v>
      </c>
      <c r="DU21">
        <v>6</v>
      </c>
      <c r="DV21">
        <v>0</v>
      </c>
      <c r="DW21">
        <v>21</v>
      </c>
      <c r="DX21">
        <v>0</v>
      </c>
      <c r="DY21">
        <v>0</v>
      </c>
      <c r="DZ21">
        <v>0</v>
      </c>
      <c r="EA21">
        <v>405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85</v>
      </c>
      <c r="EJ21">
        <v>0</v>
      </c>
      <c r="EK21">
        <v>16</v>
      </c>
      <c r="EL21">
        <v>0</v>
      </c>
      <c r="EM21">
        <v>0</v>
      </c>
      <c r="EN21">
        <v>18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23</v>
      </c>
      <c r="EU21">
        <v>5</v>
      </c>
      <c r="EV21">
        <v>0</v>
      </c>
      <c r="EW21">
        <v>2</v>
      </c>
      <c r="EX21">
        <v>0</v>
      </c>
      <c r="EY21">
        <v>0</v>
      </c>
      <c r="EZ21">
        <v>38</v>
      </c>
      <c r="FA21">
        <v>6</v>
      </c>
      <c r="FB21">
        <v>0</v>
      </c>
      <c r="FC21">
        <v>0</v>
      </c>
      <c r="FD21">
        <v>0</v>
      </c>
      <c r="FE21">
        <v>0</v>
      </c>
      <c r="FF21">
        <v>10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32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117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44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29</v>
      </c>
      <c r="GS21">
        <v>10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4</v>
      </c>
      <c r="HA21">
        <v>0</v>
      </c>
      <c r="HB21">
        <v>0</v>
      </c>
      <c r="HC21">
        <v>0</v>
      </c>
      <c r="HD21">
        <v>0</v>
      </c>
      <c r="HE21">
        <v>9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</row>
    <row r="22" spans="1:219" x14ac:dyDescent="0.2">
      <c r="A22" t="s">
        <v>239</v>
      </c>
      <c r="B22">
        <v>163</v>
      </c>
      <c r="C22">
        <v>4</v>
      </c>
      <c r="D22">
        <v>7724</v>
      </c>
      <c r="E22">
        <v>2371</v>
      </c>
      <c r="F22">
        <v>380</v>
      </c>
      <c r="G22">
        <v>451</v>
      </c>
      <c r="H22">
        <v>4773</v>
      </c>
      <c r="I22">
        <v>748</v>
      </c>
      <c r="J22">
        <v>72</v>
      </c>
      <c r="K22">
        <v>220</v>
      </c>
      <c r="L22">
        <v>3133</v>
      </c>
      <c r="M22">
        <v>0</v>
      </c>
      <c r="N22">
        <v>0</v>
      </c>
      <c r="O22">
        <v>0</v>
      </c>
      <c r="P22">
        <v>1006</v>
      </c>
      <c r="Q22">
        <v>488</v>
      </c>
      <c r="R22">
        <v>0</v>
      </c>
      <c r="S22">
        <v>1511</v>
      </c>
      <c r="T22">
        <v>335</v>
      </c>
      <c r="U22">
        <v>119</v>
      </c>
      <c r="V22">
        <v>281</v>
      </c>
      <c r="W22">
        <v>29437</v>
      </c>
      <c r="X22">
        <v>0</v>
      </c>
      <c r="Y22">
        <v>0</v>
      </c>
      <c r="Z22">
        <v>0</v>
      </c>
      <c r="AA22">
        <v>0</v>
      </c>
      <c r="AB22">
        <v>1446</v>
      </c>
      <c r="AC22">
        <v>0</v>
      </c>
      <c r="AD22">
        <v>0</v>
      </c>
      <c r="AE22">
        <v>282</v>
      </c>
      <c r="AF22">
        <v>52</v>
      </c>
      <c r="AG22">
        <v>14</v>
      </c>
      <c r="AH22">
        <v>0</v>
      </c>
      <c r="AI22">
        <v>0</v>
      </c>
      <c r="AJ22">
        <v>141</v>
      </c>
      <c r="AK22">
        <v>0</v>
      </c>
      <c r="AL22">
        <v>0</v>
      </c>
      <c r="AM22">
        <v>0</v>
      </c>
      <c r="AN22">
        <v>0</v>
      </c>
      <c r="AO22">
        <v>284</v>
      </c>
      <c r="AP22">
        <v>0</v>
      </c>
      <c r="AQ22">
        <v>5</v>
      </c>
      <c r="AR22">
        <v>227</v>
      </c>
      <c r="AS22">
        <v>975</v>
      </c>
      <c r="AT22">
        <v>0</v>
      </c>
      <c r="AU22">
        <v>25</v>
      </c>
      <c r="AV22">
        <v>0</v>
      </c>
      <c r="AW22">
        <v>0</v>
      </c>
      <c r="AX22">
        <v>47</v>
      </c>
      <c r="AY22">
        <v>0</v>
      </c>
      <c r="AZ22">
        <v>26</v>
      </c>
      <c r="BA22">
        <v>0</v>
      </c>
      <c r="BB22">
        <v>0</v>
      </c>
      <c r="BC22">
        <v>0</v>
      </c>
      <c r="BD22">
        <v>86</v>
      </c>
      <c r="BE22">
        <v>231</v>
      </c>
      <c r="BF22">
        <v>0</v>
      </c>
      <c r="BG22">
        <v>0</v>
      </c>
      <c r="BH22">
        <v>14</v>
      </c>
      <c r="BI22">
        <v>0</v>
      </c>
      <c r="BJ22">
        <v>29</v>
      </c>
      <c r="BK22">
        <v>0</v>
      </c>
      <c r="BL22">
        <v>0</v>
      </c>
      <c r="BM22">
        <v>0</v>
      </c>
      <c r="BN22">
        <v>0</v>
      </c>
      <c r="BO22">
        <v>189</v>
      </c>
      <c r="BP22">
        <v>17</v>
      </c>
      <c r="BQ22">
        <v>342</v>
      </c>
      <c r="BR22">
        <v>106</v>
      </c>
      <c r="BS22">
        <v>6</v>
      </c>
      <c r="BT22">
        <v>61</v>
      </c>
      <c r="BU22">
        <v>18</v>
      </c>
      <c r="BV22">
        <v>0</v>
      </c>
      <c r="BW22">
        <v>0</v>
      </c>
      <c r="BX22">
        <v>0</v>
      </c>
      <c r="BY22">
        <v>0</v>
      </c>
      <c r="BZ22">
        <v>21</v>
      </c>
      <c r="CA22">
        <v>67</v>
      </c>
      <c r="CB22">
        <v>137</v>
      </c>
      <c r="CC22">
        <v>0</v>
      </c>
      <c r="CD22">
        <v>0</v>
      </c>
      <c r="CE22">
        <v>26</v>
      </c>
      <c r="CF22">
        <v>14</v>
      </c>
      <c r="CG22">
        <v>23</v>
      </c>
      <c r="CH22">
        <v>46</v>
      </c>
      <c r="CI22">
        <v>31</v>
      </c>
      <c r="CJ22">
        <v>0</v>
      </c>
      <c r="CK22">
        <v>0</v>
      </c>
      <c r="CL22">
        <v>0</v>
      </c>
      <c r="CM22">
        <v>938</v>
      </c>
      <c r="CN22">
        <v>0</v>
      </c>
      <c r="CO22">
        <v>1354</v>
      </c>
      <c r="CP22">
        <v>53</v>
      </c>
      <c r="CQ22">
        <v>378</v>
      </c>
      <c r="CR22">
        <v>0</v>
      </c>
      <c r="CS22">
        <v>0</v>
      </c>
      <c r="CT22">
        <v>185</v>
      </c>
      <c r="CU22">
        <v>0</v>
      </c>
      <c r="CV22">
        <v>8</v>
      </c>
      <c r="CW22">
        <v>0</v>
      </c>
      <c r="CX22">
        <v>936</v>
      </c>
      <c r="CY22">
        <v>878</v>
      </c>
      <c r="CZ22">
        <v>13</v>
      </c>
      <c r="DA22">
        <v>0</v>
      </c>
      <c r="DB22">
        <v>5</v>
      </c>
      <c r="DC22">
        <v>0</v>
      </c>
      <c r="DD22">
        <v>0</v>
      </c>
      <c r="DE22">
        <v>326</v>
      </c>
      <c r="DF22">
        <v>0</v>
      </c>
      <c r="DG22">
        <v>197</v>
      </c>
      <c r="DH22">
        <v>0</v>
      </c>
      <c r="DI22">
        <v>7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5</v>
      </c>
      <c r="DW22">
        <v>35</v>
      </c>
      <c r="DX22">
        <v>0</v>
      </c>
      <c r="DY22">
        <v>0</v>
      </c>
      <c r="DZ22">
        <v>0</v>
      </c>
      <c r="EA22">
        <v>747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22</v>
      </c>
      <c r="EI22">
        <v>128</v>
      </c>
      <c r="EJ22">
        <v>0</v>
      </c>
      <c r="EK22">
        <v>0</v>
      </c>
      <c r="EL22">
        <v>0</v>
      </c>
      <c r="EM22">
        <v>0</v>
      </c>
      <c r="EN22">
        <v>6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37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35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2185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21</v>
      </c>
      <c r="GS22">
        <v>23</v>
      </c>
      <c r="GT22">
        <v>7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619</v>
      </c>
      <c r="HE22">
        <v>5</v>
      </c>
      <c r="HF22">
        <v>0</v>
      </c>
      <c r="HG22">
        <v>0</v>
      </c>
      <c r="HH22">
        <v>0</v>
      </c>
      <c r="HI22">
        <v>25</v>
      </c>
      <c r="HJ22">
        <v>0</v>
      </c>
      <c r="HK22">
        <v>0</v>
      </c>
    </row>
    <row r="23" spans="1:219" x14ac:dyDescent="0.2">
      <c r="A23" t="s">
        <v>240</v>
      </c>
      <c r="B23">
        <v>16044</v>
      </c>
      <c r="C23">
        <v>453</v>
      </c>
      <c r="D23">
        <v>20738</v>
      </c>
      <c r="E23">
        <v>4305</v>
      </c>
      <c r="F23">
        <v>2136</v>
      </c>
      <c r="G23">
        <v>200</v>
      </c>
      <c r="H23">
        <v>18670</v>
      </c>
      <c r="I23">
        <v>2092</v>
      </c>
      <c r="J23">
        <v>207</v>
      </c>
      <c r="K23">
        <v>4863</v>
      </c>
      <c r="L23">
        <v>1005</v>
      </c>
      <c r="M23">
        <v>364</v>
      </c>
      <c r="N23">
        <v>270</v>
      </c>
      <c r="O23">
        <v>221</v>
      </c>
      <c r="P23">
        <v>5903</v>
      </c>
      <c r="Q23">
        <v>2947</v>
      </c>
      <c r="R23">
        <v>514</v>
      </c>
      <c r="S23">
        <v>6267</v>
      </c>
      <c r="T23">
        <v>665</v>
      </c>
      <c r="U23">
        <v>5876</v>
      </c>
      <c r="V23">
        <v>2776</v>
      </c>
      <c r="W23">
        <v>1585</v>
      </c>
      <c r="X23">
        <v>95</v>
      </c>
      <c r="Y23">
        <v>61</v>
      </c>
      <c r="Z23">
        <v>37</v>
      </c>
      <c r="AA23">
        <v>50</v>
      </c>
      <c r="AB23">
        <v>1279</v>
      </c>
      <c r="AC23">
        <v>55</v>
      </c>
      <c r="AD23">
        <v>16</v>
      </c>
      <c r="AE23">
        <v>3543</v>
      </c>
      <c r="AF23">
        <v>4109</v>
      </c>
      <c r="AG23">
        <v>603</v>
      </c>
      <c r="AH23">
        <v>49</v>
      </c>
      <c r="AI23">
        <v>39</v>
      </c>
      <c r="AJ23">
        <v>1299</v>
      </c>
      <c r="AK23">
        <v>116</v>
      </c>
      <c r="AL23">
        <v>4</v>
      </c>
      <c r="AM23">
        <v>0</v>
      </c>
      <c r="AN23">
        <v>411</v>
      </c>
      <c r="AO23">
        <v>1158</v>
      </c>
      <c r="AP23">
        <v>0</v>
      </c>
      <c r="AQ23">
        <v>50</v>
      </c>
      <c r="AR23">
        <v>517</v>
      </c>
      <c r="AS23">
        <v>28</v>
      </c>
      <c r="AT23">
        <v>6</v>
      </c>
      <c r="AU23">
        <v>462</v>
      </c>
      <c r="AV23">
        <v>133</v>
      </c>
      <c r="AW23">
        <v>0</v>
      </c>
      <c r="AX23">
        <v>599</v>
      </c>
      <c r="AY23">
        <v>2091</v>
      </c>
      <c r="AZ23">
        <v>319</v>
      </c>
      <c r="BA23">
        <v>539</v>
      </c>
      <c r="BB23">
        <v>100</v>
      </c>
      <c r="BC23">
        <v>133</v>
      </c>
      <c r="BD23">
        <v>285</v>
      </c>
      <c r="BE23">
        <v>5174</v>
      </c>
      <c r="BF23">
        <v>17</v>
      </c>
      <c r="BG23">
        <v>19</v>
      </c>
      <c r="BH23">
        <v>95</v>
      </c>
      <c r="BI23">
        <v>27</v>
      </c>
      <c r="BJ23">
        <v>1803</v>
      </c>
      <c r="BK23">
        <v>63</v>
      </c>
      <c r="BL23">
        <v>24</v>
      </c>
      <c r="BM23">
        <v>5112</v>
      </c>
      <c r="BN23">
        <v>189</v>
      </c>
      <c r="BO23">
        <v>340</v>
      </c>
      <c r="BP23">
        <v>146</v>
      </c>
      <c r="BQ23">
        <v>141</v>
      </c>
      <c r="BR23">
        <v>1129</v>
      </c>
      <c r="BS23">
        <v>134</v>
      </c>
      <c r="BT23">
        <v>221</v>
      </c>
      <c r="BU23">
        <v>336</v>
      </c>
      <c r="BV23">
        <v>770</v>
      </c>
      <c r="BW23">
        <v>377</v>
      </c>
      <c r="BX23">
        <v>2513</v>
      </c>
      <c r="BY23">
        <v>143</v>
      </c>
      <c r="BZ23">
        <v>0</v>
      </c>
      <c r="CA23">
        <v>87</v>
      </c>
      <c r="CB23">
        <v>167</v>
      </c>
      <c r="CC23">
        <v>6</v>
      </c>
      <c r="CD23">
        <v>0</v>
      </c>
      <c r="CE23">
        <v>43</v>
      </c>
      <c r="CF23">
        <v>152</v>
      </c>
      <c r="CG23">
        <v>724</v>
      </c>
      <c r="CH23">
        <v>5</v>
      </c>
      <c r="CI23">
        <v>593</v>
      </c>
      <c r="CJ23">
        <v>489</v>
      </c>
      <c r="CK23">
        <v>0</v>
      </c>
      <c r="CL23">
        <v>0</v>
      </c>
      <c r="CM23">
        <v>2191</v>
      </c>
      <c r="CN23">
        <v>7</v>
      </c>
      <c r="CO23">
        <v>30</v>
      </c>
      <c r="CP23">
        <v>38</v>
      </c>
      <c r="CQ23">
        <v>1031</v>
      </c>
      <c r="CR23">
        <v>0</v>
      </c>
      <c r="CS23">
        <v>24</v>
      </c>
      <c r="CT23">
        <v>103</v>
      </c>
      <c r="CU23">
        <v>0</v>
      </c>
      <c r="CV23">
        <v>124</v>
      </c>
      <c r="CW23">
        <v>2864</v>
      </c>
      <c r="CX23">
        <v>143</v>
      </c>
      <c r="CY23">
        <v>408</v>
      </c>
      <c r="CZ23">
        <v>14</v>
      </c>
      <c r="DA23">
        <v>31</v>
      </c>
      <c r="DB23">
        <v>0</v>
      </c>
      <c r="DC23">
        <v>0</v>
      </c>
      <c r="DD23">
        <v>18</v>
      </c>
      <c r="DE23">
        <v>0</v>
      </c>
      <c r="DF23">
        <v>0</v>
      </c>
      <c r="DG23">
        <v>245</v>
      </c>
      <c r="DH23">
        <v>24</v>
      </c>
      <c r="DI23">
        <v>56</v>
      </c>
      <c r="DJ23">
        <v>10</v>
      </c>
      <c r="DK23">
        <v>5</v>
      </c>
      <c r="DL23">
        <v>9</v>
      </c>
      <c r="DM23">
        <v>2</v>
      </c>
      <c r="DN23">
        <v>9</v>
      </c>
      <c r="DO23">
        <v>0</v>
      </c>
      <c r="DP23">
        <v>69</v>
      </c>
      <c r="DQ23">
        <v>30</v>
      </c>
      <c r="DR23">
        <v>118</v>
      </c>
      <c r="DS23">
        <v>0</v>
      </c>
      <c r="DT23">
        <v>0</v>
      </c>
      <c r="DU23">
        <v>61</v>
      </c>
      <c r="DV23">
        <v>0</v>
      </c>
      <c r="DW23">
        <v>32</v>
      </c>
      <c r="DX23">
        <v>0</v>
      </c>
      <c r="DY23">
        <v>0</v>
      </c>
      <c r="DZ23">
        <v>0</v>
      </c>
      <c r="EA23">
        <v>62</v>
      </c>
      <c r="EB23">
        <v>5</v>
      </c>
      <c r="EC23">
        <v>4</v>
      </c>
      <c r="ED23">
        <v>60</v>
      </c>
      <c r="EE23">
        <v>9</v>
      </c>
      <c r="EF23">
        <v>0</v>
      </c>
      <c r="EG23">
        <v>0</v>
      </c>
      <c r="EH23">
        <v>8</v>
      </c>
      <c r="EI23">
        <v>0</v>
      </c>
      <c r="EJ23">
        <v>0</v>
      </c>
      <c r="EK23">
        <v>49</v>
      </c>
      <c r="EL23">
        <v>0</v>
      </c>
      <c r="EM23">
        <v>0</v>
      </c>
      <c r="EN23">
        <v>35</v>
      </c>
      <c r="EO23">
        <v>6</v>
      </c>
      <c r="EP23">
        <v>26</v>
      </c>
      <c r="EQ23">
        <v>19</v>
      </c>
      <c r="ER23">
        <v>2</v>
      </c>
      <c r="ES23">
        <v>0</v>
      </c>
      <c r="ET23">
        <v>158</v>
      </c>
      <c r="EU23">
        <v>0</v>
      </c>
      <c r="EV23">
        <v>15</v>
      </c>
      <c r="EW23">
        <v>3</v>
      </c>
      <c r="EX23">
        <v>0</v>
      </c>
      <c r="EY23">
        <v>6</v>
      </c>
      <c r="EZ23">
        <v>0</v>
      </c>
      <c r="FA23">
        <v>22</v>
      </c>
      <c r="FB23">
        <v>49</v>
      </c>
      <c r="FC23">
        <v>3</v>
      </c>
      <c r="FD23">
        <v>8</v>
      </c>
      <c r="FE23">
        <v>16</v>
      </c>
      <c r="FF23">
        <v>0</v>
      </c>
      <c r="FG23">
        <v>0</v>
      </c>
      <c r="FH23">
        <v>9</v>
      </c>
      <c r="FI23">
        <v>12</v>
      </c>
      <c r="FJ23">
        <v>27</v>
      </c>
      <c r="FK23">
        <v>0</v>
      </c>
      <c r="FL23">
        <v>53</v>
      </c>
      <c r="FM23">
        <v>4</v>
      </c>
      <c r="FN23">
        <v>0</v>
      </c>
      <c r="FO23">
        <v>3</v>
      </c>
      <c r="FP23">
        <v>0</v>
      </c>
      <c r="FQ23">
        <v>0</v>
      </c>
      <c r="FR23">
        <v>0</v>
      </c>
      <c r="FS23">
        <v>36</v>
      </c>
      <c r="FT23">
        <v>4</v>
      </c>
      <c r="FU23">
        <v>0</v>
      </c>
      <c r="FV23">
        <v>0</v>
      </c>
      <c r="FW23">
        <v>2</v>
      </c>
      <c r="FX23">
        <v>0</v>
      </c>
      <c r="FY23">
        <v>3</v>
      </c>
      <c r="FZ23">
        <v>0</v>
      </c>
      <c r="GA23">
        <v>542</v>
      </c>
      <c r="GB23">
        <v>0</v>
      </c>
      <c r="GC23">
        <v>6</v>
      </c>
      <c r="GD23">
        <v>6</v>
      </c>
      <c r="GE23">
        <v>63</v>
      </c>
      <c r="GF23">
        <v>0</v>
      </c>
      <c r="GG23">
        <v>0</v>
      </c>
      <c r="GH23">
        <v>0</v>
      </c>
      <c r="GI23">
        <v>4</v>
      </c>
      <c r="GJ23">
        <v>0</v>
      </c>
      <c r="GK23">
        <v>18</v>
      </c>
      <c r="GL23">
        <v>33</v>
      </c>
      <c r="GM23">
        <v>0</v>
      </c>
      <c r="GN23">
        <v>0</v>
      </c>
      <c r="GO23">
        <v>0</v>
      </c>
      <c r="GP23">
        <v>8</v>
      </c>
      <c r="GQ23">
        <v>0</v>
      </c>
      <c r="GR23">
        <v>0</v>
      </c>
      <c r="GS23">
        <v>0</v>
      </c>
      <c r="GT23">
        <v>0</v>
      </c>
      <c r="GU23">
        <v>6</v>
      </c>
      <c r="GV23">
        <v>4</v>
      </c>
      <c r="GW23">
        <v>7</v>
      </c>
      <c r="GX23">
        <v>31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9</v>
      </c>
      <c r="HE23">
        <v>0</v>
      </c>
      <c r="HF23">
        <v>5</v>
      </c>
      <c r="HG23">
        <v>0</v>
      </c>
      <c r="HH23">
        <v>8</v>
      </c>
      <c r="HI23">
        <v>0</v>
      </c>
      <c r="HJ23">
        <v>0</v>
      </c>
      <c r="HK23">
        <v>5</v>
      </c>
    </row>
    <row r="24" spans="1:219" x14ac:dyDescent="0.2">
      <c r="A24" t="s">
        <v>241</v>
      </c>
      <c r="B24">
        <v>4055</v>
      </c>
      <c r="C24">
        <v>79</v>
      </c>
      <c r="D24">
        <v>37599</v>
      </c>
      <c r="E24">
        <v>4041</v>
      </c>
      <c r="F24">
        <v>386</v>
      </c>
      <c r="G24">
        <v>2108</v>
      </c>
      <c r="H24">
        <v>18475</v>
      </c>
      <c r="I24">
        <v>5984</v>
      </c>
      <c r="J24">
        <v>218</v>
      </c>
      <c r="K24">
        <v>1460</v>
      </c>
      <c r="L24">
        <v>426</v>
      </c>
      <c r="M24">
        <v>24</v>
      </c>
      <c r="N24">
        <v>2646</v>
      </c>
      <c r="O24">
        <v>714</v>
      </c>
      <c r="P24">
        <v>3654</v>
      </c>
      <c r="Q24">
        <v>3857</v>
      </c>
      <c r="R24">
        <v>1174</v>
      </c>
      <c r="S24">
        <v>1283</v>
      </c>
      <c r="T24">
        <v>311</v>
      </c>
      <c r="U24">
        <v>6670</v>
      </c>
      <c r="V24">
        <v>1332</v>
      </c>
      <c r="W24">
        <v>4119</v>
      </c>
      <c r="X24">
        <v>0</v>
      </c>
      <c r="Y24">
        <v>75</v>
      </c>
      <c r="Z24">
        <v>44</v>
      </c>
      <c r="AA24">
        <v>0</v>
      </c>
      <c r="AB24">
        <v>8504</v>
      </c>
      <c r="AC24">
        <v>10</v>
      </c>
      <c r="AD24">
        <v>10</v>
      </c>
      <c r="AE24">
        <v>196</v>
      </c>
      <c r="AF24">
        <v>715</v>
      </c>
      <c r="AG24">
        <v>905</v>
      </c>
      <c r="AH24">
        <v>31</v>
      </c>
      <c r="AI24">
        <v>229</v>
      </c>
      <c r="AJ24">
        <v>802</v>
      </c>
      <c r="AK24">
        <v>110</v>
      </c>
      <c r="AL24">
        <v>0</v>
      </c>
      <c r="AM24">
        <v>4</v>
      </c>
      <c r="AN24">
        <v>291</v>
      </c>
      <c r="AO24">
        <v>138</v>
      </c>
      <c r="AP24">
        <v>7</v>
      </c>
      <c r="AQ24">
        <v>0</v>
      </c>
      <c r="AR24">
        <v>138</v>
      </c>
      <c r="AS24">
        <v>473</v>
      </c>
      <c r="AT24">
        <v>0</v>
      </c>
      <c r="AU24">
        <v>891</v>
      </c>
      <c r="AV24">
        <v>2</v>
      </c>
      <c r="AW24">
        <v>1227</v>
      </c>
      <c r="AX24">
        <v>173</v>
      </c>
      <c r="AY24">
        <v>134</v>
      </c>
      <c r="AZ24">
        <v>175</v>
      </c>
      <c r="BA24">
        <v>2350</v>
      </c>
      <c r="BB24">
        <v>33</v>
      </c>
      <c r="BC24">
        <v>33</v>
      </c>
      <c r="BD24">
        <v>16</v>
      </c>
      <c r="BE24">
        <v>3654</v>
      </c>
      <c r="BF24">
        <v>0</v>
      </c>
      <c r="BG24">
        <v>0</v>
      </c>
      <c r="BH24">
        <v>57</v>
      </c>
      <c r="BI24">
        <v>36</v>
      </c>
      <c r="BJ24">
        <v>1743</v>
      </c>
      <c r="BK24">
        <v>20</v>
      </c>
      <c r="BL24">
        <v>34</v>
      </c>
      <c r="BM24">
        <v>8</v>
      </c>
      <c r="BN24">
        <v>9</v>
      </c>
      <c r="BO24">
        <v>266</v>
      </c>
      <c r="BP24">
        <v>96</v>
      </c>
      <c r="BQ24">
        <v>11413</v>
      </c>
      <c r="BR24">
        <v>130</v>
      </c>
      <c r="BS24">
        <v>13</v>
      </c>
      <c r="BT24">
        <v>147</v>
      </c>
      <c r="BU24">
        <v>774</v>
      </c>
      <c r="BV24">
        <v>326</v>
      </c>
      <c r="BW24">
        <v>136</v>
      </c>
      <c r="BX24">
        <v>837</v>
      </c>
      <c r="BY24">
        <v>27</v>
      </c>
      <c r="BZ24">
        <v>8</v>
      </c>
      <c r="CA24">
        <v>68</v>
      </c>
      <c r="CB24">
        <v>594</v>
      </c>
      <c r="CC24">
        <v>35</v>
      </c>
      <c r="CD24">
        <v>0</v>
      </c>
      <c r="CE24">
        <v>0</v>
      </c>
      <c r="CF24">
        <v>9</v>
      </c>
      <c r="CG24">
        <v>173</v>
      </c>
      <c r="CH24">
        <v>26</v>
      </c>
      <c r="CI24">
        <v>126</v>
      </c>
      <c r="CJ24">
        <v>566</v>
      </c>
      <c r="CK24">
        <v>0</v>
      </c>
      <c r="CL24">
        <v>0</v>
      </c>
      <c r="CM24">
        <v>651</v>
      </c>
      <c r="CN24">
        <v>0</v>
      </c>
      <c r="CO24">
        <v>77</v>
      </c>
      <c r="CP24">
        <v>0</v>
      </c>
      <c r="CQ24">
        <v>36</v>
      </c>
      <c r="CR24">
        <v>0</v>
      </c>
      <c r="CS24">
        <v>0</v>
      </c>
      <c r="CT24">
        <v>19</v>
      </c>
      <c r="CU24">
        <v>0</v>
      </c>
      <c r="CV24">
        <v>344</v>
      </c>
      <c r="CW24">
        <v>14</v>
      </c>
      <c r="CX24">
        <v>85</v>
      </c>
      <c r="CY24">
        <v>890</v>
      </c>
      <c r="CZ24">
        <v>7</v>
      </c>
      <c r="DA24">
        <v>34</v>
      </c>
      <c r="DB24">
        <v>18</v>
      </c>
      <c r="DC24">
        <v>0</v>
      </c>
      <c r="DD24">
        <v>26</v>
      </c>
      <c r="DE24">
        <v>0</v>
      </c>
      <c r="DF24">
        <v>7</v>
      </c>
      <c r="DG24">
        <v>1480</v>
      </c>
      <c r="DH24">
        <v>14</v>
      </c>
      <c r="DI24">
        <v>63</v>
      </c>
      <c r="DJ24">
        <v>0</v>
      </c>
      <c r="DK24">
        <v>3</v>
      </c>
      <c r="DL24">
        <v>12</v>
      </c>
      <c r="DM24">
        <v>0</v>
      </c>
      <c r="DN24">
        <v>2</v>
      </c>
      <c r="DO24">
        <v>17</v>
      </c>
      <c r="DP24">
        <v>102</v>
      </c>
      <c r="DQ24">
        <v>0</v>
      </c>
      <c r="DR24">
        <v>72</v>
      </c>
      <c r="DS24">
        <v>16</v>
      </c>
      <c r="DT24">
        <v>0</v>
      </c>
      <c r="DU24">
        <v>0</v>
      </c>
      <c r="DV24">
        <v>0</v>
      </c>
      <c r="DW24">
        <v>18</v>
      </c>
      <c r="DX24">
        <v>0</v>
      </c>
      <c r="DY24">
        <v>9</v>
      </c>
      <c r="DZ24">
        <v>0</v>
      </c>
      <c r="EA24">
        <v>49</v>
      </c>
      <c r="EB24">
        <v>7</v>
      </c>
      <c r="EC24">
        <v>0</v>
      </c>
      <c r="ED24">
        <v>0</v>
      </c>
      <c r="EE24">
        <v>30</v>
      </c>
      <c r="EF24">
        <v>0</v>
      </c>
      <c r="EG24">
        <v>20</v>
      </c>
      <c r="EH24">
        <v>5</v>
      </c>
      <c r="EI24">
        <v>4</v>
      </c>
      <c r="EJ24">
        <v>5</v>
      </c>
      <c r="EK24">
        <v>237</v>
      </c>
      <c r="EL24">
        <v>0</v>
      </c>
      <c r="EM24">
        <v>73</v>
      </c>
      <c r="EN24">
        <v>24</v>
      </c>
      <c r="EO24">
        <v>5</v>
      </c>
      <c r="EP24">
        <v>0</v>
      </c>
      <c r="EQ24">
        <v>33</v>
      </c>
      <c r="ER24">
        <v>13</v>
      </c>
      <c r="ES24">
        <v>14</v>
      </c>
      <c r="ET24">
        <v>53</v>
      </c>
      <c r="EU24">
        <v>58</v>
      </c>
      <c r="EV24">
        <v>0</v>
      </c>
      <c r="EW24">
        <v>0</v>
      </c>
      <c r="EX24">
        <v>377</v>
      </c>
      <c r="EY24">
        <v>0</v>
      </c>
      <c r="EZ24">
        <v>7</v>
      </c>
      <c r="FA24">
        <v>0</v>
      </c>
      <c r="FB24">
        <v>13</v>
      </c>
      <c r="FC24">
        <v>4</v>
      </c>
      <c r="FD24">
        <v>0</v>
      </c>
      <c r="FE24">
        <v>0</v>
      </c>
      <c r="FF24">
        <v>0</v>
      </c>
      <c r="FG24">
        <v>0</v>
      </c>
      <c r="FH24">
        <v>2</v>
      </c>
      <c r="FI24">
        <v>0</v>
      </c>
      <c r="FJ24">
        <v>19</v>
      </c>
      <c r="FK24">
        <v>7</v>
      </c>
      <c r="FL24">
        <v>42</v>
      </c>
      <c r="FM24">
        <v>0</v>
      </c>
      <c r="FN24">
        <v>0</v>
      </c>
      <c r="FO24">
        <v>0</v>
      </c>
      <c r="FP24">
        <v>0</v>
      </c>
      <c r="FQ24">
        <v>5</v>
      </c>
      <c r="FR24">
        <v>4</v>
      </c>
      <c r="FS24">
        <v>0</v>
      </c>
      <c r="FT24">
        <v>12</v>
      </c>
      <c r="FU24">
        <v>0</v>
      </c>
      <c r="FV24">
        <v>10</v>
      </c>
      <c r="FW24">
        <v>0</v>
      </c>
      <c r="FX24">
        <v>0</v>
      </c>
      <c r="FY24">
        <v>0</v>
      </c>
      <c r="FZ24">
        <v>7</v>
      </c>
      <c r="GA24">
        <v>0</v>
      </c>
      <c r="GB24">
        <v>0</v>
      </c>
      <c r="GC24">
        <v>3</v>
      </c>
      <c r="GD24">
        <v>0</v>
      </c>
      <c r="GE24">
        <v>1318</v>
      </c>
      <c r="GF24">
        <v>0</v>
      </c>
      <c r="GG24">
        <v>0</v>
      </c>
      <c r="GH24">
        <v>9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13</v>
      </c>
      <c r="GO24">
        <v>4</v>
      </c>
      <c r="GP24">
        <v>6</v>
      </c>
      <c r="GQ24">
        <v>2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33</v>
      </c>
      <c r="GY24">
        <v>2</v>
      </c>
      <c r="GZ24">
        <v>278</v>
      </c>
      <c r="HA24">
        <v>6</v>
      </c>
      <c r="HB24">
        <v>36</v>
      </c>
      <c r="HC24">
        <v>0</v>
      </c>
      <c r="HD24">
        <v>0</v>
      </c>
      <c r="HE24">
        <v>0</v>
      </c>
      <c r="HF24">
        <v>6</v>
      </c>
      <c r="HG24">
        <v>2</v>
      </c>
      <c r="HH24">
        <v>0</v>
      </c>
      <c r="HI24">
        <v>0</v>
      </c>
      <c r="HJ24">
        <v>0</v>
      </c>
      <c r="HK24">
        <v>0</v>
      </c>
    </row>
    <row r="25" spans="1:219" x14ac:dyDescent="0.2">
      <c r="A25" t="s">
        <v>242</v>
      </c>
      <c r="B25">
        <v>2042</v>
      </c>
      <c r="C25">
        <v>120</v>
      </c>
      <c r="D25">
        <v>21586</v>
      </c>
      <c r="E25">
        <v>13413</v>
      </c>
      <c r="F25">
        <v>638</v>
      </c>
      <c r="G25">
        <v>1883</v>
      </c>
      <c r="H25">
        <v>7788</v>
      </c>
      <c r="I25">
        <v>6877</v>
      </c>
      <c r="J25">
        <v>500</v>
      </c>
      <c r="K25">
        <v>1337</v>
      </c>
      <c r="L25">
        <v>2906</v>
      </c>
      <c r="M25">
        <v>39</v>
      </c>
      <c r="N25">
        <v>44</v>
      </c>
      <c r="O25">
        <v>327</v>
      </c>
      <c r="P25">
        <v>10721</v>
      </c>
      <c r="Q25">
        <v>3274</v>
      </c>
      <c r="R25">
        <v>259</v>
      </c>
      <c r="S25">
        <v>7587</v>
      </c>
      <c r="T25">
        <v>86</v>
      </c>
      <c r="U25">
        <v>898</v>
      </c>
      <c r="V25">
        <v>3031</v>
      </c>
      <c r="W25">
        <v>15569</v>
      </c>
      <c r="X25">
        <v>0</v>
      </c>
      <c r="Y25">
        <v>18</v>
      </c>
      <c r="Z25">
        <v>49</v>
      </c>
      <c r="AA25">
        <v>110</v>
      </c>
      <c r="AB25">
        <v>8962</v>
      </c>
      <c r="AC25">
        <v>0</v>
      </c>
      <c r="AD25">
        <v>21</v>
      </c>
      <c r="AE25">
        <v>172</v>
      </c>
      <c r="AF25">
        <v>746</v>
      </c>
      <c r="AG25">
        <v>676</v>
      </c>
      <c r="AH25">
        <v>0</v>
      </c>
      <c r="AI25">
        <v>38</v>
      </c>
      <c r="AJ25">
        <v>936</v>
      </c>
      <c r="AK25">
        <v>99</v>
      </c>
      <c r="AL25">
        <v>0</v>
      </c>
      <c r="AM25">
        <v>50</v>
      </c>
      <c r="AN25">
        <v>33</v>
      </c>
      <c r="AO25">
        <v>2536</v>
      </c>
      <c r="AP25">
        <v>0</v>
      </c>
      <c r="AQ25">
        <v>0</v>
      </c>
      <c r="AR25">
        <v>125</v>
      </c>
      <c r="AS25">
        <v>1416</v>
      </c>
      <c r="AT25">
        <v>0</v>
      </c>
      <c r="AU25">
        <v>409</v>
      </c>
      <c r="AV25">
        <v>27</v>
      </c>
      <c r="AW25">
        <v>31</v>
      </c>
      <c r="AX25">
        <v>76</v>
      </c>
      <c r="AY25">
        <v>184</v>
      </c>
      <c r="AZ25">
        <v>191</v>
      </c>
      <c r="BA25">
        <v>202</v>
      </c>
      <c r="BB25">
        <v>41</v>
      </c>
      <c r="BC25">
        <v>12</v>
      </c>
      <c r="BD25">
        <v>0</v>
      </c>
      <c r="BE25">
        <v>1778</v>
      </c>
      <c r="BF25">
        <v>0</v>
      </c>
      <c r="BG25">
        <v>55</v>
      </c>
      <c r="BH25">
        <v>41</v>
      </c>
      <c r="BI25">
        <v>105</v>
      </c>
      <c r="BJ25">
        <v>534</v>
      </c>
      <c r="BK25">
        <v>30</v>
      </c>
      <c r="BL25">
        <v>0</v>
      </c>
      <c r="BM25">
        <v>13</v>
      </c>
      <c r="BN25">
        <v>13</v>
      </c>
      <c r="BO25">
        <v>140</v>
      </c>
      <c r="BP25">
        <v>0</v>
      </c>
      <c r="BQ25">
        <v>2309</v>
      </c>
      <c r="BR25">
        <v>166</v>
      </c>
      <c r="BS25">
        <v>80</v>
      </c>
      <c r="BT25">
        <v>28</v>
      </c>
      <c r="BU25">
        <v>739</v>
      </c>
      <c r="BV25">
        <v>47</v>
      </c>
      <c r="BW25">
        <v>137</v>
      </c>
      <c r="BX25">
        <v>163</v>
      </c>
      <c r="BY25">
        <v>6</v>
      </c>
      <c r="BZ25">
        <v>477</v>
      </c>
      <c r="CA25">
        <v>182</v>
      </c>
      <c r="CB25">
        <v>79</v>
      </c>
      <c r="CC25">
        <v>30</v>
      </c>
      <c r="CD25">
        <v>5</v>
      </c>
      <c r="CE25">
        <v>0</v>
      </c>
      <c r="CF25">
        <v>16</v>
      </c>
      <c r="CG25">
        <v>98</v>
      </c>
      <c r="CH25">
        <v>169</v>
      </c>
      <c r="CI25">
        <v>295</v>
      </c>
      <c r="CJ25">
        <v>279</v>
      </c>
      <c r="CK25">
        <v>10</v>
      </c>
      <c r="CL25">
        <v>0</v>
      </c>
      <c r="CM25">
        <v>9258</v>
      </c>
      <c r="CN25">
        <v>0</v>
      </c>
      <c r="CO25">
        <v>2805</v>
      </c>
      <c r="CP25">
        <v>118</v>
      </c>
      <c r="CQ25">
        <v>261</v>
      </c>
      <c r="CR25">
        <v>0</v>
      </c>
      <c r="CS25">
        <v>29</v>
      </c>
      <c r="CT25">
        <v>10</v>
      </c>
      <c r="CU25">
        <v>0</v>
      </c>
      <c r="CV25">
        <v>174</v>
      </c>
      <c r="CW25">
        <v>0</v>
      </c>
      <c r="CX25">
        <v>1624</v>
      </c>
      <c r="CY25">
        <v>2323</v>
      </c>
      <c r="CZ25">
        <v>0</v>
      </c>
      <c r="DA25">
        <v>33</v>
      </c>
      <c r="DB25">
        <v>17</v>
      </c>
      <c r="DC25">
        <v>0</v>
      </c>
      <c r="DD25">
        <v>4</v>
      </c>
      <c r="DE25">
        <v>53</v>
      </c>
      <c r="DF25">
        <v>6</v>
      </c>
      <c r="DG25">
        <v>1280</v>
      </c>
      <c r="DH25">
        <v>0</v>
      </c>
      <c r="DI25">
        <v>37</v>
      </c>
      <c r="DJ25">
        <v>11</v>
      </c>
      <c r="DK25">
        <v>0</v>
      </c>
      <c r="DL25">
        <v>43</v>
      </c>
      <c r="DM25">
        <v>0</v>
      </c>
      <c r="DN25">
        <v>8</v>
      </c>
      <c r="DO25">
        <v>0</v>
      </c>
      <c r="DP25">
        <v>47</v>
      </c>
      <c r="DQ25">
        <v>23</v>
      </c>
      <c r="DR25">
        <v>43</v>
      </c>
      <c r="DS25">
        <v>5</v>
      </c>
      <c r="DT25">
        <v>4</v>
      </c>
      <c r="DU25">
        <v>53</v>
      </c>
      <c r="DV25">
        <v>35</v>
      </c>
      <c r="DW25">
        <v>6</v>
      </c>
      <c r="DX25">
        <v>5</v>
      </c>
      <c r="DY25">
        <v>0</v>
      </c>
      <c r="DZ25">
        <v>3</v>
      </c>
      <c r="EA25">
        <v>574</v>
      </c>
      <c r="EB25">
        <v>0</v>
      </c>
      <c r="EC25">
        <v>24</v>
      </c>
      <c r="ED25">
        <v>16</v>
      </c>
      <c r="EE25">
        <v>6</v>
      </c>
      <c r="EF25">
        <v>2</v>
      </c>
      <c r="EG25">
        <v>0</v>
      </c>
      <c r="EH25">
        <v>4</v>
      </c>
      <c r="EI25">
        <v>25</v>
      </c>
      <c r="EJ25">
        <v>0</v>
      </c>
      <c r="EK25">
        <v>26</v>
      </c>
      <c r="EL25">
        <v>0</v>
      </c>
      <c r="EM25">
        <v>6</v>
      </c>
      <c r="EN25">
        <v>11</v>
      </c>
      <c r="EO25">
        <v>0</v>
      </c>
      <c r="EP25">
        <v>0</v>
      </c>
      <c r="EQ25">
        <v>14</v>
      </c>
      <c r="ER25">
        <v>11</v>
      </c>
      <c r="ES25">
        <v>6</v>
      </c>
      <c r="ET25">
        <v>13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56</v>
      </c>
      <c r="FA25">
        <v>4</v>
      </c>
      <c r="FB25">
        <v>14</v>
      </c>
      <c r="FC25">
        <v>0</v>
      </c>
      <c r="FD25">
        <v>0</v>
      </c>
      <c r="FE25">
        <v>3</v>
      </c>
      <c r="FF25">
        <v>0</v>
      </c>
      <c r="FG25">
        <v>2</v>
      </c>
      <c r="FH25">
        <v>4</v>
      </c>
      <c r="FI25">
        <v>0</v>
      </c>
      <c r="FJ25">
        <v>0</v>
      </c>
      <c r="FK25">
        <v>0</v>
      </c>
      <c r="FL25">
        <v>9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3</v>
      </c>
      <c r="FS25">
        <v>0</v>
      </c>
      <c r="FT25">
        <v>10</v>
      </c>
      <c r="FU25">
        <v>0</v>
      </c>
      <c r="FV25">
        <v>0</v>
      </c>
      <c r="FW25">
        <v>0</v>
      </c>
      <c r="FX25">
        <v>3</v>
      </c>
      <c r="FY25">
        <v>0</v>
      </c>
      <c r="FZ25">
        <v>8</v>
      </c>
      <c r="GA25">
        <v>0</v>
      </c>
      <c r="GB25">
        <v>6</v>
      </c>
      <c r="GC25">
        <v>0</v>
      </c>
      <c r="GD25">
        <v>0</v>
      </c>
      <c r="GE25">
        <v>457</v>
      </c>
      <c r="GF25">
        <v>0</v>
      </c>
      <c r="GG25">
        <v>2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12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6</v>
      </c>
      <c r="GV25">
        <v>0</v>
      </c>
      <c r="GW25">
        <v>0</v>
      </c>
      <c r="GX25">
        <v>22</v>
      </c>
      <c r="GY25">
        <v>0</v>
      </c>
      <c r="GZ25">
        <v>57</v>
      </c>
      <c r="HA25">
        <v>0</v>
      </c>
      <c r="HB25">
        <v>15</v>
      </c>
      <c r="HC25">
        <v>4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</row>
    <row r="26" spans="1:219" x14ac:dyDescent="0.2">
      <c r="A26" t="s">
        <v>243</v>
      </c>
      <c r="B26">
        <v>5570</v>
      </c>
      <c r="C26">
        <v>541</v>
      </c>
      <c r="D26">
        <v>17969</v>
      </c>
      <c r="E26">
        <v>2021</v>
      </c>
      <c r="F26">
        <v>508</v>
      </c>
      <c r="G26">
        <v>130</v>
      </c>
      <c r="H26">
        <v>10677</v>
      </c>
      <c r="I26">
        <v>3377</v>
      </c>
      <c r="J26">
        <v>506</v>
      </c>
      <c r="K26">
        <v>24517</v>
      </c>
      <c r="L26">
        <v>1630</v>
      </c>
      <c r="M26">
        <v>29</v>
      </c>
      <c r="N26">
        <v>0</v>
      </c>
      <c r="O26">
        <v>71</v>
      </c>
      <c r="P26">
        <v>5801</v>
      </c>
      <c r="Q26">
        <v>3325</v>
      </c>
      <c r="R26">
        <v>141</v>
      </c>
      <c r="S26">
        <v>11481</v>
      </c>
      <c r="T26">
        <v>241</v>
      </c>
      <c r="U26">
        <v>781</v>
      </c>
      <c r="V26">
        <v>515</v>
      </c>
      <c r="W26">
        <v>524</v>
      </c>
      <c r="X26">
        <v>16</v>
      </c>
      <c r="Y26">
        <v>73</v>
      </c>
      <c r="Z26">
        <v>92</v>
      </c>
      <c r="AA26">
        <v>124</v>
      </c>
      <c r="AB26">
        <v>1885</v>
      </c>
      <c r="AC26">
        <v>54</v>
      </c>
      <c r="AD26">
        <v>109</v>
      </c>
      <c r="AE26">
        <v>22622</v>
      </c>
      <c r="AF26">
        <v>416</v>
      </c>
      <c r="AG26">
        <v>1044</v>
      </c>
      <c r="AH26">
        <v>4</v>
      </c>
      <c r="AI26">
        <v>0</v>
      </c>
      <c r="AJ26">
        <v>8587</v>
      </c>
      <c r="AK26">
        <v>17</v>
      </c>
      <c r="AL26">
        <v>0</v>
      </c>
      <c r="AM26">
        <v>18</v>
      </c>
      <c r="AN26">
        <v>4</v>
      </c>
      <c r="AO26">
        <v>5504</v>
      </c>
      <c r="AP26">
        <v>0</v>
      </c>
      <c r="AQ26">
        <v>25</v>
      </c>
      <c r="AR26">
        <v>6287</v>
      </c>
      <c r="AS26">
        <v>10</v>
      </c>
      <c r="AT26">
        <v>3</v>
      </c>
      <c r="AU26">
        <v>300</v>
      </c>
      <c r="AV26">
        <v>22</v>
      </c>
      <c r="AW26">
        <v>0</v>
      </c>
      <c r="AX26">
        <v>716</v>
      </c>
      <c r="AY26">
        <v>64</v>
      </c>
      <c r="AZ26">
        <v>128</v>
      </c>
      <c r="BA26">
        <v>113</v>
      </c>
      <c r="BB26">
        <v>2</v>
      </c>
      <c r="BC26">
        <v>11</v>
      </c>
      <c r="BD26">
        <v>19</v>
      </c>
      <c r="BE26">
        <v>825</v>
      </c>
      <c r="BF26">
        <v>0</v>
      </c>
      <c r="BG26">
        <v>16</v>
      </c>
      <c r="BH26">
        <v>6</v>
      </c>
      <c r="BI26">
        <v>249</v>
      </c>
      <c r="BJ26">
        <v>349</v>
      </c>
      <c r="BK26">
        <v>44</v>
      </c>
      <c r="BL26">
        <v>154</v>
      </c>
      <c r="BM26">
        <v>206</v>
      </c>
      <c r="BN26">
        <v>136</v>
      </c>
      <c r="BO26">
        <v>4142</v>
      </c>
      <c r="BP26">
        <v>61</v>
      </c>
      <c r="BQ26">
        <v>127</v>
      </c>
      <c r="BR26">
        <v>83</v>
      </c>
      <c r="BS26">
        <v>73</v>
      </c>
      <c r="BT26">
        <v>4164</v>
      </c>
      <c r="BU26">
        <v>50</v>
      </c>
      <c r="BV26">
        <v>148</v>
      </c>
      <c r="BW26">
        <v>549</v>
      </c>
      <c r="BX26">
        <v>4826</v>
      </c>
      <c r="BY26">
        <v>51</v>
      </c>
      <c r="BZ26">
        <v>7</v>
      </c>
      <c r="CA26">
        <v>41</v>
      </c>
      <c r="CB26">
        <v>15</v>
      </c>
      <c r="CC26">
        <v>0</v>
      </c>
      <c r="CD26">
        <v>0</v>
      </c>
      <c r="CE26">
        <v>2</v>
      </c>
      <c r="CF26">
        <v>0</v>
      </c>
      <c r="CG26">
        <v>191</v>
      </c>
      <c r="CH26">
        <v>6</v>
      </c>
      <c r="CI26">
        <v>303</v>
      </c>
      <c r="CJ26">
        <v>409</v>
      </c>
      <c r="CK26">
        <v>0</v>
      </c>
      <c r="CL26">
        <v>0</v>
      </c>
      <c r="CM26">
        <v>4927</v>
      </c>
      <c r="CN26">
        <v>0</v>
      </c>
      <c r="CO26">
        <v>27</v>
      </c>
      <c r="CP26">
        <v>27</v>
      </c>
      <c r="CQ26">
        <v>7308</v>
      </c>
      <c r="CR26">
        <v>0</v>
      </c>
      <c r="CS26">
        <v>0</v>
      </c>
      <c r="CT26">
        <v>28</v>
      </c>
      <c r="CU26">
        <v>0</v>
      </c>
      <c r="CV26">
        <v>75</v>
      </c>
      <c r="CW26">
        <v>203</v>
      </c>
      <c r="CX26">
        <v>3076</v>
      </c>
      <c r="CY26">
        <v>460</v>
      </c>
      <c r="CZ26">
        <v>0</v>
      </c>
      <c r="DA26">
        <v>20</v>
      </c>
      <c r="DB26">
        <v>43</v>
      </c>
      <c r="DC26">
        <v>4</v>
      </c>
      <c r="DD26">
        <v>2</v>
      </c>
      <c r="DE26">
        <v>0</v>
      </c>
      <c r="DF26">
        <v>0</v>
      </c>
      <c r="DG26">
        <v>0</v>
      </c>
      <c r="DH26">
        <v>64</v>
      </c>
      <c r="DI26">
        <v>3</v>
      </c>
      <c r="DJ26">
        <v>0</v>
      </c>
      <c r="DK26">
        <v>0</v>
      </c>
      <c r="DL26">
        <v>40</v>
      </c>
      <c r="DM26">
        <v>0</v>
      </c>
      <c r="DN26">
        <v>0</v>
      </c>
      <c r="DO26">
        <v>7</v>
      </c>
      <c r="DP26">
        <v>0</v>
      </c>
      <c r="DQ26">
        <v>0</v>
      </c>
      <c r="DR26">
        <v>9</v>
      </c>
      <c r="DS26">
        <v>0</v>
      </c>
      <c r="DT26">
        <v>19</v>
      </c>
      <c r="DU26">
        <v>66</v>
      </c>
      <c r="DV26">
        <v>7</v>
      </c>
      <c r="DW26">
        <v>231</v>
      </c>
      <c r="DX26">
        <v>0</v>
      </c>
      <c r="DY26">
        <v>0</v>
      </c>
      <c r="DZ26">
        <v>0</v>
      </c>
      <c r="EA26">
        <v>482</v>
      </c>
      <c r="EB26">
        <v>0</v>
      </c>
      <c r="EC26">
        <v>2</v>
      </c>
      <c r="ED26">
        <v>5</v>
      </c>
      <c r="EE26">
        <v>8</v>
      </c>
      <c r="EF26">
        <v>0</v>
      </c>
      <c r="EG26">
        <v>6</v>
      </c>
      <c r="EH26">
        <v>0</v>
      </c>
      <c r="EI26">
        <v>0</v>
      </c>
      <c r="EJ26">
        <v>0</v>
      </c>
      <c r="EK26">
        <v>0</v>
      </c>
      <c r="EL26">
        <v>4</v>
      </c>
      <c r="EM26">
        <v>0</v>
      </c>
      <c r="EN26">
        <v>0</v>
      </c>
      <c r="EO26">
        <v>0</v>
      </c>
      <c r="EP26">
        <v>37</v>
      </c>
      <c r="EQ26">
        <v>5</v>
      </c>
      <c r="ER26">
        <v>0</v>
      </c>
      <c r="ES26">
        <v>0</v>
      </c>
      <c r="ET26">
        <v>64</v>
      </c>
      <c r="EU26">
        <v>0</v>
      </c>
      <c r="EV26">
        <v>7</v>
      </c>
      <c r="EW26">
        <v>0</v>
      </c>
      <c r="EX26">
        <v>0</v>
      </c>
      <c r="EY26">
        <v>4</v>
      </c>
      <c r="EZ26">
        <v>0</v>
      </c>
      <c r="FA26">
        <v>69</v>
      </c>
      <c r="FB26">
        <v>43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5</v>
      </c>
      <c r="FI26">
        <v>0</v>
      </c>
      <c r="FJ26">
        <v>5</v>
      </c>
      <c r="FK26">
        <v>0</v>
      </c>
      <c r="FL26">
        <v>0</v>
      </c>
      <c r="FM26">
        <v>6</v>
      </c>
      <c r="FN26">
        <v>0</v>
      </c>
      <c r="FO26">
        <v>0</v>
      </c>
      <c r="FP26">
        <v>2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2</v>
      </c>
      <c r="GA26">
        <v>1529</v>
      </c>
      <c r="GB26">
        <v>0</v>
      </c>
      <c r="GC26">
        <v>0</v>
      </c>
      <c r="GD26">
        <v>0</v>
      </c>
      <c r="GE26">
        <v>10</v>
      </c>
      <c r="GF26">
        <v>7</v>
      </c>
      <c r="GG26">
        <v>0</v>
      </c>
      <c r="GH26">
        <v>0</v>
      </c>
      <c r="GI26">
        <v>3</v>
      </c>
      <c r="GJ26">
        <v>0</v>
      </c>
      <c r="GK26">
        <v>0</v>
      </c>
      <c r="GL26">
        <v>28</v>
      </c>
      <c r="GM26">
        <v>49</v>
      </c>
      <c r="GN26">
        <v>0</v>
      </c>
      <c r="GO26">
        <v>4</v>
      </c>
      <c r="GP26">
        <v>164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101</v>
      </c>
      <c r="GY26">
        <v>0</v>
      </c>
      <c r="GZ26">
        <v>0</v>
      </c>
      <c r="HA26">
        <v>2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9"/>
  <sheetViews>
    <sheetView tabSelected="1" topLeftCell="U1" workbookViewId="0">
      <selection activeCell="AI2" sqref="AI2"/>
    </sheetView>
  </sheetViews>
  <sheetFormatPr baseColWidth="10" defaultRowHeight="16" x14ac:dyDescent="0.2"/>
  <cols>
    <col min="31" max="31" width="104.33203125" bestFit="1" customWidth="1"/>
  </cols>
  <sheetData>
    <row r="1" spans="1:35" x14ac:dyDescent="0.2">
      <c r="A1" t="s">
        <v>0</v>
      </c>
      <c r="B1" t="s">
        <v>219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232</v>
      </c>
      <c r="P1" t="s">
        <v>233</v>
      </c>
      <c r="Q1" t="s">
        <v>234</v>
      </c>
      <c r="R1" t="s">
        <v>235</v>
      </c>
      <c r="S1" t="s">
        <v>236</v>
      </c>
      <c r="T1" t="s">
        <v>237</v>
      </c>
      <c r="U1" t="s">
        <v>238</v>
      </c>
      <c r="V1" t="s">
        <v>239</v>
      </c>
      <c r="W1" t="s">
        <v>240</v>
      </c>
      <c r="X1" t="s">
        <v>241</v>
      </c>
      <c r="Y1" t="s">
        <v>242</v>
      </c>
      <c r="Z1" t="s">
        <v>243</v>
      </c>
      <c r="AA1" t="s">
        <v>244</v>
      </c>
      <c r="AB1" t="s">
        <v>245</v>
      </c>
      <c r="AC1" t="s">
        <v>246</v>
      </c>
      <c r="AD1" t="s">
        <v>247</v>
      </c>
      <c r="AE1" t="s">
        <v>248</v>
      </c>
      <c r="AF1" t="s">
        <v>249</v>
      </c>
      <c r="AH1" t="s">
        <v>250</v>
      </c>
      <c r="AI1">
        <f>COUNTIF(AF2:AF219,"MONO")+COUNTIF(AF2:AF219,"BOTH")</f>
        <v>66</v>
      </c>
    </row>
    <row r="2" spans="1:35" x14ac:dyDescent="0.2">
      <c r="A2" t="s">
        <v>81</v>
      </c>
      <c r="B2">
        <v>0</v>
      </c>
      <c r="C2">
        <v>0</v>
      </c>
      <c r="D2">
        <v>155</v>
      </c>
      <c r="E2">
        <v>1148</v>
      </c>
      <c r="F2">
        <v>873</v>
      </c>
      <c r="G2">
        <v>1900</v>
      </c>
      <c r="H2">
        <v>672</v>
      </c>
      <c r="I2">
        <v>323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5</v>
      </c>
      <c r="Z2">
        <v>0</v>
      </c>
      <c r="AA2">
        <f>SUM(B2:T2)</f>
        <v>5071</v>
      </c>
      <c r="AB2">
        <f>SUM(U2:Z2)</f>
        <v>5</v>
      </c>
      <c r="AC2">
        <f>AB2*AA2</f>
        <v>25355</v>
      </c>
      <c r="AD2" t="str">
        <f>IF(AC2 &gt; 0, "BOTH", 0)</f>
        <v>BOTH</v>
      </c>
      <c r="AE2" t="str">
        <f>A2</f>
        <v>d__Bacteria;p__Proteobacteria;c__Gammaproteobacteria;o__Salinisphaerales</v>
      </c>
      <c r="AF2" t="str">
        <f>IF(AE2 &gt; 0, "BOTH", 0)</f>
        <v>BOTH</v>
      </c>
      <c r="AH2" t="s">
        <v>251</v>
      </c>
      <c r="AI2">
        <f>COUNTIF(AF2:AF219,"SOURCE")+COUNTIF(AF2:AF219,"BOTH")</f>
        <v>213</v>
      </c>
    </row>
    <row r="3" spans="1:35" x14ac:dyDescent="0.2">
      <c r="A3" t="s">
        <v>166</v>
      </c>
      <c r="B3">
        <v>0</v>
      </c>
      <c r="C3">
        <v>0</v>
      </c>
      <c r="D3">
        <v>0</v>
      </c>
      <c r="E3">
        <v>9</v>
      </c>
      <c r="F3">
        <v>0</v>
      </c>
      <c r="G3">
        <v>70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7</v>
      </c>
      <c r="Y3">
        <v>0</v>
      </c>
      <c r="Z3">
        <v>0</v>
      </c>
      <c r="AA3">
        <f>SUM(B3:T3)</f>
        <v>79</v>
      </c>
      <c r="AB3">
        <f>SUM(U3:Z3)</f>
        <v>7</v>
      </c>
      <c r="AC3">
        <f>AB3*AA3</f>
        <v>553</v>
      </c>
      <c r="AD3" t="str">
        <f>IF(AC3 &gt; 0, "BOTH", 0)</f>
        <v>BOTH</v>
      </c>
      <c r="AE3" t="str">
        <f>A3</f>
        <v>d__Bacteria;p__Hydrogenedentes;c__Hydrogenedentia;o__Hydrogenedentiales</v>
      </c>
      <c r="AF3" t="str">
        <f>IF(AE3 &gt; 0, "BOTH", 0)</f>
        <v>BOTH</v>
      </c>
      <c r="AH3" t="s">
        <v>253</v>
      </c>
      <c r="AI3">
        <f>COUNTIF(AF2:AF219, "BOTH")</f>
        <v>61</v>
      </c>
    </row>
    <row r="4" spans="1:35" x14ac:dyDescent="0.2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12</v>
      </c>
      <c r="X4">
        <v>0</v>
      </c>
      <c r="Y4">
        <v>0</v>
      </c>
      <c r="Z4">
        <v>0</v>
      </c>
      <c r="AA4">
        <f>SUM(B4:T4)</f>
        <v>2</v>
      </c>
      <c r="AB4">
        <f>SUM(U4:Z4)</f>
        <v>12</v>
      </c>
      <c r="AC4">
        <f>AB4*AA4</f>
        <v>24</v>
      </c>
      <c r="AD4" t="str">
        <f>IF(AC4 &gt; 0, "BOTH", 0)</f>
        <v>BOTH</v>
      </c>
      <c r="AE4" t="str">
        <f>A4</f>
        <v>d__Bacteria;p__Firmicutes;c__Bacilli;o__Lactobacillales</v>
      </c>
      <c r="AF4" t="str">
        <f>IF(AE4 &gt; 0, "BOTH", 0)</f>
        <v>BOTH</v>
      </c>
      <c r="AH4" t="s">
        <v>254</v>
      </c>
      <c r="AI4">
        <f>COUNTA(AF2:AF219)</f>
        <v>218</v>
      </c>
    </row>
    <row r="5" spans="1:35" x14ac:dyDescent="0.2">
      <c r="A5" t="s">
        <v>118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17</v>
      </c>
      <c r="Y5">
        <v>0</v>
      </c>
      <c r="Z5">
        <v>7</v>
      </c>
      <c r="AA5">
        <f>SUM(B5:T5)</f>
        <v>19</v>
      </c>
      <c r="AB5">
        <f>SUM(U5:Z5)</f>
        <v>24</v>
      </c>
      <c r="AC5">
        <f>AB5*AA5</f>
        <v>456</v>
      </c>
      <c r="AD5" t="str">
        <f>IF(AC5 &gt; 0, "BOTH", 0)</f>
        <v>BOTH</v>
      </c>
      <c r="AE5" t="str">
        <f>A5</f>
        <v>d__Bacteria;p__Sumerlaeota;c__Sumerlaeia;o__Sumerlaeales</v>
      </c>
      <c r="AF5" t="str">
        <f>IF(AE5 &gt; 0, "BOTH", 0)</f>
        <v>BOTH</v>
      </c>
    </row>
    <row r="6" spans="1:35" x14ac:dyDescent="0.2">
      <c r="A6" t="s">
        <v>96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  <c r="H6">
        <v>1634</v>
      </c>
      <c r="I6">
        <v>345</v>
      </c>
      <c r="J6">
        <v>0</v>
      </c>
      <c r="K6">
        <v>0</v>
      </c>
      <c r="L6">
        <v>0</v>
      </c>
      <c r="M6">
        <v>0</v>
      </c>
      <c r="N6">
        <v>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24</v>
      </c>
      <c r="X6">
        <v>0</v>
      </c>
      <c r="Y6">
        <v>29</v>
      </c>
      <c r="Z6">
        <v>0</v>
      </c>
      <c r="AA6">
        <f>SUM(B6:T6)</f>
        <v>1983</v>
      </c>
      <c r="AB6">
        <f>SUM(U6:Z6)</f>
        <v>53</v>
      </c>
      <c r="AC6">
        <f>AB6*AA6</f>
        <v>105099</v>
      </c>
      <c r="AD6" t="str">
        <f>IF(AC6 &gt; 0, "BOTH", 0)</f>
        <v>BOTH</v>
      </c>
      <c r="AE6" t="str">
        <f>A6</f>
        <v>d__Bacteria;p__Firmicutes;c__Bacilli;o__Bacillales</v>
      </c>
      <c r="AF6" t="str">
        <f>IF(AE6 &gt; 0, "BOTH", 0)</f>
        <v>BOTH</v>
      </c>
    </row>
    <row r="7" spans="1:35" x14ac:dyDescent="0.2">
      <c r="A7" t="s">
        <v>120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47</v>
      </c>
      <c r="I7">
        <v>85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9</v>
      </c>
      <c r="V7">
        <v>0</v>
      </c>
      <c r="W7">
        <v>30</v>
      </c>
      <c r="X7">
        <v>0</v>
      </c>
      <c r="Y7">
        <v>23</v>
      </c>
      <c r="Z7">
        <v>0</v>
      </c>
      <c r="AA7">
        <f>SUM(B7:T7)</f>
        <v>132</v>
      </c>
      <c r="AB7">
        <f>SUM(U7:Z7)</f>
        <v>62</v>
      </c>
      <c r="AC7">
        <f>AB7*AA7</f>
        <v>8184</v>
      </c>
      <c r="AD7" t="str">
        <f>IF(AC7 &gt; 0, "BOTH", 0)</f>
        <v>BOTH</v>
      </c>
      <c r="AE7" t="str">
        <f>A7</f>
        <v>d__Bacteria;p__Proteobacteria;c__Gammaproteobacteria;o__UBA4486</v>
      </c>
      <c r="AF7" t="str">
        <f>IF(AE7 &gt; 0, "BOTH", 0)</f>
        <v>BOTH</v>
      </c>
    </row>
    <row r="8" spans="1:35" x14ac:dyDescent="0.2">
      <c r="A8" t="s">
        <v>150</v>
      </c>
      <c r="B8">
        <v>0</v>
      </c>
      <c r="C8">
        <v>130</v>
      </c>
      <c r="D8">
        <v>0</v>
      </c>
      <c r="E8">
        <v>0</v>
      </c>
      <c r="F8">
        <v>0</v>
      </c>
      <c r="G8">
        <v>0</v>
      </c>
      <c r="H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</v>
      </c>
      <c r="V8">
        <v>0</v>
      </c>
      <c r="W8">
        <v>0</v>
      </c>
      <c r="X8">
        <v>58</v>
      </c>
      <c r="Y8">
        <v>0</v>
      </c>
      <c r="Z8">
        <v>0</v>
      </c>
      <c r="AA8">
        <f>SUM(B8:T8)</f>
        <v>133</v>
      </c>
      <c r="AB8">
        <f>SUM(U8:Z8)</f>
        <v>63</v>
      </c>
      <c r="AC8">
        <f>AB8*AA8</f>
        <v>8379</v>
      </c>
      <c r="AD8" t="str">
        <f>IF(AC8 &gt; 0, "BOTH", 0)</f>
        <v>BOTH</v>
      </c>
      <c r="AE8" t="str">
        <f>A8</f>
        <v>d__Bacteria;p__Gemmatimonadota;c__BD2-11_terrestrial_group;o__BD2-11_terrestrial_group</v>
      </c>
      <c r="AF8" t="str">
        <f>IF(AE8 &gt; 0, "BOTH", 0)</f>
        <v>BOTH</v>
      </c>
    </row>
    <row r="9" spans="1:35" x14ac:dyDescent="0.2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522</v>
      </c>
      <c r="I9">
        <v>0</v>
      </c>
      <c r="J9">
        <v>1961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6</v>
      </c>
      <c r="X9">
        <v>35</v>
      </c>
      <c r="Y9">
        <v>30</v>
      </c>
      <c r="Z9">
        <v>0</v>
      </c>
      <c r="AA9">
        <f>SUM(B9:T9)</f>
        <v>2483</v>
      </c>
      <c r="AB9">
        <f>SUM(U9:Z9)</f>
        <v>71</v>
      </c>
      <c r="AC9">
        <f>AB9*AA9</f>
        <v>176293</v>
      </c>
      <c r="AD9" t="str">
        <f>IF(AC9 &gt; 0, "BOTH", 0)</f>
        <v>BOTH</v>
      </c>
      <c r="AE9" t="str">
        <f>A9</f>
        <v>d__Bacteria;p__Proteobacteria;c__Gammaproteobacteria;o__Ga0077536</v>
      </c>
      <c r="AF9" t="str">
        <f>IF(AE9 &gt; 0, "BOTH", 0)</f>
        <v>BOTH</v>
      </c>
    </row>
    <row r="10" spans="1:35" x14ac:dyDescent="0.2">
      <c r="A10" t="s">
        <v>146</v>
      </c>
      <c r="B10">
        <v>0</v>
      </c>
      <c r="C10">
        <v>0</v>
      </c>
      <c r="D10">
        <v>0</v>
      </c>
      <c r="E10">
        <v>0</v>
      </c>
      <c r="F10">
        <v>0</v>
      </c>
      <c r="G10">
        <v>2358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1039</v>
      </c>
      <c r="S10">
        <v>0</v>
      </c>
      <c r="T10">
        <v>106</v>
      </c>
      <c r="U10">
        <v>0</v>
      </c>
      <c r="V10">
        <v>0</v>
      </c>
      <c r="W10">
        <v>19</v>
      </c>
      <c r="X10">
        <v>33</v>
      </c>
      <c r="Y10">
        <v>14</v>
      </c>
      <c r="Z10">
        <v>5</v>
      </c>
      <c r="AA10">
        <f>SUM(B10:T10)</f>
        <v>3503</v>
      </c>
      <c r="AB10">
        <f>SUM(U10:Z10)</f>
        <v>71</v>
      </c>
      <c r="AC10">
        <f>AB10*AA10</f>
        <v>248713</v>
      </c>
      <c r="AD10" t="str">
        <f>IF(AC10 &gt; 0, "BOTH", 0)</f>
        <v>BOTH</v>
      </c>
      <c r="AE10" t="str">
        <f>A10</f>
        <v>d__Bacteria;p__Planctomycetota;c__028H05-P-BN-P5;o__028H05-P-BN-P5</v>
      </c>
      <c r="AF10" t="str">
        <f>IF(AE10 &gt; 0, "BOTH", 0)</f>
        <v>BOTH</v>
      </c>
    </row>
    <row r="11" spans="1:35" x14ac:dyDescent="0.2">
      <c r="A11" t="s">
        <v>33</v>
      </c>
      <c r="B11">
        <v>0</v>
      </c>
      <c r="C11">
        <v>0</v>
      </c>
      <c r="D11">
        <v>0</v>
      </c>
      <c r="E11">
        <v>0</v>
      </c>
      <c r="F11">
        <v>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49</v>
      </c>
      <c r="X11">
        <v>31</v>
      </c>
      <c r="Y11">
        <v>0</v>
      </c>
      <c r="Z11">
        <v>4</v>
      </c>
      <c r="AA11">
        <f>SUM(B11:T11)</f>
        <v>8</v>
      </c>
      <c r="AB11">
        <f>SUM(U11:Z11)</f>
        <v>84</v>
      </c>
      <c r="AC11">
        <f>AB11*AA11</f>
        <v>672</v>
      </c>
      <c r="AD11" t="str">
        <f>IF(AC11 &gt; 0, "BOTH", 0)</f>
        <v>BOTH</v>
      </c>
      <c r="AE11" t="str">
        <f>A11</f>
        <v>d__Archaea;p__Crenarchaeota;c__Nitrososphaeria;o__Nitrosopumilales</v>
      </c>
      <c r="AF11" t="str">
        <f>IF(AE11 &gt; 0, "BOTH", 0)</f>
        <v>BOTH</v>
      </c>
    </row>
    <row r="12" spans="1:35" x14ac:dyDescent="0.2">
      <c r="A12" t="s">
        <v>167</v>
      </c>
      <c r="B12">
        <v>0</v>
      </c>
      <c r="C12">
        <v>0</v>
      </c>
      <c r="D12">
        <v>27</v>
      </c>
      <c r="E12">
        <v>0</v>
      </c>
      <c r="F12">
        <v>0</v>
      </c>
      <c r="G12">
        <v>0</v>
      </c>
      <c r="H12">
        <v>304</v>
      </c>
      <c r="I12">
        <v>117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53</v>
      </c>
      <c r="X12">
        <v>42</v>
      </c>
      <c r="Y12">
        <v>9</v>
      </c>
      <c r="Z12">
        <v>0</v>
      </c>
      <c r="AA12">
        <f>SUM(B12:T12)</f>
        <v>448</v>
      </c>
      <c r="AB12">
        <f>SUM(U12:Z12)</f>
        <v>104</v>
      </c>
      <c r="AC12">
        <f>AB12*AA12</f>
        <v>46592</v>
      </c>
      <c r="AD12" t="str">
        <f>IF(AC12 &gt; 0, "BOTH", 0)</f>
        <v>BOTH</v>
      </c>
      <c r="AE12" t="str">
        <f>A12</f>
        <v>d__Bacteria;p__Proteobacteria;c__Alphaproteobacteria;o__Defluviicoccales</v>
      </c>
      <c r="AF12" t="str">
        <f>IF(AE12 &gt; 0, "BOTH", 0)</f>
        <v>BOTH</v>
      </c>
    </row>
    <row r="13" spans="1:35" x14ac:dyDescent="0.2">
      <c r="A13" t="s">
        <v>157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3</v>
      </c>
      <c r="U13">
        <v>0</v>
      </c>
      <c r="V13">
        <v>0</v>
      </c>
      <c r="W13">
        <v>49</v>
      </c>
      <c r="X13">
        <v>13</v>
      </c>
      <c r="Y13">
        <v>14</v>
      </c>
      <c r="Z13">
        <v>43</v>
      </c>
      <c r="AA13">
        <f>SUM(B13:T13)</f>
        <v>3</v>
      </c>
      <c r="AB13">
        <f>SUM(U13:Z13)</f>
        <v>119</v>
      </c>
      <c r="AC13">
        <f>AB13*AA13</f>
        <v>357</v>
      </c>
      <c r="AD13" t="str">
        <f>IF(AC13 &gt; 0, "BOTH", 0)</f>
        <v>BOTH</v>
      </c>
      <c r="AE13" t="str">
        <f>A13</f>
        <v>d__Bacteria;p__WPS-2;c__WPS-2;o__WPS-2</v>
      </c>
      <c r="AF13" t="str">
        <f>IF(AE13 &gt; 0, "BOTH", 0)</f>
        <v>BOTH</v>
      </c>
    </row>
    <row r="14" spans="1:35" x14ac:dyDescent="0.2">
      <c r="A14" t="s">
        <v>53</v>
      </c>
      <c r="B14">
        <v>462</v>
      </c>
      <c r="C14">
        <v>461</v>
      </c>
      <c r="D14">
        <v>908</v>
      </c>
      <c r="E14">
        <v>730</v>
      </c>
      <c r="F14">
        <v>935</v>
      </c>
      <c r="G14">
        <v>226</v>
      </c>
      <c r="H14">
        <v>3</v>
      </c>
      <c r="I14">
        <v>0</v>
      </c>
      <c r="J14">
        <v>0</v>
      </c>
      <c r="K14">
        <v>0</v>
      </c>
      <c r="L14">
        <v>1904</v>
      </c>
      <c r="M14">
        <v>236</v>
      </c>
      <c r="N14">
        <v>1052</v>
      </c>
      <c r="O14">
        <v>1389</v>
      </c>
      <c r="P14">
        <v>202</v>
      </c>
      <c r="Q14">
        <v>1667</v>
      </c>
      <c r="R14">
        <v>277</v>
      </c>
      <c r="S14">
        <v>0</v>
      </c>
      <c r="T14">
        <v>142</v>
      </c>
      <c r="U14">
        <v>2</v>
      </c>
      <c r="V14">
        <v>0</v>
      </c>
      <c r="W14">
        <v>100</v>
      </c>
      <c r="X14">
        <v>33</v>
      </c>
      <c r="Y14">
        <v>41</v>
      </c>
      <c r="Z14">
        <v>2</v>
      </c>
      <c r="AA14">
        <f>SUM(B14:T14)</f>
        <v>10594</v>
      </c>
      <c r="AB14">
        <f>SUM(U14:Z14)</f>
        <v>178</v>
      </c>
      <c r="AC14">
        <f>AB14*AA14</f>
        <v>1885732</v>
      </c>
      <c r="AD14" t="str">
        <f>IF(AC14 &gt; 0, "BOTH", 0)</f>
        <v>BOTH</v>
      </c>
      <c r="AE14" t="str">
        <f>A14</f>
        <v>d__Bacteria;p__Proteobacteria;c__Gammaproteobacteria;o__Nitrosococcales</v>
      </c>
      <c r="AF14" t="str">
        <f>IF(AE14 &gt; 0, "BOTH", 0)</f>
        <v>BOTH</v>
      </c>
    </row>
    <row r="15" spans="1:35" x14ac:dyDescent="0.2">
      <c r="A15" t="s">
        <v>83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164</v>
      </c>
      <c r="I15">
        <v>193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14</v>
      </c>
      <c r="V15">
        <v>14</v>
      </c>
      <c r="W15">
        <v>152</v>
      </c>
      <c r="X15">
        <v>9</v>
      </c>
      <c r="Y15">
        <v>16</v>
      </c>
      <c r="Z15">
        <v>0</v>
      </c>
      <c r="AA15">
        <f>SUM(B15:T15)</f>
        <v>357</v>
      </c>
      <c r="AB15">
        <f>SUM(U15:Z15)</f>
        <v>205</v>
      </c>
      <c r="AC15">
        <f>AB15*AA15</f>
        <v>73185</v>
      </c>
      <c r="AD15" t="str">
        <f>IF(AC15 &gt; 0, "BOTH", 0)</f>
        <v>BOTH</v>
      </c>
      <c r="AE15" t="str">
        <f>A15</f>
        <v>d__Bacteria;p__Bacteroidota;c__Bacteroidia;__</v>
      </c>
      <c r="AF15" t="str">
        <f>IF(AE15 &gt; 0, "BOTH", 0)</f>
        <v>BOTH</v>
      </c>
    </row>
    <row r="16" spans="1:35" x14ac:dyDescent="0.2">
      <c r="A16" t="s">
        <v>119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69</v>
      </c>
      <c r="X16">
        <v>102</v>
      </c>
      <c r="Y16">
        <v>47</v>
      </c>
      <c r="Z16">
        <v>0</v>
      </c>
      <c r="AA16">
        <f>SUM(B16:T16)</f>
        <v>4</v>
      </c>
      <c r="AB16">
        <f>SUM(U16:Z16)</f>
        <v>218</v>
      </c>
      <c r="AC16">
        <f>AB16*AA16</f>
        <v>872</v>
      </c>
      <c r="AD16" t="str">
        <f>IF(AC16 &gt; 0, "BOTH", 0)</f>
        <v>BOTH</v>
      </c>
      <c r="AE16" t="str">
        <f>A16</f>
        <v>d__Bacteria;p__Bacteroidota;c__Rhodothermia;o__Rhodothermales</v>
      </c>
      <c r="AF16" t="str">
        <f>IF(AE16 &gt; 0, "BOTH", 0)</f>
        <v>BOTH</v>
      </c>
    </row>
    <row r="17" spans="1:32" x14ac:dyDescent="0.2">
      <c r="A17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19</v>
      </c>
      <c r="I17">
        <v>11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20</v>
      </c>
      <c r="V17">
        <v>14</v>
      </c>
      <c r="W17">
        <v>95</v>
      </c>
      <c r="X17">
        <v>57</v>
      </c>
      <c r="Y17">
        <v>41</v>
      </c>
      <c r="Z17">
        <v>6</v>
      </c>
      <c r="AA17">
        <f>SUM(B17:T17)</f>
        <v>30</v>
      </c>
      <c r="AB17">
        <f>SUM(U17:Z17)</f>
        <v>233</v>
      </c>
      <c r="AC17">
        <f>AB17*AA17</f>
        <v>6990</v>
      </c>
      <c r="AD17" t="str">
        <f>IF(AC17 &gt; 0, "BOTH", 0)</f>
        <v>BOTH</v>
      </c>
      <c r="AE17" t="str">
        <f>A17</f>
        <v>d__Bacteria;p__Proteobacteria;c__Gammaproteobacteria;o__Tenderiales</v>
      </c>
      <c r="AF17" t="str">
        <f>IF(AE17 &gt; 0, "BOTH", 0)</f>
        <v>BOTH</v>
      </c>
    </row>
    <row r="18" spans="1:32" x14ac:dyDescent="0.2">
      <c r="A18" t="s">
        <v>25</v>
      </c>
      <c r="B18">
        <v>0</v>
      </c>
      <c r="C18">
        <v>10</v>
      </c>
      <c r="D18">
        <v>0</v>
      </c>
      <c r="E18">
        <v>0</v>
      </c>
      <c r="F18">
        <v>0</v>
      </c>
      <c r="G18">
        <v>0</v>
      </c>
      <c r="H18">
        <v>401</v>
      </c>
      <c r="I18">
        <v>118</v>
      </c>
      <c r="J18">
        <v>0</v>
      </c>
      <c r="K18">
        <v>6</v>
      </c>
      <c r="L18">
        <v>0</v>
      </c>
      <c r="M18">
        <v>50</v>
      </c>
      <c r="N18">
        <v>0</v>
      </c>
      <c r="O18">
        <v>0</v>
      </c>
      <c r="P18">
        <v>0</v>
      </c>
      <c r="Q18">
        <v>53</v>
      </c>
      <c r="R18">
        <v>342</v>
      </c>
      <c r="S18">
        <v>294</v>
      </c>
      <c r="T18">
        <v>369</v>
      </c>
      <c r="U18">
        <v>14</v>
      </c>
      <c r="V18">
        <v>0</v>
      </c>
      <c r="W18">
        <v>37</v>
      </c>
      <c r="X18">
        <v>44</v>
      </c>
      <c r="Y18">
        <v>49</v>
      </c>
      <c r="Z18">
        <v>92</v>
      </c>
      <c r="AA18">
        <f>SUM(B18:T18)</f>
        <v>1643</v>
      </c>
      <c r="AB18">
        <f>SUM(U18:Z18)</f>
        <v>236</v>
      </c>
      <c r="AC18">
        <f>AB18*AA18</f>
        <v>387748</v>
      </c>
      <c r="AD18" t="str">
        <f>IF(AC18 &gt; 0, "BOTH", 0)</f>
        <v>BOTH</v>
      </c>
      <c r="AE18" t="str">
        <f>A18</f>
        <v>d__Bacteria;p__Proteobacteria;c__Gammaproteobacteria;o__OM182_clade</v>
      </c>
      <c r="AF18" t="str">
        <f>IF(AE18 &gt; 0, "BOTH", 0)</f>
        <v>BOTH</v>
      </c>
    </row>
    <row r="19" spans="1:32" x14ac:dyDescent="0.2">
      <c r="A19" t="s">
        <v>93</v>
      </c>
      <c r="B19">
        <v>531</v>
      </c>
      <c r="C19">
        <v>0</v>
      </c>
      <c r="D19">
        <v>0</v>
      </c>
      <c r="E19">
        <v>0</v>
      </c>
      <c r="F19">
        <v>0</v>
      </c>
      <c r="G19">
        <v>276</v>
      </c>
      <c r="H19">
        <v>1846</v>
      </c>
      <c r="I19">
        <v>2065</v>
      </c>
      <c r="J19">
        <v>0</v>
      </c>
      <c r="K19">
        <v>955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16</v>
      </c>
      <c r="V19">
        <v>53</v>
      </c>
      <c r="W19">
        <v>38</v>
      </c>
      <c r="X19">
        <v>0</v>
      </c>
      <c r="Y19">
        <v>118</v>
      </c>
      <c r="Z19">
        <v>27</v>
      </c>
      <c r="AA19">
        <f>SUM(B19:T19)</f>
        <v>5673</v>
      </c>
      <c r="AB19">
        <f>SUM(U19:Z19)</f>
        <v>252</v>
      </c>
      <c r="AC19">
        <f>AB19*AA19</f>
        <v>1429596</v>
      </c>
      <c r="AD19" t="str">
        <f>IF(AC19 &gt; 0, "BOTH", 0)</f>
        <v>BOTH</v>
      </c>
      <c r="AE19" t="str">
        <f>A19</f>
        <v>d__Bacteria;p__Proteobacteria;c__Alphaproteobacteria;o__NRL2</v>
      </c>
      <c r="AF19" t="str">
        <f>IF(AE19 &gt; 0, "BOTH", 0)</f>
        <v>BOTH</v>
      </c>
    </row>
    <row r="20" spans="1:32" x14ac:dyDescent="0.2">
      <c r="A20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144</v>
      </c>
      <c r="I20">
        <v>157</v>
      </c>
      <c r="J20">
        <v>0</v>
      </c>
      <c r="K20">
        <v>30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32</v>
      </c>
      <c r="S20">
        <v>0</v>
      </c>
      <c r="T20">
        <v>0</v>
      </c>
      <c r="U20">
        <v>0</v>
      </c>
      <c r="V20">
        <v>0</v>
      </c>
      <c r="W20">
        <v>39</v>
      </c>
      <c r="X20">
        <v>229</v>
      </c>
      <c r="Y20">
        <v>38</v>
      </c>
      <c r="Z20">
        <v>0</v>
      </c>
      <c r="AA20">
        <f>SUM(B20:T20)</f>
        <v>363</v>
      </c>
      <c r="AB20">
        <f>SUM(U20:Z20)</f>
        <v>306</v>
      </c>
      <c r="AC20">
        <f>AB20*AA20</f>
        <v>111078</v>
      </c>
      <c r="AD20" t="str">
        <f>IF(AC20 &gt; 0, "BOTH", 0)</f>
        <v>BOTH</v>
      </c>
      <c r="AE20" t="str">
        <f>A20</f>
        <v>d__Bacteria;p__Proteobacteria;c__Alphaproteobacteria;o__Puniceispirillales</v>
      </c>
      <c r="AF20" t="str">
        <f>IF(AE20 &gt; 0, "BOTH", 0)</f>
        <v>BOTH</v>
      </c>
    </row>
    <row r="21" spans="1:32" x14ac:dyDescent="0.2">
      <c r="A21" t="s">
        <v>149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23</v>
      </c>
      <c r="V21">
        <v>37</v>
      </c>
      <c r="W21">
        <v>158</v>
      </c>
      <c r="X21">
        <v>53</v>
      </c>
      <c r="Y21">
        <v>13</v>
      </c>
      <c r="Z21">
        <v>64</v>
      </c>
      <c r="AA21">
        <f>SUM(B21:T21)</f>
        <v>50</v>
      </c>
      <c r="AB21">
        <f>SUM(U21:Z21)</f>
        <v>348</v>
      </c>
      <c r="AC21">
        <f>AB21*AA21</f>
        <v>17400</v>
      </c>
      <c r="AD21" t="str">
        <f>IF(AC21 &gt; 0, "BOTH", 0)</f>
        <v>BOTH</v>
      </c>
      <c r="AE21" t="str">
        <f>A21</f>
        <v>d__Bacteria;p__Myxococcota;c__Polyangia;o__Haliangiales</v>
      </c>
      <c r="AF21" t="str">
        <f>IF(AE21 &gt; 0, "BOTH", 0)</f>
        <v>BOTH</v>
      </c>
    </row>
    <row r="22" spans="1:32" x14ac:dyDescent="0.2">
      <c r="A22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7436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3</v>
      </c>
      <c r="V22">
        <v>0</v>
      </c>
      <c r="W22">
        <v>189</v>
      </c>
      <c r="X22">
        <v>9</v>
      </c>
      <c r="Y22">
        <v>13</v>
      </c>
      <c r="Z22">
        <v>136</v>
      </c>
      <c r="AA22">
        <f>SUM(B22:T22)</f>
        <v>7436</v>
      </c>
      <c r="AB22">
        <f>SUM(U22:Z22)</f>
        <v>350</v>
      </c>
      <c r="AC22">
        <f>AB22*AA22</f>
        <v>2602600</v>
      </c>
      <c r="AD22" t="str">
        <f>IF(AC22 &gt; 0, "BOTH", 0)</f>
        <v>BOTH</v>
      </c>
      <c r="AE22" t="str">
        <f>A22</f>
        <v>d__Bacteria;p__Planctomycetota;c__BD7-11;o__BD7-11</v>
      </c>
      <c r="AF22" t="str">
        <f>IF(AE22 &gt; 0, "BOTH", 0)</f>
        <v>BOTH</v>
      </c>
    </row>
    <row r="23" spans="1:32" x14ac:dyDescent="0.2">
      <c r="A23" t="s">
        <v>36</v>
      </c>
      <c r="B23">
        <v>2973</v>
      </c>
      <c r="C23">
        <v>0</v>
      </c>
      <c r="D23">
        <v>2441</v>
      </c>
      <c r="E23">
        <v>1234</v>
      </c>
      <c r="F23">
        <v>5131</v>
      </c>
      <c r="G23">
        <v>2975</v>
      </c>
      <c r="H23">
        <v>2130</v>
      </c>
      <c r="I23">
        <v>1862</v>
      </c>
      <c r="J23">
        <v>1776</v>
      </c>
      <c r="K23">
        <v>105</v>
      </c>
      <c r="L23">
        <v>0</v>
      </c>
      <c r="M23">
        <v>0</v>
      </c>
      <c r="N23">
        <v>0</v>
      </c>
      <c r="O23">
        <v>0</v>
      </c>
      <c r="P23">
        <v>855</v>
      </c>
      <c r="Q23">
        <v>0</v>
      </c>
      <c r="R23">
        <v>0</v>
      </c>
      <c r="S23">
        <v>0</v>
      </c>
      <c r="T23">
        <v>0</v>
      </c>
      <c r="U23">
        <v>47</v>
      </c>
      <c r="V23">
        <v>0</v>
      </c>
      <c r="W23">
        <v>116</v>
      </c>
      <c r="X23">
        <v>110</v>
      </c>
      <c r="Y23">
        <v>99</v>
      </c>
      <c r="Z23">
        <v>17</v>
      </c>
      <c r="AA23">
        <f>SUM(B23:T23)</f>
        <v>21482</v>
      </c>
      <c r="AB23">
        <f>SUM(U23:Z23)</f>
        <v>389</v>
      </c>
      <c r="AC23">
        <f>AB23*AA23</f>
        <v>8356498</v>
      </c>
      <c r="AD23" t="str">
        <f>IF(AC23 &gt; 0, "BOTH", 0)</f>
        <v>BOTH</v>
      </c>
      <c r="AE23" t="str">
        <f>A23</f>
        <v>d__Bacteria;p__Bacteroidota;c__Rhodothermia;o__Balneolales</v>
      </c>
      <c r="AF23" t="str">
        <f>IF(AE23 &gt; 0, "BOTH", 0)</f>
        <v>BOTH</v>
      </c>
    </row>
    <row r="24" spans="1:32" x14ac:dyDescent="0.2">
      <c r="A24" t="s">
        <v>55</v>
      </c>
      <c r="B24">
        <v>0</v>
      </c>
      <c r="C24">
        <v>0</v>
      </c>
      <c r="D24">
        <v>0</v>
      </c>
      <c r="E24">
        <v>1351</v>
      </c>
      <c r="F24">
        <v>0</v>
      </c>
      <c r="G24">
        <v>139</v>
      </c>
      <c r="H24">
        <v>0</v>
      </c>
      <c r="I24">
        <v>10</v>
      </c>
      <c r="J24">
        <v>0</v>
      </c>
      <c r="K24">
        <v>397</v>
      </c>
      <c r="L24">
        <v>0</v>
      </c>
      <c r="M24">
        <v>0</v>
      </c>
      <c r="N24">
        <v>125</v>
      </c>
      <c r="O24">
        <v>0</v>
      </c>
      <c r="P24">
        <v>0</v>
      </c>
      <c r="Q24">
        <v>0</v>
      </c>
      <c r="R24">
        <v>10856</v>
      </c>
      <c r="S24">
        <v>118</v>
      </c>
      <c r="T24">
        <v>2</v>
      </c>
      <c r="U24">
        <v>157</v>
      </c>
      <c r="V24">
        <v>86</v>
      </c>
      <c r="W24">
        <v>285</v>
      </c>
      <c r="X24">
        <v>16</v>
      </c>
      <c r="Y24">
        <v>0</v>
      </c>
      <c r="Z24">
        <v>19</v>
      </c>
      <c r="AA24">
        <f>SUM(B24:T24)</f>
        <v>12998</v>
      </c>
      <c r="AB24">
        <f>SUM(U24:Z24)</f>
        <v>563</v>
      </c>
      <c r="AC24">
        <f>AB24*AA24</f>
        <v>7317874</v>
      </c>
      <c r="AD24" t="str">
        <f>IF(AC24 &gt; 0, "BOTH", 0)</f>
        <v>BOTH</v>
      </c>
      <c r="AE24" t="str">
        <f>A24</f>
        <v>d__Bacteria;p__Bacteroidota;c__Bacteroidia;o__Sphingobacteriales</v>
      </c>
      <c r="AF24" t="str">
        <f>IF(AE24 &gt; 0, "BOTH", 0)</f>
        <v>BOTH</v>
      </c>
    </row>
    <row r="25" spans="1:32" x14ac:dyDescent="0.2">
      <c r="A25" t="s">
        <v>78</v>
      </c>
      <c r="B25">
        <v>0</v>
      </c>
      <c r="C25">
        <v>4</v>
      </c>
      <c r="D25">
        <v>0</v>
      </c>
      <c r="E25">
        <v>0</v>
      </c>
      <c r="F25">
        <v>0</v>
      </c>
      <c r="G25">
        <v>685</v>
      </c>
      <c r="H25">
        <v>0</v>
      </c>
      <c r="I25">
        <v>0</v>
      </c>
      <c r="J25">
        <v>0</v>
      </c>
      <c r="K25">
        <v>0</v>
      </c>
      <c r="L25">
        <v>4130</v>
      </c>
      <c r="M25">
        <v>237</v>
      </c>
      <c r="N25">
        <v>0</v>
      </c>
      <c r="O25">
        <v>1959</v>
      </c>
      <c r="P25">
        <v>0</v>
      </c>
      <c r="Q25">
        <v>0</v>
      </c>
      <c r="R25">
        <v>2037</v>
      </c>
      <c r="S25">
        <v>0</v>
      </c>
      <c r="T25">
        <v>0</v>
      </c>
      <c r="U25">
        <v>168</v>
      </c>
      <c r="V25">
        <v>67</v>
      </c>
      <c r="W25">
        <v>87</v>
      </c>
      <c r="X25">
        <v>68</v>
      </c>
      <c r="Y25">
        <v>182</v>
      </c>
      <c r="Z25">
        <v>41</v>
      </c>
      <c r="AA25">
        <f>SUM(B25:T25)</f>
        <v>9052</v>
      </c>
      <c r="AB25">
        <f>SUM(U25:Z25)</f>
        <v>613</v>
      </c>
      <c r="AC25">
        <f>AB25*AA25</f>
        <v>5548876</v>
      </c>
      <c r="AD25" t="str">
        <f>IF(AC25 &gt; 0, "BOTH", 0)</f>
        <v>BOTH</v>
      </c>
      <c r="AE25" t="str">
        <f>A25</f>
        <v>d__Bacteria;p__Desulfobacterota;c__Desulfuromonadia;o__PB19</v>
      </c>
      <c r="AF25" t="str">
        <f>IF(AE25 &gt; 0, "BOTH", 0)</f>
        <v>BOTH</v>
      </c>
    </row>
    <row r="26" spans="1:32" x14ac:dyDescent="0.2">
      <c r="A26" t="s">
        <v>39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411</v>
      </c>
      <c r="X26">
        <v>291</v>
      </c>
      <c r="Y26">
        <v>33</v>
      </c>
      <c r="Z26">
        <v>4</v>
      </c>
      <c r="AA26">
        <f>SUM(B26:T26)</f>
        <v>7</v>
      </c>
      <c r="AB26">
        <f>SUM(U26:Z26)</f>
        <v>739</v>
      </c>
      <c r="AC26">
        <f>AB26*AA26</f>
        <v>5173</v>
      </c>
      <c r="AD26" t="str">
        <f>IF(AC26 &gt; 0, "BOTH", 0)</f>
        <v>BOTH</v>
      </c>
      <c r="AE26" t="str">
        <f>A26</f>
        <v>d__Bacteria;p__NB1-j;c__NB1-j;o__NB1-j</v>
      </c>
      <c r="AF26" t="str">
        <f>IF(AE26 &gt; 0, "BOTH", 0)</f>
        <v>BOTH</v>
      </c>
    </row>
    <row r="27" spans="1:32" x14ac:dyDescent="0.2">
      <c r="A27" t="s">
        <v>99</v>
      </c>
      <c r="B27">
        <v>123</v>
      </c>
      <c r="C27">
        <v>0</v>
      </c>
      <c r="D27">
        <v>1083</v>
      </c>
      <c r="E27">
        <v>0</v>
      </c>
      <c r="F27">
        <v>0</v>
      </c>
      <c r="G27">
        <v>389</v>
      </c>
      <c r="H27">
        <v>599</v>
      </c>
      <c r="I27">
        <v>681</v>
      </c>
      <c r="J27">
        <v>5758</v>
      </c>
      <c r="K27">
        <v>267</v>
      </c>
      <c r="L27">
        <v>0</v>
      </c>
      <c r="M27">
        <v>0</v>
      </c>
      <c r="N27">
        <v>0</v>
      </c>
      <c r="O27">
        <v>0</v>
      </c>
      <c r="P27">
        <v>0</v>
      </c>
      <c r="Q27">
        <v>863</v>
      </c>
      <c r="R27">
        <v>480</v>
      </c>
      <c r="S27">
        <v>0</v>
      </c>
      <c r="T27">
        <v>222</v>
      </c>
      <c r="U27">
        <v>39</v>
      </c>
      <c r="V27">
        <v>8</v>
      </c>
      <c r="W27">
        <v>124</v>
      </c>
      <c r="X27">
        <v>344</v>
      </c>
      <c r="Y27">
        <v>174</v>
      </c>
      <c r="Z27">
        <v>75</v>
      </c>
      <c r="AA27">
        <f>SUM(B27:T27)</f>
        <v>10465</v>
      </c>
      <c r="AB27">
        <f>SUM(U27:Z27)</f>
        <v>764</v>
      </c>
      <c r="AC27">
        <f>AB27*AA27</f>
        <v>7995260</v>
      </c>
      <c r="AD27" t="str">
        <f>IF(AC27 &gt; 0, "BOTH", 0)</f>
        <v>BOTH</v>
      </c>
      <c r="AE27" t="str">
        <f>A27</f>
        <v>d__Bacteria;p__Proteobacteria;c__Alphaproteobacteria;o__Thalassobaculales</v>
      </c>
      <c r="AF27" t="str">
        <f>IF(AE27 &gt; 0, "BOTH", 0)</f>
        <v>BOTH</v>
      </c>
    </row>
    <row r="28" spans="1:32" x14ac:dyDescent="0.2">
      <c r="A28" t="s">
        <v>51</v>
      </c>
      <c r="B28">
        <v>0</v>
      </c>
      <c r="C28">
        <v>1615</v>
      </c>
      <c r="D28">
        <v>193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7</v>
      </c>
      <c r="L28">
        <v>0</v>
      </c>
      <c r="M28">
        <v>679</v>
      </c>
      <c r="N28">
        <v>0</v>
      </c>
      <c r="O28">
        <v>8623</v>
      </c>
      <c r="P28">
        <v>0</v>
      </c>
      <c r="Q28">
        <v>3</v>
      </c>
      <c r="R28">
        <v>148</v>
      </c>
      <c r="S28">
        <v>0</v>
      </c>
      <c r="T28">
        <v>2</v>
      </c>
      <c r="U28">
        <v>20</v>
      </c>
      <c r="V28">
        <v>26</v>
      </c>
      <c r="W28">
        <v>319</v>
      </c>
      <c r="X28">
        <v>175</v>
      </c>
      <c r="Y28">
        <v>191</v>
      </c>
      <c r="Z28">
        <v>128</v>
      </c>
      <c r="AA28">
        <f>SUM(B28:T28)</f>
        <v>11270</v>
      </c>
      <c r="AB28">
        <f>SUM(U28:Z28)</f>
        <v>859</v>
      </c>
      <c r="AC28">
        <f>AB28*AA28</f>
        <v>9680930</v>
      </c>
      <c r="AD28" t="str">
        <f>IF(AC28 &gt; 0, "BOTH", 0)</f>
        <v>BOTH</v>
      </c>
      <c r="AE28" t="str">
        <f>A28</f>
        <v>d__Bacteria;p__Bacteroidota;c__Kapabacteria;o__Kapabacteriales</v>
      </c>
      <c r="AF28" t="str">
        <f>IF(AE28 &gt; 0, "BOTH", 0)</f>
        <v>BOTH</v>
      </c>
    </row>
    <row r="29" spans="1:32" x14ac:dyDescent="0.2">
      <c r="A29" t="s">
        <v>74</v>
      </c>
      <c r="B29">
        <v>119</v>
      </c>
      <c r="C29">
        <v>105</v>
      </c>
      <c r="D29">
        <v>145</v>
      </c>
      <c r="E29">
        <v>0</v>
      </c>
      <c r="F29">
        <v>0</v>
      </c>
      <c r="G29">
        <v>0</v>
      </c>
      <c r="H29">
        <v>216</v>
      </c>
      <c r="I29">
        <v>178</v>
      </c>
      <c r="J29">
        <v>2161</v>
      </c>
      <c r="K29">
        <v>9</v>
      </c>
      <c r="L29">
        <v>0</v>
      </c>
      <c r="M29">
        <v>276</v>
      </c>
      <c r="N29">
        <v>0</v>
      </c>
      <c r="O29">
        <v>597</v>
      </c>
      <c r="P29">
        <v>0</v>
      </c>
      <c r="Q29">
        <v>314</v>
      </c>
      <c r="R29">
        <v>63</v>
      </c>
      <c r="S29">
        <v>0</v>
      </c>
      <c r="T29">
        <v>53</v>
      </c>
      <c r="U29">
        <v>26</v>
      </c>
      <c r="V29">
        <v>0</v>
      </c>
      <c r="W29">
        <v>377</v>
      </c>
      <c r="X29">
        <v>136</v>
      </c>
      <c r="Y29">
        <v>137</v>
      </c>
      <c r="Z29">
        <v>549</v>
      </c>
      <c r="AA29">
        <f>SUM(B29:T29)</f>
        <v>4236</v>
      </c>
      <c r="AB29">
        <f>SUM(U29:Z29)</f>
        <v>1225</v>
      </c>
      <c r="AC29">
        <f>AB29*AA29</f>
        <v>5189100</v>
      </c>
      <c r="AD29" t="str">
        <f>IF(AC29 &gt; 0, "BOTH", 0)</f>
        <v>BOTH</v>
      </c>
      <c r="AE29" t="str">
        <f>A29</f>
        <v>d__Bacteria;p__Proteobacteria;c__Alphaproteobacteria;o__Sneathiellales</v>
      </c>
      <c r="AF29" t="str">
        <f>IF(AE29 &gt; 0, "BOTH", 0)</f>
        <v>BOTH</v>
      </c>
    </row>
    <row r="30" spans="1:32" x14ac:dyDescent="0.2">
      <c r="A30" t="s">
        <v>84</v>
      </c>
      <c r="B30">
        <v>60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126</v>
      </c>
      <c r="S30">
        <v>71</v>
      </c>
      <c r="T30">
        <v>72</v>
      </c>
      <c r="U30">
        <v>18</v>
      </c>
      <c r="V30">
        <v>23</v>
      </c>
      <c r="W30">
        <v>724</v>
      </c>
      <c r="X30">
        <v>173</v>
      </c>
      <c r="Y30">
        <v>98</v>
      </c>
      <c r="Z30">
        <v>191</v>
      </c>
      <c r="AA30">
        <f>SUM(B30:T30)</f>
        <v>329</v>
      </c>
      <c r="AB30">
        <f>SUM(U30:Z30)</f>
        <v>1227</v>
      </c>
      <c r="AC30">
        <f>AB30*AA30</f>
        <v>403683</v>
      </c>
      <c r="AD30" t="str">
        <f>IF(AC30 &gt; 0, "BOTH", 0)</f>
        <v>BOTH</v>
      </c>
      <c r="AE30" t="str">
        <f>A30</f>
        <v>d__Bacteria;p__Verrucomicrobiota;c__Verrucomicrobiae;o__Opitutales</v>
      </c>
      <c r="AF30" t="str">
        <f>IF(AE30 &gt; 0, "BOTH", 0)</f>
        <v>BOTH</v>
      </c>
    </row>
    <row r="31" spans="1:32" x14ac:dyDescent="0.2">
      <c r="A31" t="s">
        <v>73</v>
      </c>
      <c r="B31">
        <v>671</v>
      </c>
      <c r="C31">
        <v>1572</v>
      </c>
      <c r="D31">
        <v>468</v>
      </c>
      <c r="E31">
        <v>451</v>
      </c>
      <c r="F31">
        <v>0</v>
      </c>
      <c r="G31">
        <v>1482</v>
      </c>
      <c r="H31">
        <v>106</v>
      </c>
      <c r="I31">
        <v>83</v>
      </c>
      <c r="J31">
        <v>0</v>
      </c>
      <c r="K31">
        <v>0</v>
      </c>
      <c r="L31">
        <v>0</v>
      </c>
      <c r="M31">
        <v>925</v>
      </c>
      <c r="N31">
        <v>0</v>
      </c>
      <c r="O31">
        <v>0</v>
      </c>
      <c r="P31">
        <v>0</v>
      </c>
      <c r="Q31">
        <v>67</v>
      </c>
      <c r="R31">
        <v>940</v>
      </c>
      <c r="S31">
        <v>5</v>
      </c>
      <c r="T31">
        <v>268</v>
      </c>
      <c r="U31">
        <v>17</v>
      </c>
      <c r="V31">
        <v>0</v>
      </c>
      <c r="W31">
        <v>770</v>
      </c>
      <c r="X31">
        <v>326</v>
      </c>
      <c r="Y31">
        <v>47</v>
      </c>
      <c r="Z31">
        <v>148</v>
      </c>
      <c r="AA31">
        <f>SUM(B31:T31)</f>
        <v>7038</v>
      </c>
      <c r="AB31">
        <f>SUM(U31:Z31)</f>
        <v>1308</v>
      </c>
      <c r="AC31">
        <f>AB31*AA31</f>
        <v>9205704</v>
      </c>
      <c r="AD31" t="str">
        <f>IF(AC31 &gt; 0, "BOTH", 0)</f>
        <v>BOTH</v>
      </c>
      <c r="AE31" t="str">
        <f>A31</f>
        <v>d__Bacteria;p__Planctomycetota;c__Planctomycetes;o__Planctomycetales</v>
      </c>
      <c r="AF31" t="str">
        <f>IF(AE31 &gt; 0, "BOTH", 0)</f>
        <v>BOTH</v>
      </c>
    </row>
    <row r="32" spans="1:32" x14ac:dyDescent="0.2">
      <c r="A32" t="s">
        <v>86</v>
      </c>
      <c r="B32">
        <v>0</v>
      </c>
      <c r="C32">
        <v>0</v>
      </c>
      <c r="D32">
        <v>0</v>
      </c>
      <c r="E32">
        <v>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18673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694</v>
      </c>
      <c r="U32">
        <v>0</v>
      </c>
      <c r="V32">
        <v>31</v>
      </c>
      <c r="W32">
        <v>593</v>
      </c>
      <c r="X32">
        <v>126</v>
      </c>
      <c r="Y32">
        <v>295</v>
      </c>
      <c r="Z32">
        <v>303</v>
      </c>
      <c r="AA32">
        <f>SUM(B32:T32)</f>
        <v>19371</v>
      </c>
      <c r="AB32">
        <f>SUM(U32:Z32)</f>
        <v>1348</v>
      </c>
      <c r="AC32">
        <f>AB32*AA32</f>
        <v>26112108</v>
      </c>
      <c r="AD32" t="str">
        <f>IF(AC32 &gt; 0, "BOTH", 0)</f>
        <v>BOTH</v>
      </c>
      <c r="AE32" t="str">
        <f>A32</f>
        <v>d__Bacteria;p__Desulfobacterota;c__Desulfuromonadia;o__Bradymonadales</v>
      </c>
      <c r="AF32" t="str">
        <f>IF(AE32 &gt; 0, "BOTH", 0)</f>
        <v>BOTH</v>
      </c>
    </row>
    <row r="33" spans="1:32" x14ac:dyDescent="0.2">
      <c r="A33" t="s">
        <v>14</v>
      </c>
      <c r="B33">
        <v>29</v>
      </c>
      <c r="C33">
        <v>0</v>
      </c>
      <c r="D33">
        <v>0</v>
      </c>
      <c r="E33">
        <v>191</v>
      </c>
      <c r="F33">
        <v>689</v>
      </c>
      <c r="G33">
        <v>0</v>
      </c>
      <c r="H33">
        <v>139</v>
      </c>
      <c r="I33">
        <v>279</v>
      </c>
      <c r="J33">
        <v>0</v>
      </c>
      <c r="K33">
        <v>0</v>
      </c>
      <c r="L33">
        <v>0</v>
      </c>
      <c r="M33">
        <v>3132</v>
      </c>
      <c r="N33">
        <v>454</v>
      </c>
      <c r="O33">
        <v>0</v>
      </c>
      <c r="P33">
        <v>0</v>
      </c>
      <c r="Q33">
        <v>12</v>
      </c>
      <c r="R33">
        <v>0</v>
      </c>
      <c r="S33">
        <v>0</v>
      </c>
      <c r="T33">
        <v>0</v>
      </c>
      <c r="U33">
        <v>27</v>
      </c>
      <c r="V33">
        <v>0</v>
      </c>
      <c r="W33">
        <v>221</v>
      </c>
      <c r="X33">
        <v>714</v>
      </c>
      <c r="Y33">
        <v>327</v>
      </c>
      <c r="Z33">
        <v>71</v>
      </c>
      <c r="AA33">
        <f>SUM(B33:T33)</f>
        <v>4925</v>
      </c>
      <c r="AB33">
        <f>SUM(U33:Z33)</f>
        <v>1360</v>
      </c>
      <c r="AC33">
        <f>AB33*AA33</f>
        <v>6698000</v>
      </c>
      <c r="AD33" t="str">
        <f>IF(AC33 &gt; 0, "BOTH", 0)</f>
        <v>BOTH</v>
      </c>
      <c r="AE33" t="str">
        <f>A33</f>
        <v>d__Bacteria;p__Proteobacteria;c__Alphaproteobacteria;__</v>
      </c>
      <c r="AF33" t="str">
        <f>IF(AE33 &gt; 0, "BOTH", 0)</f>
        <v>BOTH</v>
      </c>
    </row>
    <row r="34" spans="1:32" x14ac:dyDescent="0.2">
      <c r="A34" t="s">
        <v>49</v>
      </c>
      <c r="B34">
        <v>189</v>
      </c>
      <c r="C34">
        <v>6325</v>
      </c>
      <c r="D34">
        <v>1002</v>
      </c>
      <c r="E34">
        <v>27</v>
      </c>
      <c r="F34">
        <v>3481</v>
      </c>
      <c r="G34">
        <v>23</v>
      </c>
      <c r="H34">
        <v>5592</v>
      </c>
      <c r="I34">
        <v>5366</v>
      </c>
      <c r="J34">
        <v>1307</v>
      </c>
      <c r="K34">
        <v>576</v>
      </c>
      <c r="L34">
        <v>5</v>
      </c>
      <c r="M34">
        <v>534</v>
      </c>
      <c r="N34">
        <v>0</v>
      </c>
      <c r="O34">
        <v>0</v>
      </c>
      <c r="P34">
        <v>1196</v>
      </c>
      <c r="Q34">
        <v>0</v>
      </c>
      <c r="R34">
        <v>510</v>
      </c>
      <c r="S34">
        <v>0</v>
      </c>
      <c r="T34">
        <v>33</v>
      </c>
      <c r="U34">
        <v>28</v>
      </c>
      <c r="V34">
        <v>47</v>
      </c>
      <c r="W34">
        <v>599</v>
      </c>
      <c r="X34">
        <v>173</v>
      </c>
      <c r="Y34">
        <v>76</v>
      </c>
      <c r="Z34">
        <v>716</v>
      </c>
      <c r="AA34">
        <f>SUM(B34:T34)</f>
        <v>26166</v>
      </c>
      <c r="AB34">
        <f>SUM(U34:Z34)</f>
        <v>1639</v>
      </c>
      <c r="AC34">
        <f>AB34*AA34</f>
        <v>42886074</v>
      </c>
      <c r="AD34" t="str">
        <f>IF(AC34 &gt; 0, "BOTH", 0)</f>
        <v>BOTH</v>
      </c>
      <c r="AE34" t="str">
        <f>A34</f>
        <v>d__Bacteria;p__Proteobacteria;c__Alphaproteobacteria;o__Rhodospirillales</v>
      </c>
      <c r="AF34" t="str">
        <f>IF(AE34 &gt; 0, "BOTH", 0)</f>
        <v>BOTH</v>
      </c>
    </row>
    <row r="35" spans="1:32" x14ac:dyDescent="0.2">
      <c r="A35" t="s">
        <v>69</v>
      </c>
      <c r="B35">
        <v>81</v>
      </c>
      <c r="C35">
        <v>16</v>
      </c>
      <c r="D35">
        <v>0</v>
      </c>
      <c r="E35">
        <v>0</v>
      </c>
      <c r="F35">
        <v>11</v>
      </c>
      <c r="G35">
        <v>5</v>
      </c>
      <c r="H35">
        <v>189</v>
      </c>
      <c r="I35">
        <v>176</v>
      </c>
      <c r="J35">
        <v>38</v>
      </c>
      <c r="K35">
        <v>83</v>
      </c>
      <c r="L35">
        <v>200</v>
      </c>
      <c r="M35">
        <v>19</v>
      </c>
      <c r="N35">
        <v>0</v>
      </c>
      <c r="O35">
        <v>0</v>
      </c>
      <c r="P35">
        <v>0</v>
      </c>
      <c r="Q35">
        <v>0</v>
      </c>
      <c r="R35">
        <v>545</v>
      </c>
      <c r="S35">
        <v>25</v>
      </c>
      <c r="T35">
        <v>0</v>
      </c>
      <c r="U35">
        <v>297</v>
      </c>
      <c r="V35">
        <v>106</v>
      </c>
      <c r="W35">
        <v>1129</v>
      </c>
      <c r="X35">
        <v>130</v>
      </c>
      <c r="Y35">
        <v>166</v>
      </c>
      <c r="Z35">
        <v>83</v>
      </c>
      <c r="AA35">
        <f>SUM(B35:T35)</f>
        <v>1388</v>
      </c>
      <c r="AB35">
        <f>SUM(U35:Z35)</f>
        <v>1911</v>
      </c>
      <c r="AC35">
        <f>AB35*AA35</f>
        <v>2652468</v>
      </c>
      <c r="AD35" t="str">
        <f>IF(AC35 &gt; 0, "BOTH", 0)</f>
        <v>BOTH</v>
      </c>
      <c r="AE35" t="str">
        <f>A35</f>
        <v>d__Bacteria;p__Proteobacteria;c__Alphaproteobacteria;o__Kordiimonadales</v>
      </c>
      <c r="AF35" t="str">
        <f>IF(AE35 &gt; 0, "BOTH", 0)</f>
        <v>BOTH</v>
      </c>
    </row>
    <row r="36" spans="1:32" x14ac:dyDescent="0.2">
      <c r="A36" t="s">
        <v>72</v>
      </c>
      <c r="B36">
        <v>402</v>
      </c>
      <c r="C36">
        <v>625</v>
      </c>
      <c r="D36">
        <v>391</v>
      </c>
      <c r="E36">
        <v>681</v>
      </c>
      <c r="F36">
        <v>550</v>
      </c>
      <c r="G36">
        <v>822</v>
      </c>
      <c r="H36">
        <v>287</v>
      </c>
      <c r="I36">
        <v>266</v>
      </c>
      <c r="J36">
        <v>720</v>
      </c>
      <c r="K36">
        <v>390</v>
      </c>
      <c r="L36">
        <v>1394</v>
      </c>
      <c r="M36">
        <v>1478</v>
      </c>
      <c r="N36">
        <v>290</v>
      </c>
      <c r="O36">
        <v>832</v>
      </c>
      <c r="P36">
        <v>0</v>
      </c>
      <c r="Q36">
        <v>86</v>
      </c>
      <c r="R36">
        <v>269</v>
      </c>
      <c r="S36">
        <v>83</v>
      </c>
      <c r="T36">
        <v>0</v>
      </c>
      <c r="U36">
        <v>11</v>
      </c>
      <c r="V36">
        <v>18</v>
      </c>
      <c r="W36">
        <v>336</v>
      </c>
      <c r="X36">
        <v>774</v>
      </c>
      <c r="Y36">
        <v>739</v>
      </c>
      <c r="Z36">
        <v>50</v>
      </c>
      <c r="AA36">
        <f>SUM(B36:T36)</f>
        <v>9566</v>
      </c>
      <c r="AB36">
        <f>SUM(U36:Z36)</f>
        <v>1928</v>
      </c>
      <c r="AC36">
        <f>AB36*AA36</f>
        <v>18443248</v>
      </c>
      <c r="AD36" t="str">
        <f>IF(AC36 &gt; 0, "BOTH", 0)</f>
        <v>BOTH</v>
      </c>
      <c r="AE36" t="str">
        <f>A36</f>
        <v>d__Bacteria;p__Proteobacteria;c__Alphaproteobacteria;o__Parvibaculales</v>
      </c>
      <c r="AF36" t="str">
        <f>IF(AE36 &gt; 0, "BOTH", 0)</f>
        <v>BOTH</v>
      </c>
    </row>
    <row r="37" spans="1:32" x14ac:dyDescent="0.2">
      <c r="A37" t="s">
        <v>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443</v>
      </c>
      <c r="U37">
        <v>20</v>
      </c>
      <c r="V37">
        <v>25</v>
      </c>
      <c r="W37">
        <v>462</v>
      </c>
      <c r="X37">
        <v>891</v>
      </c>
      <c r="Y37">
        <v>409</v>
      </c>
      <c r="Z37">
        <v>300</v>
      </c>
      <c r="AA37">
        <f>SUM(B37:T37)</f>
        <v>443</v>
      </c>
      <c r="AB37">
        <f>SUM(U37:Z37)</f>
        <v>2107</v>
      </c>
      <c r="AC37">
        <f>AB37*AA37</f>
        <v>933401</v>
      </c>
      <c r="AD37" t="str">
        <f>IF(AC37 &gt; 0, "BOTH", 0)</f>
        <v>BOTH</v>
      </c>
      <c r="AE37" t="str">
        <f>A37</f>
        <v>d__Bacteria;p__Bdellovibrionota;c__Bdellovibrionia;o__Bdellovibrionales</v>
      </c>
      <c r="AF37" t="str">
        <f>IF(AE37 &gt; 0, "BOTH", 0)</f>
        <v>BOTH</v>
      </c>
    </row>
    <row r="38" spans="1:32" x14ac:dyDescent="0.2">
      <c r="A38" t="s">
        <v>17</v>
      </c>
      <c r="B38">
        <v>25</v>
      </c>
      <c r="C38">
        <v>825</v>
      </c>
      <c r="D38">
        <v>13</v>
      </c>
      <c r="E38">
        <v>0</v>
      </c>
      <c r="F38">
        <v>0</v>
      </c>
      <c r="G38">
        <v>0</v>
      </c>
      <c r="H38">
        <v>30</v>
      </c>
      <c r="I38">
        <v>67</v>
      </c>
      <c r="J38">
        <v>0</v>
      </c>
      <c r="K38">
        <v>0</v>
      </c>
      <c r="L38">
        <v>0</v>
      </c>
      <c r="M38">
        <v>133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49</v>
      </c>
      <c r="V38">
        <v>0</v>
      </c>
      <c r="W38">
        <v>514</v>
      </c>
      <c r="X38">
        <v>1174</v>
      </c>
      <c r="Y38">
        <v>259</v>
      </c>
      <c r="Z38">
        <v>141</v>
      </c>
      <c r="AA38">
        <f>SUM(B38:T38)</f>
        <v>1093</v>
      </c>
      <c r="AB38">
        <f>SUM(U38:Z38)</f>
        <v>2137</v>
      </c>
      <c r="AC38">
        <f>AB38*AA38</f>
        <v>2335741</v>
      </c>
      <c r="AD38" t="str">
        <f>IF(AC38 &gt; 0, "BOTH", 0)</f>
        <v>BOTH</v>
      </c>
      <c r="AE38" t="str">
        <f>A38</f>
        <v>d__Bacteria;p__Planctomycetota;c__OM190;o__OM190</v>
      </c>
      <c r="AF38" t="str">
        <f>IF(AE38 &gt; 0, "BOTH", 0)</f>
        <v>BOTH</v>
      </c>
    </row>
    <row r="39" spans="1:32" x14ac:dyDescent="0.2">
      <c r="A39" t="s">
        <v>19</v>
      </c>
      <c r="B39">
        <v>0</v>
      </c>
      <c r="C39">
        <v>3495</v>
      </c>
      <c r="D39">
        <v>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1482</v>
      </c>
      <c r="V39">
        <v>335</v>
      </c>
      <c r="W39">
        <v>665</v>
      </c>
      <c r="X39">
        <v>311</v>
      </c>
      <c r="Y39">
        <v>86</v>
      </c>
      <c r="Z39">
        <v>241</v>
      </c>
      <c r="AA39">
        <f>SUM(B39:T39)</f>
        <v>3499</v>
      </c>
      <c r="AB39">
        <f>SUM(U39:Z39)</f>
        <v>3120</v>
      </c>
      <c r="AC39">
        <f>AB39*AA39</f>
        <v>10916880</v>
      </c>
      <c r="AD39" t="str">
        <f>IF(AC39 &gt; 0, "BOTH", 0)</f>
        <v>BOTH</v>
      </c>
      <c r="AE39" t="str">
        <f>A39</f>
        <v>d__Bacteria;p__Myxococcota;c__Polyangia;o__Polyangiales</v>
      </c>
      <c r="AF39" t="str">
        <f>IF(AE39 &gt; 0, "BOTH", 0)</f>
        <v>BOTH</v>
      </c>
    </row>
    <row r="40" spans="1:32" x14ac:dyDescent="0.2">
      <c r="A40" t="s">
        <v>52</v>
      </c>
      <c r="B40">
        <v>11745</v>
      </c>
      <c r="C40">
        <v>5578</v>
      </c>
      <c r="D40">
        <v>5639</v>
      </c>
      <c r="E40">
        <v>21674</v>
      </c>
      <c r="F40">
        <v>1764</v>
      </c>
      <c r="G40">
        <v>9970</v>
      </c>
      <c r="H40">
        <v>141</v>
      </c>
      <c r="I40">
        <v>103</v>
      </c>
      <c r="J40">
        <v>0</v>
      </c>
      <c r="K40">
        <v>35</v>
      </c>
      <c r="L40">
        <v>4919</v>
      </c>
      <c r="M40">
        <v>3</v>
      </c>
      <c r="N40">
        <v>0</v>
      </c>
      <c r="O40">
        <v>2574</v>
      </c>
      <c r="P40">
        <v>0</v>
      </c>
      <c r="Q40">
        <v>1155</v>
      </c>
      <c r="R40">
        <v>48</v>
      </c>
      <c r="S40">
        <v>0</v>
      </c>
      <c r="T40">
        <v>14</v>
      </c>
      <c r="U40">
        <v>2</v>
      </c>
      <c r="V40">
        <v>0</v>
      </c>
      <c r="W40">
        <v>539</v>
      </c>
      <c r="X40">
        <v>2350</v>
      </c>
      <c r="Y40">
        <v>202</v>
      </c>
      <c r="Z40">
        <v>113</v>
      </c>
      <c r="AA40">
        <f>SUM(B40:T40)</f>
        <v>65362</v>
      </c>
      <c r="AB40">
        <f>SUM(U40:Z40)</f>
        <v>3206</v>
      </c>
      <c r="AC40">
        <f>AB40*AA40</f>
        <v>209550572</v>
      </c>
      <c r="AD40" t="str">
        <f>IF(AC40 &gt; 0, "BOTH", 0)</f>
        <v>BOTH</v>
      </c>
      <c r="AE40" t="str">
        <f>A40</f>
        <v>d__Bacteria;p__Planctomycetota;c__Phycisphaerae;o__Phycisphaerales</v>
      </c>
      <c r="AF40" t="str">
        <f>IF(AE40 &gt; 0, "BOTH", 0)</f>
        <v>BOTH</v>
      </c>
    </row>
    <row r="41" spans="1:32" x14ac:dyDescent="0.2">
      <c r="A41" t="s">
        <v>32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198</v>
      </c>
      <c r="P41">
        <v>0</v>
      </c>
      <c r="Q41">
        <v>0</v>
      </c>
      <c r="R41">
        <v>0</v>
      </c>
      <c r="S41">
        <v>0</v>
      </c>
      <c r="T41">
        <v>122</v>
      </c>
      <c r="U41">
        <v>14</v>
      </c>
      <c r="V41">
        <v>14</v>
      </c>
      <c r="W41">
        <v>603</v>
      </c>
      <c r="X41">
        <v>905</v>
      </c>
      <c r="Y41">
        <v>676</v>
      </c>
      <c r="Z41">
        <v>1044</v>
      </c>
      <c r="AA41">
        <f>SUM(B41:T41)</f>
        <v>320</v>
      </c>
      <c r="AB41">
        <f>SUM(U41:Z41)</f>
        <v>3256</v>
      </c>
      <c r="AC41">
        <f>AB41*AA41</f>
        <v>1041920</v>
      </c>
      <c r="AD41" t="str">
        <f>IF(AC41 &gt; 0, "BOTH", 0)</f>
        <v>BOTH</v>
      </c>
      <c r="AE41" t="str">
        <f>A41</f>
        <v>d__Bacteria;p__Proteobacteria;c__Alphaproteobacteria;o__Micavibrionales</v>
      </c>
      <c r="AF41" t="str">
        <f>IF(AE41 &gt; 0, "BOTH", 0)</f>
        <v>BOTH</v>
      </c>
    </row>
    <row r="42" spans="1:32" x14ac:dyDescent="0.2">
      <c r="A42" t="s">
        <v>44</v>
      </c>
      <c r="B42">
        <v>54</v>
      </c>
      <c r="C42">
        <v>0</v>
      </c>
      <c r="D42">
        <v>0</v>
      </c>
      <c r="E42">
        <v>136</v>
      </c>
      <c r="F42">
        <v>8858</v>
      </c>
      <c r="G42">
        <v>32</v>
      </c>
      <c r="H42">
        <v>0</v>
      </c>
      <c r="I42">
        <v>0</v>
      </c>
      <c r="J42">
        <v>11</v>
      </c>
      <c r="K42">
        <v>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358</v>
      </c>
      <c r="V42">
        <v>975</v>
      </c>
      <c r="W42">
        <v>28</v>
      </c>
      <c r="X42">
        <v>473</v>
      </c>
      <c r="Y42">
        <v>1416</v>
      </c>
      <c r="Z42">
        <v>10</v>
      </c>
      <c r="AA42">
        <f>SUM(B42:T42)</f>
        <v>9094</v>
      </c>
      <c r="AB42">
        <f>SUM(U42:Z42)</f>
        <v>3260</v>
      </c>
      <c r="AC42">
        <f>AB42*AA42</f>
        <v>29646440</v>
      </c>
      <c r="AD42" t="str">
        <f>IF(AC42 &gt; 0, "BOTH", 0)</f>
        <v>BOTH</v>
      </c>
      <c r="AE42" t="str">
        <f>A42</f>
        <v>d__Bacteria;p__Proteobacteria;c__Gammaproteobacteria;o__Burkholderiales</v>
      </c>
      <c r="AF42" t="str">
        <f>IF(AE42 &gt; 0, "BOTH", 0)</f>
        <v>BOTH</v>
      </c>
    </row>
    <row r="43" spans="1:32" x14ac:dyDescent="0.2">
      <c r="A43" t="s">
        <v>61</v>
      </c>
      <c r="B43">
        <v>323</v>
      </c>
      <c r="C43">
        <v>0</v>
      </c>
      <c r="D43">
        <v>0</v>
      </c>
      <c r="E43">
        <v>112</v>
      </c>
      <c r="F43">
        <v>0</v>
      </c>
      <c r="G43">
        <v>5856</v>
      </c>
      <c r="H43">
        <v>54</v>
      </c>
      <c r="I43">
        <v>34</v>
      </c>
      <c r="J43">
        <v>0</v>
      </c>
      <c r="K43">
        <v>97</v>
      </c>
      <c r="L43">
        <v>685</v>
      </c>
      <c r="M43">
        <v>2040</v>
      </c>
      <c r="N43">
        <v>0</v>
      </c>
      <c r="O43">
        <v>1038</v>
      </c>
      <c r="P43">
        <v>0</v>
      </c>
      <c r="Q43">
        <v>0</v>
      </c>
      <c r="R43">
        <v>372</v>
      </c>
      <c r="S43">
        <v>2</v>
      </c>
      <c r="T43">
        <v>38</v>
      </c>
      <c r="U43">
        <v>88</v>
      </c>
      <c r="V43">
        <v>29</v>
      </c>
      <c r="W43">
        <v>1803</v>
      </c>
      <c r="X43">
        <v>1743</v>
      </c>
      <c r="Y43">
        <v>534</v>
      </c>
      <c r="Z43">
        <v>349</v>
      </c>
      <c r="AA43">
        <f>SUM(B43:T43)</f>
        <v>10651</v>
      </c>
      <c r="AB43">
        <f>SUM(U43:Z43)</f>
        <v>4546</v>
      </c>
      <c r="AC43">
        <f>AB43*AA43</f>
        <v>48419446</v>
      </c>
      <c r="AD43" t="str">
        <f>IF(AC43 &gt; 0, "BOTH", 0)</f>
        <v>BOTH</v>
      </c>
      <c r="AE43" t="str">
        <f>A43</f>
        <v>d__Bacteria;p__Planctomycetota;c__Planctomycetes;o__Pirellulales</v>
      </c>
      <c r="AF43" t="str">
        <f>IF(AE43 &gt; 0, "BOTH", 0)</f>
        <v>BOTH</v>
      </c>
    </row>
    <row r="44" spans="1:32" x14ac:dyDescent="0.2">
      <c r="A44" t="s">
        <v>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189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666</v>
      </c>
      <c r="V44">
        <v>380</v>
      </c>
      <c r="W44">
        <v>2136</v>
      </c>
      <c r="X44">
        <v>386</v>
      </c>
      <c r="Y44">
        <v>638</v>
      </c>
      <c r="Z44">
        <v>508</v>
      </c>
      <c r="AA44">
        <f>SUM(B44:T44)</f>
        <v>189</v>
      </c>
      <c r="AB44">
        <f>SUM(U44:Z44)</f>
        <v>4714</v>
      </c>
      <c r="AC44">
        <f>AB44*AA44</f>
        <v>890946</v>
      </c>
      <c r="AD44" t="str">
        <f>IF(AC44 &gt; 0, "BOTH", 0)</f>
        <v>BOTH</v>
      </c>
      <c r="AE44" t="str">
        <f>A44</f>
        <v>d__Bacteria;p__Chloroflexi;c__Anaerolineae;o__SBR1031</v>
      </c>
      <c r="AF44" t="str">
        <f>IF(AE44 &gt; 0, "BOTH", 0)</f>
        <v>BOTH</v>
      </c>
    </row>
    <row r="45" spans="1:32" x14ac:dyDescent="0.2">
      <c r="A45" t="s">
        <v>6</v>
      </c>
      <c r="B45">
        <v>0</v>
      </c>
      <c r="C45">
        <v>0</v>
      </c>
      <c r="D45">
        <v>2</v>
      </c>
      <c r="E45">
        <v>0</v>
      </c>
      <c r="F45">
        <v>0</v>
      </c>
      <c r="G45">
        <v>5</v>
      </c>
      <c r="H45">
        <v>145</v>
      </c>
      <c r="I45">
        <v>44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73</v>
      </c>
      <c r="V45">
        <v>451</v>
      </c>
      <c r="W45">
        <v>200</v>
      </c>
      <c r="X45">
        <v>2108</v>
      </c>
      <c r="Y45">
        <v>1883</v>
      </c>
      <c r="Z45">
        <v>130</v>
      </c>
      <c r="AA45">
        <f>SUM(B45:T45)</f>
        <v>196</v>
      </c>
      <c r="AB45">
        <f>SUM(U45:Z45)</f>
        <v>4845</v>
      </c>
      <c r="AC45">
        <f>AB45*AA45</f>
        <v>949620</v>
      </c>
      <c r="AD45" t="str">
        <f>IF(AC45 &gt; 0, "BOTH", 0)</f>
        <v>BOTH</v>
      </c>
      <c r="AE45" t="str">
        <f>A45</f>
        <v>d__Bacteria;p__Actinobacteriota;c__Acidimicrobiia;o__Microtrichales</v>
      </c>
      <c r="AF45" t="str">
        <f>IF(AE45 &gt; 0, "BOTH", 0)</f>
        <v>BOTH</v>
      </c>
    </row>
    <row r="46" spans="1:32" x14ac:dyDescent="0.2">
      <c r="A46" t="s">
        <v>31</v>
      </c>
      <c r="B46">
        <v>0</v>
      </c>
      <c r="C46">
        <v>0</v>
      </c>
      <c r="D46">
        <v>0</v>
      </c>
      <c r="E46">
        <v>227</v>
      </c>
      <c r="F46">
        <v>0</v>
      </c>
      <c r="G46">
        <v>0</v>
      </c>
      <c r="H46">
        <v>460</v>
      </c>
      <c r="I46">
        <v>324</v>
      </c>
      <c r="J46">
        <v>0</v>
      </c>
      <c r="K46">
        <v>0</v>
      </c>
      <c r="L46">
        <v>442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33</v>
      </c>
      <c r="V46">
        <v>52</v>
      </c>
      <c r="W46">
        <v>4109</v>
      </c>
      <c r="X46">
        <v>715</v>
      </c>
      <c r="Y46">
        <v>746</v>
      </c>
      <c r="Z46">
        <v>416</v>
      </c>
      <c r="AA46">
        <f>SUM(B46:T46)</f>
        <v>1453</v>
      </c>
      <c r="AB46">
        <f>SUM(U46:Z46)</f>
        <v>6071</v>
      </c>
      <c r="AC46">
        <f>AB46*AA46</f>
        <v>8821163</v>
      </c>
      <c r="AD46" t="str">
        <f>IF(AC46 &gt; 0, "BOTH", 0)</f>
        <v>BOTH</v>
      </c>
      <c r="AE46" t="str">
        <f>A46</f>
        <v>d__Bacteria;p__Verrucomicrobiota;c__Verrucomicrobiae;o__Verrucomicrobiales</v>
      </c>
      <c r="AF46" t="str">
        <f>IF(AE46 &gt; 0, "BOTH", 0)</f>
        <v>BOTH</v>
      </c>
    </row>
    <row r="47" spans="1:32" x14ac:dyDescent="0.2">
      <c r="A47" t="s">
        <v>102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4951</v>
      </c>
      <c r="I47">
        <v>4101</v>
      </c>
      <c r="J47">
        <v>0</v>
      </c>
      <c r="K47">
        <v>0</v>
      </c>
      <c r="L47">
        <v>0</v>
      </c>
      <c r="M47">
        <v>51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1319</v>
      </c>
      <c r="V47">
        <v>878</v>
      </c>
      <c r="W47">
        <v>408</v>
      </c>
      <c r="X47">
        <v>890</v>
      </c>
      <c r="Y47">
        <v>2323</v>
      </c>
      <c r="Z47">
        <v>460</v>
      </c>
      <c r="AA47">
        <f>SUM(B47:T47)</f>
        <v>9103</v>
      </c>
      <c r="AB47">
        <f>SUM(U47:Z47)</f>
        <v>6278</v>
      </c>
      <c r="AC47">
        <f>AB47*AA47</f>
        <v>57148634</v>
      </c>
      <c r="AD47" t="str">
        <f>IF(AC47 &gt; 0, "BOTH", 0)</f>
        <v>BOTH</v>
      </c>
      <c r="AE47" t="str">
        <f>A47</f>
        <v>d__Bacteria;p__Myxococcota;c__Polyangia;o__Nannocystales</v>
      </c>
      <c r="AF47" t="str">
        <f>IF(AE47 &gt; 0, "BOTH", 0)</f>
        <v>BOTH</v>
      </c>
    </row>
    <row r="48" spans="1:32" x14ac:dyDescent="0.2">
      <c r="A48" t="s">
        <v>75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262</v>
      </c>
      <c r="I48">
        <v>526</v>
      </c>
      <c r="J48">
        <v>0</v>
      </c>
      <c r="K48">
        <v>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235</v>
      </c>
      <c r="V48">
        <v>0</v>
      </c>
      <c r="W48">
        <v>2513</v>
      </c>
      <c r="X48">
        <v>837</v>
      </c>
      <c r="Y48">
        <v>163</v>
      </c>
      <c r="Z48">
        <v>4826</v>
      </c>
      <c r="AA48">
        <f>SUM(B48:T48)</f>
        <v>791</v>
      </c>
      <c r="AB48">
        <f>SUM(U48:Z48)</f>
        <v>8574</v>
      </c>
      <c r="AC48">
        <f>AB48*AA48</f>
        <v>6782034</v>
      </c>
      <c r="AD48" t="str">
        <f>IF(AC48 &gt; 0, "BOTH", 0)</f>
        <v>BOTH</v>
      </c>
      <c r="AE48" t="str">
        <f>A48</f>
        <v>d__Bacteria;p__Proteobacteria;c__Alphaproteobacteria;o__Kiloniellales</v>
      </c>
      <c r="AF48" t="str">
        <f>IF(AE48 &gt; 0, "BOTH", 0)</f>
        <v>BOTH</v>
      </c>
    </row>
    <row r="49" spans="1:32" x14ac:dyDescent="0.2">
      <c r="A49" t="s">
        <v>11</v>
      </c>
      <c r="B49">
        <v>16</v>
      </c>
      <c r="C49">
        <v>0</v>
      </c>
      <c r="D49">
        <v>0</v>
      </c>
      <c r="E49">
        <v>4</v>
      </c>
      <c r="F49">
        <v>0</v>
      </c>
      <c r="G49">
        <v>0</v>
      </c>
      <c r="H49">
        <v>160</v>
      </c>
      <c r="I49">
        <v>234</v>
      </c>
      <c r="J49">
        <v>0</v>
      </c>
      <c r="K49">
        <v>190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829</v>
      </c>
      <c r="V49">
        <v>3133</v>
      </c>
      <c r="W49">
        <v>1005</v>
      </c>
      <c r="X49">
        <v>426</v>
      </c>
      <c r="Y49">
        <v>2906</v>
      </c>
      <c r="Z49">
        <v>1630</v>
      </c>
      <c r="AA49">
        <f>SUM(B49:T49)</f>
        <v>604</v>
      </c>
      <c r="AB49">
        <f>SUM(U49:Z49)</f>
        <v>9929</v>
      </c>
      <c r="AC49">
        <f>AB49*AA49</f>
        <v>5997116</v>
      </c>
      <c r="AD49" t="str">
        <f>IF(AC49 &gt; 0, "BOTH", 0)</f>
        <v>BOTH</v>
      </c>
      <c r="AE49" t="str">
        <f>A49</f>
        <v>d__Bacteria;p__Proteobacteria;c__Gammaproteobacteria;__</v>
      </c>
      <c r="AF49" t="str">
        <f>IF(AE49 &gt; 0, "BOTH", 0)</f>
        <v>BOTH</v>
      </c>
    </row>
    <row r="50" spans="1:32" x14ac:dyDescent="0.2">
      <c r="A50" t="s">
        <v>56</v>
      </c>
      <c r="B50">
        <v>212</v>
      </c>
      <c r="C50">
        <v>0</v>
      </c>
      <c r="D50">
        <v>25</v>
      </c>
      <c r="E50">
        <v>542</v>
      </c>
      <c r="F50">
        <v>42</v>
      </c>
      <c r="G50">
        <v>577</v>
      </c>
      <c r="H50">
        <v>767</v>
      </c>
      <c r="I50">
        <v>1757</v>
      </c>
      <c r="J50">
        <v>9</v>
      </c>
      <c r="K50">
        <v>656</v>
      </c>
      <c r="L50">
        <v>10</v>
      </c>
      <c r="M50">
        <v>682</v>
      </c>
      <c r="N50">
        <v>5423</v>
      </c>
      <c r="O50">
        <v>262</v>
      </c>
      <c r="P50">
        <v>100</v>
      </c>
      <c r="Q50">
        <v>525</v>
      </c>
      <c r="R50">
        <v>914</v>
      </c>
      <c r="S50">
        <v>605</v>
      </c>
      <c r="T50">
        <v>88</v>
      </c>
      <c r="U50">
        <v>362</v>
      </c>
      <c r="V50">
        <v>231</v>
      </c>
      <c r="W50">
        <v>5174</v>
      </c>
      <c r="X50">
        <v>3654</v>
      </c>
      <c r="Y50">
        <v>1778</v>
      </c>
      <c r="Z50">
        <v>825</v>
      </c>
      <c r="AA50">
        <f>SUM(B50:T50)</f>
        <v>13196</v>
      </c>
      <c r="AB50">
        <f>SUM(U50:Z50)</f>
        <v>12024</v>
      </c>
      <c r="AC50">
        <f>AB50*AA50</f>
        <v>158668704</v>
      </c>
      <c r="AD50" t="str">
        <f>IF(AC50 &gt; 0, "BOTH", 0)</f>
        <v>BOTH</v>
      </c>
      <c r="AE50" t="str">
        <f>A50</f>
        <v>d__Bacteria;p__Proteobacteria;c__Alphaproteobacteria;o__Caulobacterales</v>
      </c>
      <c r="AF50" t="str">
        <f>IF(AE50 &gt; 0, "BOTH", 0)</f>
        <v>BOTH</v>
      </c>
    </row>
    <row r="51" spans="1:32" x14ac:dyDescent="0.2">
      <c r="A51" t="s">
        <v>16</v>
      </c>
      <c r="B51">
        <v>852</v>
      </c>
      <c r="C51">
        <v>11588</v>
      </c>
      <c r="D51">
        <v>137</v>
      </c>
      <c r="E51">
        <v>938</v>
      </c>
      <c r="F51">
        <v>2290</v>
      </c>
      <c r="G51">
        <v>3914</v>
      </c>
      <c r="H51">
        <v>1693</v>
      </c>
      <c r="I51">
        <v>2400</v>
      </c>
      <c r="J51">
        <v>109</v>
      </c>
      <c r="K51">
        <v>740</v>
      </c>
      <c r="L51">
        <v>1350</v>
      </c>
      <c r="M51">
        <v>5550</v>
      </c>
      <c r="N51">
        <v>2131</v>
      </c>
      <c r="O51">
        <v>4149</v>
      </c>
      <c r="P51">
        <v>8</v>
      </c>
      <c r="Q51">
        <v>3073</v>
      </c>
      <c r="R51">
        <v>3552</v>
      </c>
      <c r="S51">
        <v>10928</v>
      </c>
      <c r="T51">
        <v>1054</v>
      </c>
      <c r="U51">
        <v>700</v>
      </c>
      <c r="V51">
        <v>488</v>
      </c>
      <c r="W51">
        <v>2947</v>
      </c>
      <c r="X51">
        <v>3857</v>
      </c>
      <c r="Y51">
        <v>3274</v>
      </c>
      <c r="Z51">
        <v>3325</v>
      </c>
      <c r="AA51">
        <f>SUM(B51:T51)</f>
        <v>56456</v>
      </c>
      <c r="AB51">
        <f>SUM(U51:Z51)</f>
        <v>14591</v>
      </c>
      <c r="AC51">
        <f>AB51*AA51</f>
        <v>823749496</v>
      </c>
      <c r="AD51" t="str">
        <f>IF(AC51 &gt; 0, "BOTH", 0)</f>
        <v>BOTH</v>
      </c>
      <c r="AE51" t="str">
        <f>A51</f>
        <v>d__Bacteria;p__Proteobacteria;c__Alphaproteobacteria;o__Rhizobiales</v>
      </c>
      <c r="AF51" t="str">
        <f>IF(AE51 &gt; 0, "BOTH", 0)</f>
        <v>BOTH</v>
      </c>
    </row>
    <row r="52" spans="1:32" x14ac:dyDescent="0.2">
      <c r="A52" t="s">
        <v>20</v>
      </c>
      <c r="B52">
        <v>56</v>
      </c>
      <c r="C52">
        <v>0</v>
      </c>
      <c r="D52">
        <v>0</v>
      </c>
      <c r="E52">
        <v>4</v>
      </c>
      <c r="F52">
        <v>0</v>
      </c>
      <c r="G52">
        <v>41</v>
      </c>
      <c r="H52">
        <v>41</v>
      </c>
      <c r="I52">
        <v>0</v>
      </c>
      <c r="J52">
        <v>0</v>
      </c>
      <c r="K52">
        <v>0</v>
      </c>
      <c r="L52">
        <v>1252</v>
      </c>
      <c r="M52">
        <v>0</v>
      </c>
      <c r="N52">
        <v>0</v>
      </c>
      <c r="O52">
        <v>802</v>
      </c>
      <c r="P52">
        <v>121</v>
      </c>
      <c r="Q52">
        <v>0</v>
      </c>
      <c r="R52">
        <v>0</v>
      </c>
      <c r="S52">
        <v>0</v>
      </c>
      <c r="T52">
        <v>0</v>
      </c>
      <c r="U52">
        <v>339</v>
      </c>
      <c r="V52">
        <v>119</v>
      </c>
      <c r="W52">
        <v>5876</v>
      </c>
      <c r="X52">
        <v>6670</v>
      </c>
      <c r="Y52">
        <v>898</v>
      </c>
      <c r="Z52">
        <v>781</v>
      </c>
      <c r="AA52">
        <f>SUM(B52:T52)</f>
        <v>2317</v>
      </c>
      <c r="AB52">
        <f>SUM(U52:Z52)</f>
        <v>14683</v>
      </c>
      <c r="AC52">
        <f>AB52*AA52</f>
        <v>34020511</v>
      </c>
      <c r="AD52" t="str">
        <f>IF(AC52 &gt; 0, "BOTH", 0)</f>
        <v>BOTH</v>
      </c>
      <c r="AE52" t="str">
        <f>A52</f>
        <v>d__Bacteria;p__Proteobacteria;c__Alphaproteobacteria;o__Sphingomonadales</v>
      </c>
      <c r="AF52" t="str">
        <f>IF(AE52 &gt; 0, "BOTH", 0)</f>
        <v>BOTH</v>
      </c>
    </row>
    <row r="53" spans="1:32" x14ac:dyDescent="0.2">
      <c r="A53" t="s">
        <v>90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318</v>
      </c>
      <c r="M53">
        <v>0</v>
      </c>
      <c r="N53">
        <v>0</v>
      </c>
      <c r="O53">
        <v>54</v>
      </c>
      <c r="P53">
        <v>0</v>
      </c>
      <c r="Q53">
        <v>0</v>
      </c>
      <c r="R53">
        <v>62</v>
      </c>
      <c r="S53">
        <v>0</v>
      </c>
      <c r="T53">
        <v>0</v>
      </c>
      <c r="U53">
        <v>247</v>
      </c>
      <c r="V53">
        <v>938</v>
      </c>
      <c r="W53">
        <v>2191</v>
      </c>
      <c r="X53">
        <v>651</v>
      </c>
      <c r="Y53">
        <v>9258</v>
      </c>
      <c r="Z53">
        <v>4927</v>
      </c>
      <c r="AA53">
        <f>SUM(B53:T53)</f>
        <v>434</v>
      </c>
      <c r="AB53">
        <f>SUM(U53:Z53)</f>
        <v>18212</v>
      </c>
      <c r="AC53">
        <f>AB53*AA53</f>
        <v>7904008</v>
      </c>
      <c r="AD53" t="str">
        <f>IF(AC53 &gt; 0, "BOTH", 0)</f>
        <v>BOTH</v>
      </c>
      <c r="AE53" t="str">
        <f>A53</f>
        <v>d__Bacteria;p__Proteobacteria;c__Gammaproteobacteria;o__Pseudomonadales</v>
      </c>
      <c r="AF53" t="str">
        <f>IF(AE53 &gt; 0, "BOTH", 0)</f>
        <v>BOTH</v>
      </c>
    </row>
    <row r="54" spans="1:32" x14ac:dyDescent="0.2">
      <c r="A54" t="s">
        <v>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681</v>
      </c>
      <c r="I54">
        <v>95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2214</v>
      </c>
      <c r="V54">
        <v>748</v>
      </c>
      <c r="W54">
        <v>2092</v>
      </c>
      <c r="X54">
        <v>5984</v>
      </c>
      <c r="Y54">
        <v>6877</v>
      </c>
      <c r="Z54">
        <v>3377</v>
      </c>
      <c r="AA54">
        <f>SUM(B54:T54)</f>
        <v>776</v>
      </c>
      <c r="AB54">
        <f>SUM(U54:Z54)</f>
        <v>21292</v>
      </c>
      <c r="AC54">
        <f>AB54*AA54</f>
        <v>16522592</v>
      </c>
      <c r="AD54" t="str">
        <f>IF(AC54 &gt; 0, "BOTH", 0)</f>
        <v>BOTH</v>
      </c>
      <c r="AE54" t="str">
        <f>A54</f>
        <v>d__Bacteria;p__Proteobacteria;c__Gammaproteobacteria;o__Gammaproteobacteria_Incertae_Sedis</v>
      </c>
      <c r="AF54" t="str">
        <f>IF(AE54 &gt; 0, "BOTH", 0)</f>
        <v>BOTH</v>
      </c>
    </row>
    <row r="55" spans="1:32" x14ac:dyDescent="0.2">
      <c r="A55" t="s">
        <v>27</v>
      </c>
      <c r="B55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439</v>
      </c>
      <c r="V55">
        <v>1446</v>
      </c>
      <c r="W55">
        <v>1279</v>
      </c>
      <c r="X55">
        <v>8504</v>
      </c>
      <c r="Y55">
        <v>8962</v>
      </c>
      <c r="Z55">
        <v>1885</v>
      </c>
      <c r="AA55">
        <f>SUM(B55:T55)</f>
        <v>3</v>
      </c>
      <c r="AB55">
        <f>SUM(U55:Z55)</f>
        <v>22515</v>
      </c>
      <c r="AC55">
        <f>AB55*AA55</f>
        <v>67545</v>
      </c>
      <c r="AD55" t="str">
        <f>IF(AC55 &gt; 0, "BOTH", 0)</f>
        <v>BOTH</v>
      </c>
      <c r="AE55" t="str">
        <f>A55</f>
        <v>d__Bacteria;p__Proteobacteria;c__Gammaproteobacteria;o__Arenicellales</v>
      </c>
      <c r="AF55" t="str">
        <f>IF(AE55 &gt; 0, "BOTH", 0)</f>
        <v>BOTH</v>
      </c>
    </row>
    <row r="56" spans="1:32" x14ac:dyDescent="0.2">
      <c r="A56" t="s">
        <v>4</v>
      </c>
      <c r="B56">
        <v>554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322</v>
      </c>
      <c r="Q56">
        <v>0</v>
      </c>
      <c r="R56">
        <v>838</v>
      </c>
      <c r="S56">
        <v>0</v>
      </c>
      <c r="T56">
        <v>0</v>
      </c>
      <c r="U56">
        <v>779</v>
      </c>
      <c r="V56">
        <v>2371</v>
      </c>
      <c r="W56">
        <v>4305</v>
      </c>
      <c r="X56">
        <v>4041</v>
      </c>
      <c r="Y56">
        <v>13413</v>
      </c>
      <c r="Z56">
        <v>2021</v>
      </c>
      <c r="AA56">
        <f>SUM(B56:T56)</f>
        <v>1717</v>
      </c>
      <c r="AB56">
        <f>SUM(U56:Z56)</f>
        <v>26930</v>
      </c>
      <c r="AC56">
        <f>AB56*AA56</f>
        <v>46238810</v>
      </c>
      <c r="AD56" t="str">
        <f>IF(AC56 &gt; 0, "BOTH", 0)</f>
        <v>BOTH</v>
      </c>
      <c r="AE56" t="str">
        <f>A56</f>
        <v>d__Bacteria;p__Bacteroidota;c__Bacteroidia;o__Chitinophagales</v>
      </c>
      <c r="AF56" t="str">
        <f>IF(AE56 &gt; 0, "BOTH", 0)</f>
        <v>BOTH</v>
      </c>
    </row>
    <row r="57" spans="1:32" x14ac:dyDescent="0.2">
      <c r="A57" t="s">
        <v>15</v>
      </c>
      <c r="B57">
        <v>1834</v>
      </c>
      <c r="C57">
        <v>12246</v>
      </c>
      <c r="D57">
        <v>24494</v>
      </c>
      <c r="E57">
        <v>15106</v>
      </c>
      <c r="F57">
        <v>8869</v>
      </c>
      <c r="G57">
        <v>7874</v>
      </c>
      <c r="H57">
        <v>46804</v>
      </c>
      <c r="I57">
        <v>38939</v>
      </c>
      <c r="J57">
        <v>392</v>
      </c>
      <c r="K57">
        <v>59</v>
      </c>
      <c r="L57">
        <v>20002</v>
      </c>
      <c r="M57">
        <v>47478</v>
      </c>
      <c r="N57">
        <v>55587</v>
      </c>
      <c r="O57">
        <v>15810</v>
      </c>
      <c r="P57">
        <v>20125</v>
      </c>
      <c r="Q57">
        <v>53374</v>
      </c>
      <c r="R57">
        <v>10569</v>
      </c>
      <c r="S57">
        <v>93671</v>
      </c>
      <c r="T57">
        <v>11576</v>
      </c>
      <c r="U57">
        <v>656</v>
      </c>
      <c r="V57">
        <v>1006</v>
      </c>
      <c r="W57">
        <v>5903</v>
      </c>
      <c r="X57">
        <v>3654</v>
      </c>
      <c r="Y57">
        <v>10721</v>
      </c>
      <c r="Z57">
        <v>5801</v>
      </c>
      <c r="AA57">
        <f>SUM(B57:T57)</f>
        <v>484809</v>
      </c>
      <c r="AB57">
        <f>SUM(U57:Z57)</f>
        <v>27741</v>
      </c>
      <c r="AC57">
        <f>AB57*AA57</f>
        <v>13449086469</v>
      </c>
      <c r="AD57" t="str">
        <f>IF(AC57 &gt; 0, "BOTH", 0)</f>
        <v>BOTH</v>
      </c>
      <c r="AE57" t="str">
        <f>A57</f>
        <v>d__Bacteria;p__Proteobacteria;c__Gammaproteobacteria;o__Oceanospirillales</v>
      </c>
      <c r="AF57" t="str">
        <f>IF(AE57 &gt; 0, "BOTH", 0)</f>
        <v>BOTH</v>
      </c>
    </row>
    <row r="58" spans="1:32" x14ac:dyDescent="0.2">
      <c r="A58" t="s">
        <v>1</v>
      </c>
      <c r="B58">
        <v>25795</v>
      </c>
      <c r="C58">
        <v>5250</v>
      </c>
      <c r="D58">
        <v>11712</v>
      </c>
      <c r="E58">
        <v>3849</v>
      </c>
      <c r="F58">
        <v>16783</v>
      </c>
      <c r="G58">
        <v>5463</v>
      </c>
      <c r="H58">
        <v>16788</v>
      </c>
      <c r="I58">
        <v>12578</v>
      </c>
      <c r="J58">
        <v>109416</v>
      </c>
      <c r="K58">
        <v>72463</v>
      </c>
      <c r="L58">
        <v>11189</v>
      </c>
      <c r="M58">
        <v>101</v>
      </c>
      <c r="N58">
        <v>16</v>
      </c>
      <c r="O58">
        <v>26884</v>
      </c>
      <c r="P58">
        <v>938</v>
      </c>
      <c r="Q58">
        <v>27431</v>
      </c>
      <c r="R58">
        <v>4330</v>
      </c>
      <c r="S58">
        <v>8</v>
      </c>
      <c r="T58">
        <v>696</v>
      </c>
      <c r="U58">
        <v>540</v>
      </c>
      <c r="V58">
        <v>163</v>
      </c>
      <c r="W58">
        <v>16044</v>
      </c>
      <c r="X58">
        <v>4055</v>
      </c>
      <c r="Y58">
        <v>2042</v>
      </c>
      <c r="Z58">
        <v>5570</v>
      </c>
      <c r="AA58">
        <f>SUM(B58:T58)</f>
        <v>351690</v>
      </c>
      <c r="AB58">
        <f>SUM(U58:Z58)</f>
        <v>28414</v>
      </c>
      <c r="AC58">
        <f>AB58*AA58</f>
        <v>9992919660</v>
      </c>
      <c r="AD58" t="str">
        <f>IF(AC58 &gt; 0, "BOTH", 0)</f>
        <v>BOTH</v>
      </c>
      <c r="AE58" t="str">
        <f>A58</f>
        <v>d__Bacteria;p__Proteobacteria;c__Gammaproteobacteria;o__Alteromonadales</v>
      </c>
      <c r="AF58" t="str">
        <f>IF(AE58 &gt; 0, "BOTH", 0)</f>
        <v>BOTH</v>
      </c>
    </row>
    <row r="59" spans="1:32" x14ac:dyDescent="0.2">
      <c r="A59" t="s">
        <v>18</v>
      </c>
      <c r="B59">
        <v>3178</v>
      </c>
      <c r="C59">
        <v>2836</v>
      </c>
      <c r="D59">
        <v>2639</v>
      </c>
      <c r="E59">
        <v>1003</v>
      </c>
      <c r="F59">
        <v>2916</v>
      </c>
      <c r="G59">
        <v>1033</v>
      </c>
      <c r="H59">
        <v>2360</v>
      </c>
      <c r="I59">
        <v>875</v>
      </c>
      <c r="J59">
        <v>1924</v>
      </c>
      <c r="K59">
        <v>0</v>
      </c>
      <c r="L59">
        <v>3126</v>
      </c>
      <c r="M59">
        <v>1069</v>
      </c>
      <c r="N59">
        <v>3121</v>
      </c>
      <c r="O59">
        <v>2005</v>
      </c>
      <c r="P59">
        <v>660</v>
      </c>
      <c r="Q59">
        <v>1893</v>
      </c>
      <c r="R59">
        <v>2773</v>
      </c>
      <c r="S59">
        <v>5033</v>
      </c>
      <c r="T59">
        <v>1521</v>
      </c>
      <c r="U59">
        <v>1216</v>
      </c>
      <c r="V59">
        <v>1511</v>
      </c>
      <c r="W59">
        <v>6267</v>
      </c>
      <c r="X59">
        <v>1283</v>
      </c>
      <c r="Y59">
        <v>7587</v>
      </c>
      <c r="Z59">
        <v>11481</v>
      </c>
      <c r="AA59">
        <f>SUM(B59:T59)</f>
        <v>39965</v>
      </c>
      <c r="AB59">
        <f>SUM(U59:Z59)</f>
        <v>29345</v>
      </c>
      <c r="AC59">
        <f>AB59*AA59</f>
        <v>1172772925</v>
      </c>
      <c r="AD59" t="str">
        <f>IF(AC59 &gt; 0, "BOTH", 0)</f>
        <v>BOTH</v>
      </c>
      <c r="AE59" t="str">
        <f>A59</f>
        <v>d__Bacteria;p__Proteobacteria;c__Gammaproteobacteria;o__Cellvibrionales</v>
      </c>
      <c r="AF59" t="str">
        <f>IF(AE59 &gt; 0, "BOTH", 0)</f>
        <v>BOTH</v>
      </c>
    </row>
    <row r="60" spans="1:32" x14ac:dyDescent="0.2">
      <c r="A60" t="s">
        <v>10</v>
      </c>
      <c r="B60">
        <v>1031</v>
      </c>
      <c r="C60">
        <v>1291</v>
      </c>
      <c r="D60">
        <v>343</v>
      </c>
      <c r="E60">
        <v>996</v>
      </c>
      <c r="F60">
        <v>871</v>
      </c>
      <c r="G60">
        <v>1178</v>
      </c>
      <c r="H60">
        <v>1669</v>
      </c>
      <c r="I60">
        <v>393</v>
      </c>
      <c r="J60">
        <v>41</v>
      </c>
      <c r="K60">
        <v>247</v>
      </c>
      <c r="L60">
        <v>0</v>
      </c>
      <c r="M60">
        <v>960</v>
      </c>
      <c r="N60">
        <v>0</v>
      </c>
      <c r="O60">
        <v>0</v>
      </c>
      <c r="P60">
        <v>0</v>
      </c>
      <c r="Q60">
        <v>132</v>
      </c>
      <c r="R60">
        <v>583</v>
      </c>
      <c r="S60">
        <v>68</v>
      </c>
      <c r="T60">
        <v>47</v>
      </c>
      <c r="U60">
        <v>667</v>
      </c>
      <c r="V60">
        <v>220</v>
      </c>
      <c r="W60">
        <v>4863</v>
      </c>
      <c r="X60">
        <v>1460</v>
      </c>
      <c r="Y60">
        <v>1337</v>
      </c>
      <c r="Z60">
        <v>24517</v>
      </c>
      <c r="AA60">
        <f>SUM(B60:T60)</f>
        <v>9850</v>
      </c>
      <c r="AB60">
        <f>SUM(U60:Z60)</f>
        <v>33064</v>
      </c>
      <c r="AC60">
        <f>AB60*AA60</f>
        <v>325680400</v>
      </c>
      <c r="AD60" t="str">
        <f>IF(AC60 &gt; 0, "BOTH", 0)</f>
        <v>BOTH</v>
      </c>
      <c r="AE60" t="str">
        <f>A60</f>
        <v>d__Bacteria;p__Bacteroidota;c__Bacteroidia;o__Cytophagales</v>
      </c>
      <c r="AF60" t="str">
        <f>IF(AE60 &gt; 0, "BOTH", 0)</f>
        <v>BOTH</v>
      </c>
    </row>
    <row r="61" spans="1:32" x14ac:dyDescent="0.2">
      <c r="A61" t="s">
        <v>7</v>
      </c>
      <c r="B61">
        <v>5471</v>
      </c>
      <c r="C61">
        <v>7621</v>
      </c>
      <c r="D61">
        <v>4550</v>
      </c>
      <c r="E61">
        <v>21268</v>
      </c>
      <c r="F61">
        <v>11084</v>
      </c>
      <c r="G61">
        <v>38700</v>
      </c>
      <c r="H61">
        <v>3540</v>
      </c>
      <c r="I61">
        <v>7953</v>
      </c>
      <c r="J61">
        <v>13168</v>
      </c>
      <c r="K61">
        <v>1767</v>
      </c>
      <c r="L61">
        <v>24028</v>
      </c>
      <c r="M61">
        <v>12451</v>
      </c>
      <c r="N61">
        <v>13593</v>
      </c>
      <c r="O61">
        <v>22535</v>
      </c>
      <c r="P61">
        <v>4804</v>
      </c>
      <c r="Q61">
        <v>1510</v>
      </c>
      <c r="R61">
        <v>8259</v>
      </c>
      <c r="S61">
        <v>4911</v>
      </c>
      <c r="T61">
        <v>10965</v>
      </c>
      <c r="U61">
        <v>8691</v>
      </c>
      <c r="V61">
        <v>4773</v>
      </c>
      <c r="W61">
        <v>18670</v>
      </c>
      <c r="X61">
        <v>18475</v>
      </c>
      <c r="Y61">
        <v>7788</v>
      </c>
      <c r="Z61">
        <v>10677</v>
      </c>
      <c r="AA61">
        <f>SUM(B61:T61)</f>
        <v>218178</v>
      </c>
      <c r="AB61">
        <f>SUM(U61:Z61)</f>
        <v>69074</v>
      </c>
      <c r="AC61">
        <f>AB61*AA61</f>
        <v>15070427172</v>
      </c>
      <c r="AD61" t="str">
        <f>IF(AC61 &gt; 0, "BOTH", 0)</f>
        <v>BOTH</v>
      </c>
      <c r="AE61" t="str">
        <f>A61</f>
        <v>d__Bacteria;p__Bacteroidota;c__Bacteroidia;o__Flavobacteriales</v>
      </c>
      <c r="AF61" t="str">
        <f>IF(AE61 &gt; 0, "BOTH", 0)</f>
        <v>BOTH</v>
      </c>
    </row>
    <row r="62" spans="1:32" x14ac:dyDescent="0.2">
      <c r="A62" t="s">
        <v>3</v>
      </c>
      <c r="B62">
        <v>21614</v>
      </c>
      <c r="C62">
        <v>646</v>
      </c>
      <c r="D62">
        <v>19995</v>
      </c>
      <c r="E62">
        <v>20238</v>
      </c>
      <c r="F62">
        <v>31852</v>
      </c>
      <c r="G62">
        <v>14424</v>
      </c>
      <c r="H62">
        <v>6510</v>
      </c>
      <c r="I62">
        <v>3570</v>
      </c>
      <c r="J62">
        <v>19982</v>
      </c>
      <c r="K62">
        <v>2164</v>
      </c>
      <c r="L62">
        <v>15556</v>
      </c>
      <c r="M62">
        <v>4765</v>
      </c>
      <c r="N62">
        <v>14594</v>
      </c>
      <c r="O62">
        <v>12051</v>
      </c>
      <c r="P62">
        <v>2929</v>
      </c>
      <c r="Q62">
        <v>14347</v>
      </c>
      <c r="R62">
        <v>10511</v>
      </c>
      <c r="S62">
        <v>5101</v>
      </c>
      <c r="T62">
        <v>6927</v>
      </c>
      <c r="U62">
        <v>14126</v>
      </c>
      <c r="V62">
        <v>7724</v>
      </c>
      <c r="W62">
        <v>20738</v>
      </c>
      <c r="X62">
        <v>37599</v>
      </c>
      <c r="Y62">
        <v>21586</v>
      </c>
      <c r="Z62">
        <v>17969</v>
      </c>
      <c r="AA62">
        <f>SUM(B62:T62)</f>
        <v>227776</v>
      </c>
      <c r="AB62">
        <f>SUM(U62:Z62)</f>
        <v>119742</v>
      </c>
      <c r="AC62">
        <f>AB62*AA62</f>
        <v>27274353792</v>
      </c>
      <c r="AD62" t="str">
        <f>IF(AC62 &gt; 0, "BOTH", 0)</f>
        <v>BOTH</v>
      </c>
      <c r="AE62" t="str">
        <f>A62</f>
        <v>d__Bacteria;p__Proteobacteria;c__Alphaproteobacteria;o__Rhodobacterales</v>
      </c>
      <c r="AF62" t="str">
        <f>IF(AE62 &gt; 0, "BOTH", 0)</f>
        <v>BOTH</v>
      </c>
    </row>
    <row r="63" spans="1:32" x14ac:dyDescent="0.2">
      <c r="A63" t="s">
        <v>95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f>SUM(B63:T63)</f>
        <v>2</v>
      </c>
      <c r="AB63">
        <f>SUM(U63:Z63)</f>
        <v>0</v>
      </c>
      <c r="AC63">
        <f>AB63*AA63</f>
        <v>0</v>
      </c>
      <c r="AD63">
        <f>IF(AC63 &gt; 0, "BOTH", 0)</f>
        <v>0</v>
      </c>
      <c r="AE63" t="str">
        <f>A63</f>
        <v>d__Bacteria;p__Firmicutes;c__Clostridia;o__Clostridia_vadinBB60_group</v>
      </c>
      <c r="AF63" t="s">
        <v>255</v>
      </c>
    </row>
    <row r="64" spans="1:32" x14ac:dyDescent="0.2">
      <c r="A64" t="s">
        <v>169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4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f>SUM(B64:T64)</f>
        <v>4</v>
      </c>
      <c r="AB64">
        <f>SUM(U64:Z64)</f>
        <v>0</v>
      </c>
      <c r="AC64">
        <f>AB64*AA64</f>
        <v>0</v>
      </c>
      <c r="AD64">
        <f>IF(AC64 &gt; 0, "BOTH", 0)</f>
        <v>0</v>
      </c>
      <c r="AE64" t="str">
        <f>A64</f>
        <v>d__Bacteria;p__Actinobacteriota;c__Actinobacteria;o__Propionibacteriales</v>
      </c>
      <c r="AF64" t="s">
        <v>255</v>
      </c>
    </row>
    <row r="65" spans="1:32" x14ac:dyDescent="0.2">
      <c r="A65" t="s">
        <v>176</v>
      </c>
      <c r="B65">
        <v>0</v>
      </c>
      <c r="C65">
        <v>0</v>
      </c>
      <c r="D65">
        <v>0</v>
      </c>
      <c r="E65">
        <v>0</v>
      </c>
      <c r="F65">
        <v>0</v>
      </c>
      <c r="G65">
        <v>3</v>
      </c>
      <c r="H65">
        <v>0</v>
      </c>
      <c r="I65">
        <v>0</v>
      </c>
      <c r="J65">
        <v>7</v>
      </c>
      <c r="K65">
        <v>0</v>
      </c>
      <c r="L65">
        <v>0</v>
      </c>
      <c r="M65">
        <v>0</v>
      </c>
      <c r="N65">
        <v>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f>SUM(B65:T65)</f>
        <v>13</v>
      </c>
      <c r="AB65">
        <f>SUM(U65:Z65)</f>
        <v>0</v>
      </c>
      <c r="AC65">
        <f>AB65*AA65</f>
        <v>0</v>
      </c>
      <c r="AD65">
        <f>IF(AC65 &gt; 0, "BOTH", 0)</f>
        <v>0</v>
      </c>
      <c r="AE65" t="str">
        <f>A65</f>
        <v>d__Bacteria;p__Firmicutes;c__Bacilli;o__Staphylococcales</v>
      </c>
      <c r="AF65" t="s">
        <v>255</v>
      </c>
    </row>
    <row r="66" spans="1:32" x14ac:dyDescent="0.2">
      <c r="A66" t="s">
        <v>191</v>
      </c>
      <c r="B66">
        <v>159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f>SUM(B66:T66)</f>
        <v>159</v>
      </c>
      <c r="AB66">
        <f>SUM(U66:Z66)</f>
        <v>0</v>
      </c>
      <c r="AC66">
        <f>AB66*AA66</f>
        <v>0</v>
      </c>
      <c r="AD66">
        <f>IF(AC66 &gt; 0, "BOTH", 0)</f>
        <v>0</v>
      </c>
      <c r="AE66" t="str">
        <f>A66</f>
        <v>d__Bacteria;p__Elusimicrobiota;c__Elusimicrobia;o__Elusimicrobiales</v>
      </c>
      <c r="AF66" t="s">
        <v>255</v>
      </c>
    </row>
    <row r="67" spans="1:32" x14ac:dyDescent="0.2">
      <c r="A67" t="s">
        <v>217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2478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f>SUM(B67:T67)</f>
        <v>2478</v>
      </c>
      <c r="AB67">
        <f>SUM(U67:Z67)</f>
        <v>0</v>
      </c>
      <c r="AC67">
        <f>AB67*AA67</f>
        <v>0</v>
      </c>
      <c r="AD67">
        <f>IF(AC67 &gt; 0, "BOTH", 0)</f>
        <v>0</v>
      </c>
      <c r="AE67" t="str">
        <f>A67</f>
        <v>d__Bacteria;p__Actinobacteriota;__;__</v>
      </c>
      <c r="AF67" t="s">
        <v>255</v>
      </c>
    </row>
    <row r="68" spans="1:32" x14ac:dyDescent="0.2">
      <c r="A68" t="s">
        <v>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58</v>
      </c>
      <c r="V68">
        <v>4</v>
      </c>
      <c r="W68">
        <v>453</v>
      </c>
      <c r="X68">
        <v>79</v>
      </c>
      <c r="Y68">
        <v>120</v>
      </c>
      <c r="Z68">
        <v>541</v>
      </c>
      <c r="AA68">
        <f>SUM(B68:T68)</f>
        <v>0</v>
      </c>
      <c r="AB68">
        <f>SUM(U68:Z68)</f>
        <v>1255</v>
      </c>
      <c r="AC68">
        <f>AB68*AA68</f>
        <v>0</v>
      </c>
      <c r="AD68">
        <f>IF(AC68 &gt; 0, "BOTH", 0)</f>
        <v>0</v>
      </c>
      <c r="AE68" t="str">
        <f>A68</f>
        <v>d__Bacteria;p__Proteobacteria;c__Alphaproteobacteria;o__Rickettsiales</v>
      </c>
      <c r="AF68" t="s">
        <v>252</v>
      </c>
    </row>
    <row r="69" spans="1:32" x14ac:dyDescent="0.2">
      <c r="A69" t="s">
        <v>116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2</v>
      </c>
      <c r="X69">
        <v>0</v>
      </c>
      <c r="Y69">
        <v>0</v>
      </c>
      <c r="Z69">
        <v>0</v>
      </c>
      <c r="AA69">
        <f>SUM(B69:T69)</f>
        <v>0</v>
      </c>
      <c r="AB69">
        <f>SUM(U69:Z69)</f>
        <v>2</v>
      </c>
      <c r="AC69">
        <f>AB69*AA69</f>
        <v>0</v>
      </c>
      <c r="AD69">
        <f>IF(AC69 &gt; 0, "BOTH", 0)</f>
        <v>0</v>
      </c>
      <c r="AE69" t="str">
        <f>A69</f>
        <v>d__Bacteria;p__Proteobacteria;c__Gammaproteobacteria;o__Pasteurellales</v>
      </c>
      <c r="AF69" t="s">
        <v>252</v>
      </c>
    </row>
    <row r="70" spans="1:32" x14ac:dyDescent="0.2">
      <c r="A70" t="s">
        <v>135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2</v>
      </c>
      <c r="Z70">
        <v>0</v>
      </c>
      <c r="AA70">
        <f>SUM(B70:T70)</f>
        <v>0</v>
      </c>
      <c r="AB70">
        <f>SUM(U70:Z70)</f>
        <v>2</v>
      </c>
      <c r="AC70">
        <f>AB70*AA70</f>
        <v>0</v>
      </c>
      <c r="AD70">
        <f>IF(AC70 &gt; 0, "BOTH", 0)</f>
        <v>0</v>
      </c>
      <c r="AE70" t="str">
        <f>A70</f>
        <v>d__Bacteria;p__Patescibacteria;c__Saccharimonadia;o__Saccharimonadales</v>
      </c>
      <c r="AF70" t="s">
        <v>252</v>
      </c>
    </row>
    <row r="71" spans="1:32" x14ac:dyDescent="0.2">
      <c r="A71" t="s">
        <v>162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2</v>
      </c>
      <c r="Z71">
        <v>0</v>
      </c>
      <c r="AA71">
        <f>SUM(B71:T71)</f>
        <v>0</v>
      </c>
      <c r="AB71">
        <f>SUM(U71:Z71)</f>
        <v>2</v>
      </c>
      <c r="AC71">
        <f>AB71*AA71</f>
        <v>0</v>
      </c>
      <c r="AD71">
        <f>IF(AC71 &gt; 0, "BOTH", 0)</f>
        <v>0</v>
      </c>
      <c r="AE71" t="str">
        <f>A71</f>
        <v>d__Bacteria;p__Chloroflexi;c__Chloroflexia;o__Thermomicrobiales</v>
      </c>
      <c r="AF71" t="s">
        <v>252</v>
      </c>
    </row>
    <row r="72" spans="1:32" x14ac:dyDescent="0.2">
      <c r="A72" t="s">
        <v>171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2</v>
      </c>
      <c r="AA72">
        <f>SUM(B72:T72)</f>
        <v>0</v>
      </c>
      <c r="AB72">
        <f>SUM(U72:Z72)</f>
        <v>2</v>
      </c>
      <c r="AC72">
        <f>AB72*AA72</f>
        <v>0</v>
      </c>
      <c r="AD72">
        <f>IF(AC72 &gt; 0, "BOTH", 0)</f>
        <v>0</v>
      </c>
      <c r="AE72" t="str">
        <f>A72</f>
        <v>d__Bacteria;p__Planctomycetota;c__Phycisphaerae;o__mle1-8</v>
      </c>
      <c r="AF72" t="s">
        <v>252</v>
      </c>
    </row>
    <row r="73" spans="1:32" x14ac:dyDescent="0.2">
      <c r="A73" t="s">
        <v>178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</v>
      </c>
      <c r="X73">
        <v>0</v>
      </c>
      <c r="Y73">
        <v>0</v>
      </c>
      <c r="Z73">
        <v>0</v>
      </c>
      <c r="AA73">
        <f>SUM(B73:T73)</f>
        <v>0</v>
      </c>
      <c r="AB73">
        <f>SUM(U73:Z73)</f>
        <v>2</v>
      </c>
      <c r="AC73">
        <f>AB73*AA73</f>
        <v>0</v>
      </c>
      <c r="AD73">
        <f>IF(AC73 &gt; 0, "BOTH", 0)</f>
        <v>0</v>
      </c>
      <c r="AE73" t="str">
        <f>A73</f>
        <v>d__Bacteria;p__Cyanobacteria;c__Vampirivibrionia;o__Gastranaerophilales</v>
      </c>
      <c r="AF73" t="s">
        <v>252</v>
      </c>
    </row>
    <row r="74" spans="1:32" x14ac:dyDescent="0.2">
      <c r="A74" t="s">
        <v>188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2</v>
      </c>
      <c r="Z74">
        <v>0</v>
      </c>
      <c r="AA74">
        <f>SUM(B74:T74)</f>
        <v>0</v>
      </c>
      <c r="AB74">
        <f>SUM(U74:Z74)</f>
        <v>2</v>
      </c>
      <c r="AC74">
        <f>AB74*AA74</f>
        <v>0</v>
      </c>
      <c r="AD74">
        <f>IF(AC74 &gt; 0, "BOTH", 0)</f>
        <v>0</v>
      </c>
      <c r="AE74" t="str">
        <f>A74</f>
        <v>d__Bacteria;p__Planctomycetota;c__Pla4_lineage;o__Pla4_lineage</v>
      </c>
      <c r="AF74" t="s">
        <v>252</v>
      </c>
    </row>
    <row r="75" spans="1:32" x14ac:dyDescent="0.2">
      <c r="A75" t="s">
        <v>198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2</v>
      </c>
      <c r="Y75">
        <v>0</v>
      </c>
      <c r="Z75">
        <v>0</v>
      </c>
      <c r="AA75">
        <f>SUM(B75:T75)</f>
        <v>0</v>
      </c>
      <c r="AB75">
        <f>SUM(U75:Z75)</f>
        <v>2</v>
      </c>
      <c r="AC75">
        <f>AB75*AA75</f>
        <v>0</v>
      </c>
      <c r="AD75">
        <f>IF(AC75 &gt; 0, "BOTH", 0)</f>
        <v>0</v>
      </c>
      <c r="AE75" t="str">
        <f>A75</f>
        <v>d__Bacteria;p__Synergistota;c__Synergistia;o__Synergistales</v>
      </c>
      <c r="AF75" t="s">
        <v>252</v>
      </c>
    </row>
    <row r="76" spans="1:32" x14ac:dyDescent="0.2">
      <c r="A76" t="s">
        <v>206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2</v>
      </c>
      <c r="Y76">
        <v>0</v>
      </c>
      <c r="Z76">
        <v>0</v>
      </c>
      <c r="AA76">
        <f>SUM(B76:T76)</f>
        <v>0</v>
      </c>
      <c r="AB76">
        <f>SUM(U76:Z76)</f>
        <v>2</v>
      </c>
      <c r="AC76">
        <f>AB76*AA76</f>
        <v>0</v>
      </c>
      <c r="AD76">
        <f>IF(AC76 &gt; 0, "BOTH", 0)</f>
        <v>0</v>
      </c>
      <c r="AE76" t="str">
        <f>A76</f>
        <v>d__Bacteria;p__Patescibacteria;c__Parcubacteria;__</v>
      </c>
      <c r="AF76" t="s">
        <v>252</v>
      </c>
    </row>
    <row r="77" spans="1:32" x14ac:dyDescent="0.2">
      <c r="A77" t="s">
        <v>214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2</v>
      </c>
      <c r="Y77">
        <v>0</v>
      </c>
      <c r="Z77">
        <v>0</v>
      </c>
      <c r="AA77">
        <f>SUM(B77:T77)</f>
        <v>0</v>
      </c>
      <c r="AB77">
        <f>SUM(U77:Z77)</f>
        <v>2</v>
      </c>
      <c r="AC77">
        <f>AB77*AA77</f>
        <v>0</v>
      </c>
      <c r="AD77">
        <f>IF(AC77 &gt; 0, "BOTH", 0)</f>
        <v>0</v>
      </c>
      <c r="AE77" t="str">
        <f>A77</f>
        <v>d__Bacteria;p__Verrucomicrobiota;c__Omnitrophia;o__Omnitrophales</v>
      </c>
      <c r="AF77" t="s">
        <v>252</v>
      </c>
    </row>
    <row r="78" spans="1:32" x14ac:dyDescent="0.2">
      <c r="A78" t="s">
        <v>129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3</v>
      </c>
      <c r="Z78">
        <v>0</v>
      </c>
      <c r="AA78">
        <f>SUM(B78:T78)</f>
        <v>0</v>
      </c>
      <c r="AB78">
        <f>SUM(U78:Z78)</f>
        <v>3</v>
      </c>
      <c r="AC78">
        <f>AB78*AA78</f>
        <v>0</v>
      </c>
      <c r="AD78">
        <f>IF(AC78 &gt; 0, "BOTH", 0)</f>
        <v>0</v>
      </c>
      <c r="AE78" t="str">
        <f>A78</f>
        <v>d__Bacteria;p__Patescibacteria;c__Gracilibacteria;o__Candidatus_Peregrinibacteria</v>
      </c>
      <c r="AF78" t="s">
        <v>252</v>
      </c>
    </row>
    <row r="79" spans="1:32" x14ac:dyDescent="0.2">
      <c r="A79" t="s">
        <v>170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3</v>
      </c>
      <c r="X79">
        <v>0</v>
      </c>
      <c r="Y79">
        <v>0</v>
      </c>
      <c r="Z79">
        <v>0</v>
      </c>
      <c r="AA79">
        <f>SUM(B79:T79)</f>
        <v>0</v>
      </c>
      <c r="AB79">
        <f>SUM(U79:Z79)</f>
        <v>3</v>
      </c>
      <c r="AC79">
        <f>AB79*AA79</f>
        <v>0</v>
      </c>
      <c r="AD79">
        <f>IF(AC79 &gt; 0, "BOTH", 0)</f>
        <v>0</v>
      </c>
      <c r="AE79" t="str">
        <f>A79</f>
        <v>d__Bacteria;p__Acidobacteriota;c__Aminicenantia;o__Aminicenantales</v>
      </c>
      <c r="AF79" t="s">
        <v>252</v>
      </c>
    </row>
    <row r="80" spans="1:32" x14ac:dyDescent="0.2">
      <c r="A80" t="s">
        <v>179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3</v>
      </c>
      <c r="Z80">
        <v>0</v>
      </c>
      <c r="AA80">
        <f>SUM(B80:T80)</f>
        <v>0</v>
      </c>
      <c r="AB80">
        <f>SUM(U80:Z80)</f>
        <v>3</v>
      </c>
      <c r="AC80">
        <f>AB80*AA80</f>
        <v>0</v>
      </c>
      <c r="AD80">
        <f>IF(AC80 &gt; 0, "BOTH", 0)</f>
        <v>0</v>
      </c>
      <c r="AE80" t="str">
        <f>A80</f>
        <v>d__Bacteria;p__Actinobacteriota;c__Coriobacteriia;o__Coriobacteriales</v>
      </c>
      <c r="AF80" t="s">
        <v>252</v>
      </c>
    </row>
    <row r="81" spans="1:32" x14ac:dyDescent="0.2">
      <c r="A81" t="s">
        <v>180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3</v>
      </c>
      <c r="X81">
        <v>0</v>
      </c>
      <c r="Y81">
        <v>0</v>
      </c>
      <c r="Z81">
        <v>0</v>
      </c>
      <c r="AA81">
        <f>SUM(B81:T81)</f>
        <v>0</v>
      </c>
      <c r="AB81">
        <f>SUM(U81:Z81)</f>
        <v>3</v>
      </c>
      <c r="AC81">
        <f>AB81*AA81</f>
        <v>0</v>
      </c>
      <c r="AD81">
        <f>IF(AC81 &gt; 0, "BOTH", 0)</f>
        <v>0</v>
      </c>
      <c r="AE81" t="str">
        <f>A81</f>
        <v>d__Bacteria;p__Desulfobacterota;c__uncultured;o__uncultured</v>
      </c>
      <c r="AF81" t="s">
        <v>252</v>
      </c>
    </row>
    <row r="82" spans="1:32" x14ac:dyDescent="0.2">
      <c r="A82" t="s">
        <v>37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4</v>
      </c>
      <c r="X82">
        <v>0</v>
      </c>
      <c r="Y82">
        <v>0</v>
      </c>
      <c r="Z82">
        <v>0</v>
      </c>
      <c r="AA82">
        <f>SUM(B82:T82)</f>
        <v>0</v>
      </c>
      <c r="AB82">
        <f>SUM(U82:Z82)</f>
        <v>4</v>
      </c>
      <c r="AC82">
        <f>AB82*AA82</f>
        <v>0</v>
      </c>
      <c r="AD82">
        <f>IF(AC82 &gt; 0, "BOTH", 0)</f>
        <v>0</v>
      </c>
      <c r="AE82" t="str">
        <f>A82</f>
        <v>d__Bacteria;p__Proteobacteria;c__Gammaproteobacteria;o__AT-s2-59</v>
      </c>
      <c r="AF82" t="s">
        <v>252</v>
      </c>
    </row>
    <row r="83" spans="1:32" x14ac:dyDescent="0.2">
      <c r="A83" t="s">
        <v>106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4</v>
      </c>
      <c r="AA83">
        <f>SUM(B83:T83)</f>
        <v>0</v>
      </c>
      <c r="AB83">
        <f>SUM(U83:Z83)</f>
        <v>4</v>
      </c>
      <c r="AC83">
        <f>AB83*AA83</f>
        <v>0</v>
      </c>
      <c r="AD83">
        <f>IF(AC83 &gt; 0, "BOTH", 0)</f>
        <v>0</v>
      </c>
      <c r="AE83" t="str">
        <f>A83</f>
        <v>d__Bacteria;p__Patescibacteria;c__Parcubacteria;o__Candidatus_Moranbacteria</v>
      </c>
      <c r="AF83" t="s">
        <v>252</v>
      </c>
    </row>
    <row r="84" spans="1:32" x14ac:dyDescent="0.2">
      <c r="A84" t="s">
        <v>141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4</v>
      </c>
      <c r="AA84">
        <f>SUM(B84:T84)</f>
        <v>0</v>
      </c>
      <c r="AB84">
        <f>SUM(U84:Z84)</f>
        <v>4</v>
      </c>
      <c r="AC84">
        <f>AB84*AA84</f>
        <v>0</v>
      </c>
      <c r="AD84">
        <f>IF(AC84 &gt; 0, "BOTH", 0)</f>
        <v>0</v>
      </c>
      <c r="AE84" t="str">
        <f>A84</f>
        <v>d__Bacteria;p__Desulfobacterota;c__Desulfuromonadia;__</v>
      </c>
      <c r="AF84" t="s">
        <v>252</v>
      </c>
    </row>
    <row r="85" spans="1:32" x14ac:dyDescent="0.2">
      <c r="A85" t="s">
        <v>203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4</v>
      </c>
      <c r="X85">
        <v>0</v>
      </c>
      <c r="Y85">
        <v>0</v>
      </c>
      <c r="Z85">
        <v>0</v>
      </c>
      <c r="AA85">
        <f>SUM(B85:T85)</f>
        <v>0</v>
      </c>
      <c r="AB85">
        <f>SUM(U85:Z85)</f>
        <v>4</v>
      </c>
      <c r="AC85">
        <f>AB85*AA85</f>
        <v>0</v>
      </c>
      <c r="AD85">
        <f>IF(AC85 &gt; 0, "BOTH", 0)</f>
        <v>0</v>
      </c>
      <c r="AE85" t="str">
        <f>A85</f>
        <v>d__Bacteria;p__Acidobacteriota;c__Vicinamibacteria;o__Subgroup_9</v>
      </c>
      <c r="AF85" t="s">
        <v>252</v>
      </c>
    </row>
    <row r="86" spans="1:32" x14ac:dyDescent="0.2">
      <c r="A86" t="s">
        <v>210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4</v>
      </c>
      <c r="Z86">
        <v>0</v>
      </c>
      <c r="AA86">
        <f>SUM(B86:T86)</f>
        <v>0</v>
      </c>
      <c r="AB86">
        <f>SUM(U86:Z86)</f>
        <v>4</v>
      </c>
      <c r="AC86">
        <f>AB86*AA86</f>
        <v>0</v>
      </c>
      <c r="AD86">
        <f>IF(AC86 &gt; 0, "BOTH", 0)</f>
        <v>0</v>
      </c>
      <c r="AE86" t="str">
        <f>A86</f>
        <v>d__Bacteria;p__Margulisbacteria;c__Margulisbacteria;o__Margulisbacteria</v>
      </c>
      <c r="AF86" t="s">
        <v>252</v>
      </c>
    </row>
    <row r="87" spans="1:32" x14ac:dyDescent="0.2">
      <c r="A87" t="s">
        <v>89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5</v>
      </c>
      <c r="V87">
        <v>0</v>
      </c>
      <c r="W87">
        <v>0</v>
      </c>
      <c r="X87">
        <v>0</v>
      </c>
      <c r="Y87">
        <v>0</v>
      </c>
      <c r="Z87">
        <v>0</v>
      </c>
      <c r="AA87">
        <f>SUM(B87:T87)</f>
        <v>0</v>
      </c>
      <c r="AB87">
        <f>SUM(U87:Z87)</f>
        <v>5</v>
      </c>
      <c r="AC87">
        <f>AB87*AA87</f>
        <v>0</v>
      </c>
      <c r="AD87">
        <f>IF(AC87 &gt; 0, "BOTH", 0)</f>
        <v>0</v>
      </c>
      <c r="AE87" t="str">
        <f>A87</f>
        <v>d__Bacteria;p__Fibrobacterota;c__Fibrobacteria;o__Fibrobacterales</v>
      </c>
      <c r="AF87" t="s">
        <v>252</v>
      </c>
    </row>
    <row r="88" spans="1:32" x14ac:dyDescent="0.2">
      <c r="A88" t="s">
        <v>127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5</v>
      </c>
      <c r="Z88">
        <v>0</v>
      </c>
      <c r="AA88">
        <f>SUM(B88:T88)</f>
        <v>0</v>
      </c>
      <c r="AB88">
        <f>SUM(U88:Z88)</f>
        <v>5</v>
      </c>
      <c r="AC88">
        <f>AB88*AA88</f>
        <v>0</v>
      </c>
      <c r="AD88">
        <f>IF(AC88 &gt; 0, "BOTH", 0)</f>
        <v>0</v>
      </c>
      <c r="AE88" t="str">
        <f>A88</f>
        <v>d__Bacteria;p__Cyanobacteria;c__Vampirivibrionia;o__Vampirovibrionales</v>
      </c>
      <c r="AF88" t="s">
        <v>252</v>
      </c>
    </row>
    <row r="89" spans="1:32" x14ac:dyDescent="0.2">
      <c r="A89" t="s">
        <v>139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5</v>
      </c>
      <c r="Y89">
        <v>0</v>
      </c>
      <c r="Z89">
        <v>0</v>
      </c>
      <c r="AA89">
        <f>SUM(B89:T89)</f>
        <v>0</v>
      </c>
      <c r="AB89">
        <f>SUM(U89:Z89)</f>
        <v>5</v>
      </c>
      <c r="AC89">
        <f>AB89*AA89</f>
        <v>0</v>
      </c>
      <c r="AD89">
        <f>IF(AC89 &gt; 0, "BOTH", 0)</f>
        <v>0</v>
      </c>
      <c r="AE89" t="str">
        <f>A89</f>
        <v>d__Bacteria;p__Latescibacterota;c__Latescibacterota;o__Latescibacterota</v>
      </c>
      <c r="AF89" t="s">
        <v>252</v>
      </c>
    </row>
    <row r="90" spans="1:32" x14ac:dyDescent="0.2">
      <c r="A90" t="s">
        <v>152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</v>
      </c>
      <c r="V90">
        <v>0</v>
      </c>
      <c r="W90">
        <v>3</v>
      </c>
      <c r="X90">
        <v>0</v>
      </c>
      <c r="Y90">
        <v>0</v>
      </c>
      <c r="Z90">
        <v>0</v>
      </c>
      <c r="AA90">
        <f>SUM(B90:T90)</f>
        <v>0</v>
      </c>
      <c r="AB90">
        <f>SUM(U90:Z90)</f>
        <v>5</v>
      </c>
      <c r="AC90">
        <f>AB90*AA90</f>
        <v>0</v>
      </c>
      <c r="AD90">
        <f>IF(AC90 &gt; 0, "BOTH", 0)</f>
        <v>0</v>
      </c>
      <c r="AE90" t="str">
        <f>A90</f>
        <v>d__Bacteria;p__Bacteroidota;c__Ignavibacteria;o__Ignavibacteriales</v>
      </c>
      <c r="AF90" t="s">
        <v>252</v>
      </c>
    </row>
    <row r="91" spans="1:32" x14ac:dyDescent="0.2">
      <c r="A91" t="s">
        <v>172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5</v>
      </c>
      <c r="Y91">
        <v>0</v>
      </c>
      <c r="Z91">
        <v>0</v>
      </c>
      <c r="AA91">
        <f>SUM(B91:T91)</f>
        <v>0</v>
      </c>
      <c r="AB91">
        <f>SUM(U91:Z91)</f>
        <v>5</v>
      </c>
      <c r="AC91">
        <f>AB91*AA91</f>
        <v>0</v>
      </c>
      <c r="AD91">
        <f>IF(AC91 &gt; 0, "BOTH", 0)</f>
        <v>0</v>
      </c>
      <c r="AE91" t="str">
        <f>A91</f>
        <v>d__Bacteria;p__Deinococcota;c__Deinococci;o__Thermales</v>
      </c>
      <c r="AF91" t="s">
        <v>252</v>
      </c>
    </row>
    <row r="92" spans="1:32" x14ac:dyDescent="0.2">
      <c r="A92" t="s">
        <v>218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5</v>
      </c>
      <c r="X92">
        <v>0</v>
      </c>
      <c r="Y92">
        <v>0</v>
      </c>
      <c r="Z92">
        <v>0</v>
      </c>
      <c r="AA92">
        <f>SUM(B92:T92)</f>
        <v>0</v>
      </c>
      <c r="AB92">
        <f>SUM(U92:Z92)</f>
        <v>5</v>
      </c>
      <c r="AC92">
        <f>AB92*AA92</f>
        <v>0</v>
      </c>
      <c r="AD92">
        <f>IF(AC92 &gt; 0, "BOTH", 0)</f>
        <v>0</v>
      </c>
      <c r="AE92" t="str">
        <f>A92</f>
        <v>d__Bacteria;p__Bdellovibrionota;c__Oligoflexia;o__053A03-B-DI-P58</v>
      </c>
      <c r="AF92" t="s">
        <v>252</v>
      </c>
    </row>
    <row r="93" spans="1:32" x14ac:dyDescent="0.2">
      <c r="A93" t="s">
        <v>183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6</v>
      </c>
      <c r="Z93">
        <v>0</v>
      </c>
      <c r="AA93">
        <f>SUM(B93:T93)</f>
        <v>0</v>
      </c>
      <c r="AB93">
        <f>SUM(U93:Z93)</f>
        <v>6</v>
      </c>
      <c r="AC93">
        <f>AB93*AA93</f>
        <v>0</v>
      </c>
      <c r="AD93">
        <f>IF(AC93 &gt; 0, "BOTH", 0)</f>
        <v>0</v>
      </c>
      <c r="AE93" t="str">
        <f>A93</f>
        <v>d__Bacteria;p__Proteobacteria;c__Gammaproteobacteria;o__Thiohalorhabdales</v>
      </c>
      <c r="AF93" t="s">
        <v>252</v>
      </c>
    </row>
    <row r="94" spans="1:32" x14ac:dyDescent="0.2">
      <c r="A94" t="s">
        <v>185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6</v>
      </c>
      <c r="X94">
        <v>0</v>
      </c>
      <c r="Y94">
        <v>0</v>
      </c>
      <c r="Z94">
        <v>0</v>
      </c>
      <c r="AA94">
        <f>SUM(B94:T94)</f>
        <v>0</v>
      </c>
      <c r="AB94">
        <f>SUM(U94:Z94)</f>
        <v>6</v>
      </c>
      <c r="AC94">
        <f>AB94*AA94</f>
        <v>0</v>
      </c>
      <c r="AD94">
        <f>IF(AC94 &gt; 0, "BOTH", 0)</f>
        <v>0</v>
      </c>
      <c r="AE94" t="str">
        <f>A94</f>
        <v>d__Bacteria;p__Proteobacteria;c__Gammaproteobacteria;o__Legionellales</v>
      </c>
      <c r="AF94" t="s">
        <v>252</v>
      </c>
    </row>
    <row r="95" spans="1:32" x14ac:dyDescent="0.2">
      <c r="A95" t="s">
        <v>41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7</v>
      </c>
      <c r="Y95">
        <v>0</v>
      </c>
      <c r="Z95">
        <v>0</v>
      </c>
      <c r="AA95">
        <f>SUM(B95:T95)</f>
        <v>0</v>
      </c>
      <c r="AB95">
        <f>SUM(U95:Z95)</f>
        <v>7</v>
      </c>
      <c r="AC95">
        <f>AB95*AA95</f>
        <v>0</v>
      </c>
      <c r="AD95">
        <f>IF(AC95 &gt; 0, "BOTH", 0)</f>
        <v>0</v>
      </c>
      <c r="AE95" t="str">
        <f>A95</f>
        <v>d__Bacteria;p__Planctomycetota;c__Phycisphaerae;o__Tepidisphaerales</v>
      </c>
      <c r="AF95" t="s">
        <v>252</v>
      </c>
    </row>
    <row r="96" spans="1:32" x14ac:dyDescent="0.2">
      <c r="A96" t="s">
        <v>91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7</v>
      </c>
      <c r="X96">
        <v>0</v>
      </c>
      <c r="Y96">
        <v>0</v>
      </c>
      <c r="Z96">
        <v>0</v>
      </c>
      <c r="AA96">
        <f>SUM(B96:T96)</f>
        <v>0</v>
      </c>
      <c r="AB96">
        <f>SUM(U96:Z96)</f>
        <v>7</v>
      </c>
      <c r="AC96">
        <f>AB96*AA96</f>
        <v>0</v>
      </c>
      <c r="AD96">
        <f>IF(AC96 &gt; 0, "BOTH", 0)</f>
        <v>0</v>
      </c>
      <c r="AE96" t="str">
        <f>A96</f>
        <v>d__Bacteria;p__Acidobacteriota;__;__</v>
      </c>
      <c r="AF96" t="s">
        <v>252</v>
      </c>
    </row>
    <row r="97" spans="1:32" x14ac:dyDescent="0.2">
      <c r="A97" t="s">
        <v>158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</v>
      </c>
      <c r="X97">
        <v>4</v>
      </c>
      <c r="Y97">
        <v>0</v>
      </c>
      <c r="Z97">
        <v>0</v>
      </c>
      <c r="AA97">
        <f>SUM(B97:T97)</f>
        <v>0</v>
      </c>
      <c r="AB97">
        <f>SUM(U97:Z97)</f>
        <v>7</v>
      </c>
      <c r="AC97">
        <f>AB97*AA97</f>
        <v>0</v>
      </c>
      <c r="AD97">
        <f>IF(AC97 &gt; 0, "BOTH", 0)</f>
        <v>0</v>
      </c>
      <c r="AE97" t="str">
        <f>A97</f>
        <v>d__Bacteria;p__MBNT15;c__MBNT15;o__MBNT15</v>
      </c>
      <c r="AF97" t="s">
        <v>252</v>
      </c>
    </row>
    <row r="98" spans="1:32" x14ac:dyDescent="0.2">
      <c r="A98" t="s">
        <v>173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4</v>
      </c>
      <c r="Y98">
        <v>3</v>
      </c>
      <c r="Z98">
        <v>0</v>
      </c>
      <c r="AA98">
        <f>SUM(B98:T98)</f>
        <v>0</v>
      </c>
      <c r="AB98">
        <f>SUM(U98:Z98)</f>
        <v>7</v>
      </c>
      <c r="AC98">
        <f>AB98*AA98</f>
        <v>0</v>
      </c>
      <c r="AD98">
        <f>IF(AC98 &gt; 0, "BOTH", 0)</f>
        <v>0</v>
      </c>
      <c r="AE98" t="str">
        <f>A98</f>
        <v>d__Bacteria;p__Planctomycetota;c__Planctomycetes;o__uncultured</v>
      </c>
      <c r="AF98" t="s">
        <v>252</v>
      </c>
    </row>
    <row r="99" spans="1:32" x14ac:dyDescent="0.2">
      <c r="A99" t="s">
        <v>187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7</v>
      </c>
      <c r="AA99">
        <f>SUM(B99:T99)</f>
        <v>0</v>
      </c>
      <c r="AB99">
        <f>SUM(U99:Z99)</f>
        <v>7</v>
      </c>
      <c r="AC99">
        <f>AB99*AA99</f>
        <v>0</v>
      </c>
      <c r="AD99">
        <f>IF(AC99 &gt; 0, "BOTH", 0)</f>
        <v>0</v>
      </c>
      <c r="AE99" t="str">
        <f>A99</f>
        <v>d__Bacteria;p__Bacteroidota;c__Bacteroidia;o__SM1A07</v>
      </c>
      <c r="AF99" t="s">
        <v>252</v>
      </c>
    </row>
    <row r="100" spans="1:32" x14ac:dyDescent="0.2">
      <c r="A100" t="s">
        <v>190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</v>
      </c>
      <c r="X100">
        <v>0</v>
      </c>
      <c r="Y100">
        <v>0</v>
      </c>
      <c r="Z100">
        <v>3</v>
      </c>
      <c r="AA100">
        <f>SUM(B100:T100)</f>
        <v>0</v>
      </c>
      <c r="AB100">
        <f>SUM(U100:Z100)</f>
        <v>7</v>
      </c>
      <c r="AC100">
        <f>AB100*AA100</f>
        <v>0</v>
      </c>
      <c r="AD100">
        <f>IF(AC100 &gt; 0, "BOTH", 0)</f>
        <v>0</v>
      </c>
      <c r="AE100" t="str">
        <f>A100</f>
        <v>d__Bacteria;p__Proteobacteria;c__Gammaproteobacteria;o__Piscirickettsiales</v>
      </c>
      <c r="AF100" t="s">
        <v>252</v>
      </c>
    </row>
    <row r="101" spans="1:32" x14ac:dyDescent="0.2">
      <c r="A101" t="s">
        <v>201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7</v>
      </c>
      <c r="W101">
        <v>0</v>
      </c>
      <c r="X101">
        <v>0</v>
      </c>
      <c r="Y101">
        <v>0</v>
      </c>
      <c r="Z101">
        <v>0</v>
      </c>
      <c r="AA101">
        <f>SUM(B101:T101)</f>
        <v>0</v>
      </c>
      <c r="AB101">
        <f>SUM(U101:Z101)</f>
        <v>7</v>
      </c>
      <c r="AC101">
        <f>AB101*AA101</f>
        <v>0</v>
      </c>
      <c r="AD101">
        <f>IF(AC101 &gt; 0, "BOTH", 0)</f>
        <v>0</v>
      </c>
      <c r="AE101" t="str">
        <f>A101</f>
        <v>d__Bacteria;p__Verrucomicrobiota;c__Verrucomicrobiae;o__Pedosphaerales</v>
      </c>
      <c r="AF101" t="s">
        <v>252</v>
      </c>
    </row>
    <row r="102" spans="1:32" x14ac:dyDescent="0.2">
      <c r="A102" t="s">
        <v>204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7</v>
      </c>
      <c r="X102">
        <v>0</v>
      </c>
      <c r="Y102">
        <v>0</v>
      </c>
      <c r="Z102">
        <v>0</v>
      </c>
      <c r="AA102">
        <f>SUM(B102:T102)</f>
        <v>0</v>
      </c>
      <c r="AB102">
        <f>SUM(U102:Z102)</f>
        <v>7</v>
      </c>
      <c r="AC102">
        <f>AB102*AA102</f>
        <v>0</v>
      </c>
      <c r="AD102">
        <f>IF(AC102 &gt; 0, "BOTH", 0)</f>
        <v>0</v>
      </c>
      <c r="AE102" t="str">
        <f>A102</f>
        <v>d__Bacteria;p__Verrucomicrobiota;c__Lentisphaeria;o__Victivallales</v>
      </c>
      <c r="AF102" t="s">
        <v>252</v>
      </c>
    </row>
    <row r="103" spans="1:32" x14ac:dyDescent="0.2">
      <c r="A103" t="s">
        <v>98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8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f>SUM(B103:T103)</f>
        <v>0</v>
      </c>
      <c r="AB103">
        <f>SUM(U103:Z103)</f>
        <v>8</v>
      </c>
      <c r="AC103">
        <f>AB103*AA103</f>
        <v>0</v>
      </c>
      <c r="AD103">
        <f>IF(AC103 &gt; 0, "BOTH", 0)</f>
        <v>0</v>
      </c>
      <c r="AE103" t="str">
        <f>A103</f>
        <v>d__Bacteria;p__Verrucomicrobiota;c__Lentisphaeria;o__P.palmC41</v>
      </c>
      <c r="AF103" t="s">
        <v>252</v>
      </c>
    </row>
    <row r="104" spans="1:32" x14ac:dyDescent="0.2">
      <c r="A104" t="s">
        <v>114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5</v>
      </c>
      <c r="X104">
        <v>3</v>
      </c>
      <c r="Y104">
        <v>0</v>
      </c>
      <c r="Z104">
        <v>0</v>
      </c>
      <c r="AA104">
        <f>SUM(B104:T104)</f>
        <v>0</v>
      </c>
      <c r="AB104">
        <f>SUM(U104:Z104)</f>
        <v>8</v>
      </c>
      <c r="AC104">
        <f>AB104*AA104</f>
        <v>0</v>
      </c>
      <c r="AD104">
        <f>IF(AC104 &gt; 0, "BOTH", 0)</f>
        <v>0</v>
      </c>
      <c r="AE104" t="str">
        <f>A104</f>
        <v>d__Bacteria;p__Planctomycetota;c__Phycisphaerae;o__CCM11a</v>
      </c>
      <c r="AF104" t="s">
        <v>252</v>
      </c>
    </row>
    <row r="105" spans="1:32" x14ac:dyDescent="0.2">
      <c r="A105" t="s">
        <v>159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8</v>
      </c>
      <c r="X105">
        <v>0</v>
      </c>
      <c r="Y105">
        <v>0</v>
      </c>
      <c r="Z105">
        <v>0</v>
      </c>
      <c r="AA105">
        <f>SUM(B105:T105)</f>
        <v>0</v>
      </c>
      <c r="AB105">
        <f>SUM(U105:Z105)</f>
        <v>8</v>
      </c>
      <c r="AC105">
        <f>AB105*AA105</f>
        <v>0</v>
      </c>
      <c r="AD105">
        <f>IF(AC105 &gt; 0, "BOTH", 0)</f>
        <v>0</v>
      </c>
      <c r="AE105" t="str">
        <f>A105</f>
        <v>d__Bacteria;p__Firmicutes;c__Bacilli;o__Erysipelotrichales</v>
      </c>
      <c r="AF105" t="s">
        <v>252</v>
      </c>
    </row>
    <row r="106" spans="1:32" x14ac:dyDescent="0.2">
      <c r="A106" t="s">
        <v>208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6</v>
      </c>
      <c r="Y106">
        <v>0</v>
      </c>
      <c r="Z106">
        <v>2</v>
      </c>
      <c r="AA106">
        <f>SUM(B106:T106)</f>
        <v>0</v>
      </c>
      <c r="AB106">
        <f>SUM(U106:Z106)</f>
        <v>8</v>
      </c>
      <c r="AC106">
        <f>AB106*AA106</f>
        <v>0</v>
      </c>
      <c r="AD106">
        <f>IF(AC106 &gt; 0, "BOTH", 0)</f>
        <v>0</v>
      </c>
      <c r="AE106" t="str">
        <f>A106</f>
        <v>d__Bacteria;p__Acidobacteriota;c__Subgroup_26;o__Subgroup_26</v>
      </c>
      <c r="AF106" t="s">
        <v>252</v>
      </c>
    </row>
    <row r="107" spans="1:32" x14ac:dyDescent="0.2">
      <c r="A107" t="s">
        <v>215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8</v>
      </c>
      <c r="X107">
        <v>0</v>
      </c>
      <c r="Y107">
        <v>0</v>
      </c>
      <c r="Z107">
        <v>0</v>
      </c>
      <c r="AA107">
        <f>SUM(B107:T107)</f>
        <v>0</v>
      </c>
      <c r="AB107">
        <f>SUM(U107:Z107)</f>
        <v>8</v>
      </c>
      <c r="AC107">
        <f>AB107*AA107</f>
        <v>0</v>
      </c>
      <c r="AD107">
        <f>IF(AC107 &gt; 0, "BOTH", 0)</f>
        <v>0</v>
      </c>
      <c r="AE107" t="str">
        <f>A107</f>
        <v>d__Bacteria;p__Spirochaetota;c__MVP-15;o__MVP-15</v>
      </c>
      <c r="AF107" t="s">
        <v>252</v>
      </c>
    </row>
    <row r="108" spans="1:32" x14ac:dyDescent="0.2">
      <c r="A108" t="s">
        <v>45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6</v>
      </c>
      <c r="X108">
        <v>0</v>
      </c>
      <c r="Y108">
        <v>0</v>
      </c>
      <c r="Z108">
        <v>3</v>
      </c>
      <c r="AA108">
        <f>SUM(B108:T108)</f>
        <v>0</v>
      </c>
      <c r="AB108">
        <f>SUM(U108:Z108)</f>
        <v>9</v>
      </c>
      <c r="AC108">
        <f>AB108*AA108</f>
        <v>0</v>
      </c>
      <c r="AD108">
        <f>IF(AC108 &gt; 0, "BOTH", 0)</f>
        <v>0</v>
      </c>
      <c r="AE108" t="str">
        <f>A108</f>
        <v>d__Bacteria;p__Planctomycetota;c__vadinHA49;o__vadinHA49</v>
      </c>
      <c r="AF108" t="s">
        <v>252</v>
      </c>
    </row>
    <row r="109" spans="1:32" x14ac:dyDescent="0.2">
      <c r="A109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9</v>
      </c>
      <c r="Y109">
        <v>0</v>
      </c>
      <c r="Z109">
        <v>0</v>
      </c>
      <c r="AA109">
        <f>SUM(B109:T109)</f>
        <v>0</v>
      </c>
      <c r="AB109">
        <f>SUM(U109:Z109)</f>
        <v>9</v>
      </c>
      <c r="AC109">
        <f>AB109*AA109</f>
        <v>0</v>
      </c>
      <c r="AD109">
        <f>IF(AC109 &gt; 0, "BOTH", 0)</f>
        <v>0</v>
      </c>
      <c r="AE109" t="str">
        <f>A109</f>
        <v>d__Bacteria;p__Planctomycetota;c__Phycisphaerae;o__S-70</v>
      </c>
      <c r="AF109" t="s">
        <v>252</v>
      </c>
    </row>
    <row r="110" spans="1:32" x14ac:dyDescent="0.2">
      <c r="A110" t="s">
        <v>184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6</v>
      </c>
      <c r="X110">
        <v>3</v>
      </c>
      <c r="Y110">
        <v>0</v>
      </c>
      <c r="Z110">
        <v>0</v>
      </c>
      <c r="AA110">
        <f>SUM(B110:T110)</f>
        <v>0</v>
      </c>
      <c r="AB110">
        <f>SUM(U110:Z110)</f>
        <v>9</v>
      </c>
      <c r="AC110">
        <f>AB110*AA110</f>
        <v>0</v>
      </c>
      <c r="AD110">
        <f>IF(AC110 &gt; 0, "BOTH", 0)</f>
        <v>0</v>
      </c>
      <c r="AE110" t="str">
        <f>A110</f>
        <v>d__Bacteria;p__Cyanobacteria;c__Vampirivibrionia;o__Obscuribacterales</v>
      </c>
      <c r="AF110" t="s">
        <v>252</v>
      </c>
    </row>
    <row r="111" spans="1:32" x14ac:dyDescent="0.2">
      <c r="A111" t="s">
        <v>189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9</v>
      </c>
      <c r="Y111">
        <v>0</v>
      </c>
      <c r="Z111">
        <v>0</v>
      </c>
      <c r="AA111">
        <f>SUM(B111:T111)</f>
        <v>0</v>
      </c>
      <c r="AB111">
        <f>SUM(U111:Z111)</f>
        <v>9</v>
      </c>
      <c r="AC111">
        <f>AB111*AA111</f>
        <v>0</v>
      </c>
      <c r="AD111">
        <f>IF(AC111 &gt; 0, "BOTH", 0)</f>
        <v>0</v>
      </c>
      <c r="AE111" t="str">
        <f>A111</f>
        <v>d__Bacteria;p__Proteobacteria;c__Alphaproteobacteria;o__Emcibacterales</v>
      </c>
      <c r="AF111" t="s">
        <v>252</v>
      </c>
    </row>
    <row r="112" spans="1:32" x14ac:dyDescent="0.2">
      <c r="A112" t="s">
        <v>88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10</v>
      </c>
      <c r="Z112">
        <v>0</v>
      </c>
      <c r="AA112">
        <f>SUM(B112:T112)</f>
        <v>0</v>
      </c>
      <c r="AB112">
        <f>SUM(U112:Z112)</f>
        <v>10</v>
      </c>
      <c r="AC112">
        <f>AB112*AA112</f>
        <v>0</v>
      </c>
      <c r="AD112">
        <f>IF(AC112 &gt; 0, "BOTH", 0)</f>
        <v>0</v>
      </c>
      <c r="AE112" t="str">
        <f>A112</f>
        <v>d__Bacteria;p__Proteobacteria;c__Gammaproteobacteria;o__Aeromonadales</v>
      </c>
      <c r="AF112" t="s">
        <v>252</v>
      </c>
    </row>
    <row r="113" spans="1:32" x14ac:dyDescent="0.2">
      <c r="A113" t="s">
        <v>154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6</v>
      </c>
      <c r="X113">
        <v>0</v>
      </c>
      <c r="Y113">
        <v>0</v>
      </c>
      <c r="Z113">
        <v>4</v>
      </c>
      <c r="AA113">
        <f>SUM(B113:T113)</f>
        <v>0</v>
      </c>
      <c r="AB113">
        <f>SUM(U113:Z113)</f>
        <v>10</v>
      </c>
      <c r="AC113">
        <f>AB113*AA113</f>
        <v>0</v>
      </c>
      <c r="AD113">
        <f>IF(AC113 &gt; 0, "BOTH", 0)</f>
        <v>0</v>
      </c>
      <c r="AE113" t="str">
        <f>A113</f>
        <v>d__Bacteria;p__Myxococcota;c__bacteriap25;o__bacteriap25</v>
      </c>
      <c r="AF113" t="s">
        <v>252</v>
      </c>
    </row>
    <row r="114" spans="1:32" x14ac:dyDescent="0.2">
      <c r="A114" t="s">
        <v>161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f>SUM(B114:T114)</f>
        <v>0</v>
      </c>
      <c r="AB114">
        <f>SUM(U114:Z114)</f>
        <v>10</v>
      </c>
      <c r="AC114">
        <f>AB114*AA114</f>
        <v>0</v>
      </c>
      <c r="AD114">
        <f>IF(AC114 &gt; 0, "BOTH", 0)</f>
        <v>0</v>
      </c>
      <c r="AE114" t="str">
        <f>A114</f>
        <v>d__Bacteria;p__Actinobacteriota;c__Thermoleophilia;o__Solirubrobacterales</v>
      </c>
      <c r="AF114" t="s">
        <v>252</v>
      </c>
    </row>
    <row r="115" spans="1:32" x14ac:dyDescent="0.2">
      <c r="A115" t="s">
        <v>168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4</v>
      </c>
      <c r="X115">
        <v>0</v>
      </c>
      <c r="Y115">
        <v>0</v>
      </c>
      <c r="Z115">
        <v>6</v>
      </c>
      <c r="AA115">
        <f>SUM(B115:T115)</f>
        <v>0</v>
      </c>
      <c r="AB115">
        <f>SUM(U115:Z115)</f>
        <v>10</v>
      </c>
      <c r="AC115">
        <f>AB115*AA115</f>
        <v>0</v>
      </c>
      <c r="AD115">
        <f>IF(AC115 &gt; 0, "BOTH", 0)</f>
        <v>0</v>
      </c>
      <c r="AE115" t="str">
        <f>A115</f>
        <v>d__Bacteria;p__Actinobacteriota;c__Actinobacteria;o__Bifidobacteriales</v>
      </c>
      <c r="AF115" t="s">
        <v>252</v>
      </c>
    </row>
    <row r="116" spans="1:32" x14ac:dyDescent="0.2">
      <c r="A116" t="s">
        <v>177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10</v>
      </c>
      <c r="Y116">
        <v>0</v>
      </c>
      <c r="Z116">
        <v>0</v>
      </c>
      <c r="AA116">
        <f>SUM(B116:T116)</f>
        <v>0</v>
      </c>
      <c r="AB116">
        <f>SUM(U116:Z116)</f>
        <v>10</v>
      </c>
      <c r="AC116">
        <f>AB116*AA116</f>
        <v>0</v>
      </c>
      <c r="AD116">
        <f>IF(AC116 &gt; 0, "BOTH", 0)</f>
        <v>0</v>
      </c>
      <c r="AE116" t="str">
        <f>A116</f>
        <v>d__Bacteria;p__Proteobacteria;c__Gammaproteobacteria;o__SS1-B-07-19</v>
      </c>
      <c r="AF116" t="s">
        <v>252</v>
      </c>
    </row>
    <row r="117" spans="1:32" x14ac:dyDescent="0.2">
      <c r="A117" t="s">
        <v>144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6</v>
      </c>
      <c r="X117">
        <v>5</v>
      </c>
      <c r="Y117">
        <v>0</v>
      </c>
      <c r="Z117">
        <v>0</v>
      </c>
      <c r="AA117">
        <f>SUM(B117:T117)</f>
        <v>0</v>
      </c>
      <c r="AB117">
        <f>SUM(U117:Z117)</f>
        <v>11</v>
      </c>
      <c r="AC117">
        <f>AB117*AA117</f>
        <v>0</v>
      </c>
      <c r="AD117">
        <f>IF(AC117 &gt; 0, "BOTH", 0)</f>
        <v>0</v>
      </c>
      <c r="AE117" t="str">
        <f>A117</f>
        <v>d__Bacteria;p__Planctomycetota;c__Planctomycetes;o__Gemmatales</v>
      </c>
      <c r="AF117" t="s">
        <v>252</v>
      </c>
    </row>
    <row r="118" spans="1:32" x14ac:dyDescent="0.2">
      <c r="A118" t="s">
        <v>213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5</v>
      </c>
      <c r="X118">
        <v>6</v>
      </c>
      <c r="Y118">
        <v>0</v>
      </c>
      <c r="Z118">
        <v>0</v>
      </c>
      <c r="AA118">
        <f>SUM(B118:T118)</f>
        <v>0</v>
      </c>
      <c r="AB118">
        <f>SUM(U118:Z118)</f>
        <v>11</v>
      </c>
      <c r="AC118">
        <f>AB118*AA118</f>
        <v>0</v>
      </c>
      <c r="AD118">
        <f>IF(AC118 &gt; 0, "BOTH", 0)</f>
        <v>0</v>
      </c>
      <c r="AE118" t="str">
        <f>A118</f>
        <v>d__Bacteria;p__Dadabacteria;c__Dadabacteriia;o__Dadabacteriales</v>
      </c>
      <c r="AF118" t="s">
        <v>252</v>
      </c>
    </row>
    <row r="119" spans="1:32" x14ac:dyDescent="0.2">
      <c r="A119" t="s">
        <v>131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5</v>
      </c>
      <c r="X119">
        <v>7</v>
      </c>
      <c r="Y119">
        <v>0</v>
      </c>
      <c r="Z119">
        <v>0</v>
      </c>
      <c r="AA119">
        <f>SUM(B119:T119)</f>
        <v>0</v>
      </c>
      <c r="AB119">
        <f>SUM(U119:Z119)</f>
        <v>12</v>
      </c>
      <c r="AC119">
        <f>AB119*AA119</f>
        <v>0</v>
      </c>
      <c r="AD119">
        <f>IF(AC119 &gt; 0, "BOTH", 0)</f>
        <v>0</v>
      </c>
      <c r="AE119" t="str">
        <f>A119</f>
        <v>d__Bacteria;p__Chloroflexi;c__Anaerolineae;o__Anaerolineales</v>
      </c>
      <c r="AF119" t="s">
        <v>252</v>
      </c>
    </row>
    <row r="120" spans="1:32" x14ac:dyDescent="0.2">
      <c r="A120" t="s">
        <v>202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6</v>
      </c>
      <c r="X120">
        <v>0</v>
      </c>
      <c r="Y120">
        <v>6</v>
      </c>
      <c r="Z120">
        <v>0</v>
      </c>
      <c r="AA120">
        <f>SUM(B120:T120)</f>
        <v>0</v>
      </c>
      <c r="AB120">
        <f>SUM(U120:Z120)</f>
        <v>12</v>
      </c>
      <c r="AC120">
        <f>AB120*AA120</f>
        <v>0</v>
      </c>
      <c r="AD120">
        <f>IF(AC120 &gt; 0, "BOTH", 0)</f>
        <v>0</v>
      </c>
      <c r="AE120" t="str">
        <f>A120</f>
        <v>d__Bacteria;p__Proteobacteria;c__Gammaproteobacteria;o__pItb-vmat-80</v>
      </c>
      <c r="AF120" t="s">
        <v>252</v>
      </c>
    </row>
    <row r="121" spans="1:32" x14ac:dyDescent="0.2">
      <c r="A121" t="s">
        <v>109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7</v>
      </c>
      <c r="Y121">
        <v>6</v>
      </c>
      <c r="Z121">
        <v>0</v>
      </c>
      <c r="AA121">
        <f>SUM(B121:T121)</f>
        <v>0</v>
      </c>
      <c r="AB121">
        <f>SUM(U121:Z121)</f>
        <v>13</v>
      </c>
      <c r="AC121">
        <f>AB121*AA121</f>
        <v>0</v>
      </c>
      <c r="AD121">
        <f>IF(AC121 &gt; 0, "BOTH", 0)</f>
        <v>0</v>
      </c>
      <c r="AE121" t="str">
        <f>A121</f>
        <v>d__Bacteria;p__Firmicutes;c__Clostridia;o__Oscillospirales</v>
      </c>
      <c r="AF121" t="s">
        <v>252</v>
      </c>
    </row>
    <row r="122" spans="1:32" x14ac:dyDescent="0.2">
      <c r="A122" t="s">
        <v>195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13</v>
      </c>
      <c r="Y122">
        <v>0</v>
      </c>
      <c r="Z122">
        <v>0</v>
      </c>
      <c r="AA122">
        <f>SUM(B122:T122)</f>
        <v>0</v>
      </c>
      <c r="AB122">
        <f>SUM(U122:Z122)</f>
        <v>13</v>
      </c>
      <c r="AC122">
        <f>AB122*AA122</f>
        <v>0</v>
      </c>
      <c r="AD122">
        <f>IF(AC122 &gt; 0, "BOTH", 0)</f>
        <v>0</v>
      </c>
      <c r="AE122" t="str">
        <f>A122</f>
        <v>d__Bacteria;p__Proteobacteria;c__Gammaproteobacteria;o__Thiomicrospirales</v>
      </c>
      <c r="AF122" t="s">
        <v>252</v>
      </c>
    </row>
    <row r="123" spans="1:32" x14ac:dyDescent="0.2">
      <c r="A123" t="s">
        <v>212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9</v>
      </c>
      <c r="V123">
        <v>5</v>
      </c>
      <c r="W123">
        <v>0</v>
      </c>
      <c r="X123">
        <v>0</v>
      </c>
      <c r="Y123">
        <v>0</v>
      </c>
      <c r="Z123">
        <v>0</v>
      </c>
      <c r="AA123">
        <f>SUM(B123:T123)</f>
        <v>0</v>
      </c>
      <c r="AB123">
        <f>SUM(U123:Z123)</f>
        <v>14</v>
      </c>
      <c r="AC123">
        <f>AB123*AA123</f>
        <v>0</v>
      </c>
      <c r="AD123">
        <f>IF(AC123 &gt; 0, "BOTH", 0)</f>
        <v>0</v>
      </c>
      <c r="AE123" t="str">
        <f>A123</f>
        <v>d__Bacteria;p__Acidobacteriota;c__Holophagae;o__Holophagales</v>
      </c>
      <c r="AF123" t="s">
        <v>252</v>
      </c>
    </row>
    <row r="124" spans="1:32" x14ac:dyDescent="0.2">
      <c r="A124" t="s">
        <v>57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17</v>
      </c>
      <c r="X124">
        <v>0</v>
      </c>
      <c r="Y124">
        <v>0</v>
      </c>
      <c r="Z124">
        <v>0</v>
      </c>
      <c r="AA124">
        <f>SUM(B124:T124)</f>
        <v>0</v>
      </c>
      <c r="AB124">
        <f>SUM(U124:Z124)</f>
        <v>17</v>
      </c>
      <c r="AC124">
        <f>AB124*AA124</f>
        <v>0</v>
      </c>
      <c r="AD124">
        <f>IF(AC124 &gt; 0, "BOTH", 0)</f>
        <v>0</v>
      </c>
      <c r="AE124" t="str">
        <f>A124</f>
        <v>d__Archaea;p__Halobacterota;c__Halobacteria;o__Halobacterales</v>
      </c>
      <c r="AF124" t="s">
        <v>252</v>
      </c>
    </row>
    <row r="125" spans="1:32" x14ac:dyDescent="0.2">
      <c r="A125" t="s">
        <v>181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7</v>
      </c>
      <c r="Y125">
        <v>8</v>
      </c>
      <c r="Z125">
        <v>2</v>
      </c>
      <c r="AA125">
        <f>SUM(B125:T125)</f>
        <v>0</v>
      </c>
      <c r="AB125">
        <f>SUM(U125:Z125)</f>
        <v>17</v>
      </c>
      <c r="AC125">
        <f>AB125*AA125</f>
        <v>0</v>
      </c>
      <c r="AD125">
        <f>IF(AC125 &gt; 0, "BOTH", 0)</f>
        <v>0</v>
      </c>
      <c r="AE125" t="str">
        <f>A125</f>
        <v>d__Bacteria;p__Firmicutes;c__Negativicutes;o__Veillonellales-Selenomonadales</v>
      </c>
      <c r="AF125" t="s">
        <v>252</v>
      </c>
    </row>
    <row r="126" spans="1:32" x14ac:dyDescent="0.2">
      <c r="A126" t="s">
        <v>117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9</v>
      </c>
      <c r="X126">
        <v>2</v>
      </c>
      <c r="Y126">
        <v>8</v>
      </c>
      <c r="Z126">
        <v>0</v>
      </c>
      <c r="AA126">
        <f>SUM(B126:T126)</f>
        <v>0</v>
      </c>
      <c r="AB126">
        <f>SUM(U126:Z126)</f>
        <v>19</v>
      </c>
      <c r="AC126">
        <f>AB126*AA126</f>
        <v>0</v>
      </c>
      <c r="AD126">
        <f>IF(AC126 &gt; 0, "BOTH", 0)</f>
        <v>0</v>
      </c>
      <c r="AE126" t="str">
        <f>A126</f>
        <v>d__Bacteria;p__Proteobacteria;c__Alphaproteobacteria;o__Tistrellales</v>
      </c>
      <c r="AF126" t="s">
        <v>252</v>
      </c>
    </row>
    <row r="127" spans="1:32" x14ac:dyDescent="0.2">
      <c r="A127" t="s">
        <v>160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16</v>
      </c>
      <c r="X127">
        <v>0</v>
      </c>
      <c r="Y127">
        <v>3</v>
      </c>
      <c r="Z127">
        <v>0</v>
      </c>
      <c r="AA127">
        <f>SUM(B127:T127)</f>
        <v>0</v>
      </c>
      <c r="AB127">
        <f>SUM(U127:Z127)</f>
        <v>19</v>
      </c>
      <c r="AC127">
        <f>AB127*AA127</f>
        <v>0</v>
      </c>
      <c r="AD127">
        <f>IF(AC127 &gt; 0, "BOTH", 0)</f>
        <v>0</v>
      </c>
      <c r="AE127" t="str">
        <f>A127</f>
        <v>d__Bacteria;p__Actinobacteriota;c__Actinobacteria;o__Corynebacteriales</v>
      </c>
      <c r="AF127" t="s">
        <v>252</v>
      </c>
    </row>
    <row r="128" spans="1:32" x14ac:dyDescent="0.2">
      <c r="A128" t="s">
        <v>148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14</v>
      </c>
      <c r="Y128">
        <v>6</v>
      </c>
      <c r="Z128">
        <v>0</v>
      </c>
      <c r="AA128">
        <f>SUM(B128:T128)</f>
        <v>0</v>
      </c>
      <c r="AB128">
        <f>SUM(U128:Z128)</f>
        <v>20</v>
      </c>
      <c r="AC128">
        <f>AB128*AA128</f>
        <v>0</v>
      </c>
      <c r="AD128">
        <f>IF(AC128 &gt; 0, "BOTH", 0)</f>
        <v>0</v>
      </c>
      <c r="AE128" t="str">
        <f>A128</f>
        <v>d__Bacteria;p__Verrucomicrobiota;c__Verrucomicrobiae;o__Chthoniobacterales</v>
      </c>
      <c r="AF128" t="s">
        <v>252</v>
      </c>
    </row>
    <row r="129" spans="1:32" x14ac:dyDescent="0.2">
      <c r="A129" t="s">
        <v>163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9</v>
      </c>
      <c r="X129">
        <v>2</v>
      </c>
      <c r="Y129">
        <v>4</v>
      </c>
      <c r="Z129">
        <v>5</v>
      </c>
      <c r="AA129">
        <f>SUM(B129:T129)</f>
        <v>0</v>
      </c>
      <c r="AB129">
        <f>SUM(U129:Z129)</f>
        <v>20</v>
      </c>
      <c r="AC129">
        <f>AB129*AA129</f>
        <v>0</v>
      </c>
      <c r="AD129">
        <f>IF(AC129 &gt; 0, "BOTH", 0)</f>
        <v>0</v>
      </c>
      <c r="AE129" t="str">
        <f>A129</f>
        <v>d__Bacteria;p__Planctomycetota;c__Pla3_lineage;o__Pla3_lineage</v>
      </c>
      <c r="AF129" t="s">
        <v>252</v>
      </c>
    </row>
    <row r="130" spans="1:32" x14ac:dyDescent="0.2">
      <c r="A130" t="s">
        <v>196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4</v>
      </c>
      <c r="Y130">
        <v>12</v>
      </c>
      <c r="Z130">
        <v>4</v>
      </c>
      <c r="AA130">
        <f>SUM(B130:T130)</f>
        <v>0</v>
      </c>
      <c r="AB130">
        <f>SUM(U130:Z130)</f>
        <v>20</v>
      </c>
      <c r="AC130">
        <f>AB130*AA130</f>
        <v>0</v>
      </c>
      <c r="AD130">
        <f>IF(AC130 &gt; 0, "BOTH", 0)</f>
        <v>0</v>
      </c>
      <c r="AE130" t="str">
        <f>A130</f>
        <v>d__Bacteria;p__Planctomycetota;__;__</v>
      </c>
      <c r="AF130" t="s">
        <v>252</v>
      </c>
    </row>
    <row r="131" spans="1:32" x14ac:dyDescent="0.2">
      <c r="A131" t="s">
        <v>113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10</v>
      </c>
      <c r="X131">
        <v>0</v>
      </c>
      <c r="Y131">
        <v>11</v>
      </c>
      <c r="Z131">
        <v>0</v>
      </c>
      <c r="AA131">
        <f>SUM(B131:T131)</f>
        <v>0</v>
      </c>
      <c r="AB131">
        <f>SUM(U131:Z131)</f>
        <v>21</v>
      </c>
      <c r="AC131">
        <f>AB131*AA131</f>
        <v>0</v>
      </c>
      <c r="AD131">
        <f>IF(AC131 &gt; 0, "BOTH", 0)</f>
        <v>0</v>
      </c>
      <c r="AE131" t="str">
        <f>A131</f>
        <v>d__Bacteria;p__Proteobacteria;c__Gammaproteobacteria;o__Francisellales</v>
      </c>
      <c r="AF131" t="s">
        <v>252</v>
      </c>
    </row>
    <row r="132" spans="1:32" x14ac:dyDescent="0.2">
      <c r="A132" t="s">
        <v>122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16</v>
      </c>
      <c r="Y132">
        <v>5</v>
      </c>
      <c r="Z132">
        <v>0</v>
      </c>
      <c r="AA132">
        <f>SUM(B132:T132)</f>
        <v>0</v>
      </c>
      <c r="AB132">
        <f>SUM(U132:Z132)</f>
        <v>21</v>
      </c>
      <c r="AC132">
        <f>AB132*AA132</f>
        <v>0</v>
      </c>
      <c r="AD132">
        <f>IF(AC132 &gt; 0, "BOTH", 0)</f>
        <v>0</v>
      </c>
      <c r="AE132" t="str">
        <f>A132</f>
        <v>d__Bacteria;p__Actinobacteriota;c__Actinobacteria;o__Streptomycetales</v>
      </c>
      <c r="AF132" t="s">
        <v>252</v>
      </c>
    </row>
    <row r="133" spans="1:32" x14ac:dyDescent="0.2">
      <c r="A133" t="s">
        <v>151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15</v>
      </c>
      <c r="X133">
        <v>0</v>
      </c>
      <c r="Y133">
        <v>0</v>
      </c>
      <c r="Z133">
        <v>7</v>
      </c>
      <c r="AA133">
        <f>SUM(B133:T133)</f>
        <v>0</v>
      </c>
      <c r="AB133">
        <f>SUM(U133:Z133)</f>
        <v>22</v>
      </c>
      <c r="AC133">
        <f>AB133*AA133</f>
        <v>0</v>
      </c>
      <c r="AD133">
        <f>IF(AC133 &gt; 0, "BOTH", 0)</f>
        <v>0</v>
      </c>
      <c r="AE133" t="str">
        <f>A133</f>
        <v>d__Bacteria;p__Dependentiae;c__Babeliae;o__Babeliales</v>
      </c>
      <c r="AF133" t="s">
        <v>252</v>
      </c>
    </row>
    <row r="134" spans="1:32" x14ac:dyDescent="0.2">
      <c r="A134" t="s">
        <v>216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25</v>
      </c>
      <c r="W134">
        <v>0</v>
      </c>
      <c r="X134">
        <v>0</v>
      </c>
      <c r="Y134">
        <v>0</v>
      </c>
      <c r="Z134">
        <v>0</v>
      </c>
      <c r="AA134">
        <f>SUM(B134:T134)</f>
        <v>0</v>
      </c>
      <c r="AB134">
        <f>SUM(U134:Z134)</f>
        <v>25</v>
      </c>
      <c r="AC134">
        <f>AB134*AA134</f>
        <v>0</v>
      </c>
      <c r="AD134">
        <f>IF(AC134 &gt; 0, "BOTH", 0)</f>
        <v>0</v>
      </c>
      <c r="AE134" t="str">
        <f>A134</f>
        <v>d__Bacteria;p__Proteobacteria;c__Gammaproteobacteria;o__Run-SP154</v>
      </c>
      <c r="AF134" t="s">
        <v>252</v>
      </c>
    </row>
    <row r="135" spans="1:32" x14ac:dyDescent="0.2">
      <c r="A135" t="s">
        <v>136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20</v>
      </c>
      <c r="Y135">
        <v>0</v>
      </c>
      <c r="Z135">
        <v>6</v>
      </c>
      <c r="AA135">
        <f>SUM(B135:T135)</f>
        <v>0</v>
      </c>
      <c r="AB135">
        <f>SUM(U135:Z135)</f>
        <v>26</v>
      </c>
      <c r="AC135">
        <f>AB135*AA135</f>
        <v>0</v>
      </c>
      <c r="AD135">
        <f>IF(AC135 &gt; 0, "BOTH", 0)</f>
        <v>0</v>
      </c>
      <c r="AE135" t="str">
        <f>A135</f>
        <v>d__Bacteria;p__Proteobacteria;c__Gammaproteobacteria;o__Ectothiorhodospirales</v>
      </c>
      <c r="AF135" t="s">
        <v>252</v>
      </c>
    </row>
    <row r="136" spans="1:32" x14ac:dyDescent="0.2">
      <c r="A136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</v>
      </c>
      <c r="X136">
        <v>13</v>
      </c>
      <c r="Y136">
        <v>11</v>
      </c>
      <c r="Z136">
        <v>0</v>
      </c>
      <c r="AA136">
        <f>SUM(B136:T136)</f>
        <v>0</v>
      </c>
      <c r="AB136">
        <f>SUM(U136:Z136)</f>
        <v>26</v>
      </c>
      <c r="AC136">
        <f>AB136*AA136</f>
        <v>0</v>
      </c>
      <c r="AD136">
        <f>IF(AC136 &gt; 0, "BOTH", 0)</f>
        <v>0</v>
      </c>
      <c r="AE136" t="str">
        <f>A136</f>
        <v>d__Bacteria;p__Acidobacteriota;c__Acidobacteriae;o__PAUC26f</v>
      </c>
      <c r="AF136" t="s">
        <v>252</v>
      </c>
    </row>
    <row r="137" spans="1:32" x14ac:dyDescent="0.2">
      <c r="A137" t="s">
        <v>175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4</v>
      </c>
      <c r="X137">
        <v>12</v>
      </c>
      <c r="Y137">
        <v>10</v>
      </c>
      <c r="Z137">
        <v>0</v>
      </c>
      <c r="AA137">
        <f>SUM(B137:T137)</f>
        <v>0</v>
      </c>
      <c r="AB137">
        <f>SUM(U137:Z137)</f>
        <v>26</v>
      </c>
      <c r="AC137">
        <f>AB137*AA137</f>
        <v>0</v>
      </c>
      <c r="AD137">
        <f>IF(AC137 &gt; 0, "BOTH", 0)</f>
        <v>0</v>
      </c>
      <c r="AE137" t="str">
        <f>A137</f>
        <v>d__Bacteria;p__Firmicutes;c__Clostridia;o__Clostridiales</v>
      </c>
      <c r="AF137" t="s">
        <v>252</v>
      </c>
    </row>
    <row r="138" spans="1:32" x14ac:dyDescent="0.2">
      <c r="A138" t="s">
        <v>123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4</v>
      </c>
      <c r="V138">
        <v>0</v>
      </c>
      <c r="W138">
        <v>0</v>
      </c>
      <c r="X138">
        <v>0</v>
      </c>
      <c r="Y138">
        <v>4</v>
      </c>
      <c r="Z138">
        <v>19</v>
      </c>
      <c r="AA138">
        <f>SUM(B138:T138)</f>
        <v>0</v>
      </c>
      <c r="AB138">
        <f>SUM(U138:Z138)</f>
        <v>27</v>
      </c>
      <c r="AC138">
        <f>AB138*AA138</f>
        <v>0</v>
      </c>
      <c r="AD138">
        <f>IF(AC138 &gt; 0, "BOTH", 0)</f>
        <v>0</v>
      </c>
      <c r="AE138" t="str">
        <f>A138</f>
        <v>d__Bacteria;p__Bdellovibrionota;c__Oligoflexia;o__Silvanigrellales</v>
      </c>
      <c r="AF138" t="s">
        <v>252</v>
      </c>
    </row>
    <row r="139" spans="1:32" x14ac:dyDescent="0.2">
      <c r="A139" t="s">
        <v>132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4</v>
      </c>
      <c r="X139">
        <v>0</v>
      </c>
      <c r="Y139">
        <v>24</v>
      </c>
      <c r="Z139">
        <v>2</v>
      </c>
      <c r="AA139">
        <f>SUM(B139:T139)</f>
        <v>0</v>
      </c>
      <c r="AB139">
        <f>SUM(U139:Z139)</f>
        <v>30</v>
      </c>
      <c r="AC139">
        <f>AB139*AA139</f>
        <v>0</v>
      </c>
      <c r="AD139">
        <f>IF(AC139 &gt; 0, "BOTH", 0)</f>
        <v>0</v>
      </c>
      <c r="AE139" t="str">
        <f>A139</f>
        <v>d__Bacteria;p__Proteobacteria;c__Gammaproteobacteria;o__HOC36</v>
      </c>
      <c r="AF139" t="s">
        <v>252</v>
      </c>
    </row>
    <row r="140" spans="1:32" x14ac:dyDescent="0.2">
      <c r="A140" t="s">
        <v>200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10</v>
      </c>
      <c r="V140">
        <v>23</v>
      </c>
      <c r="W140">
        <v>0</v>
      </c>
      <c r="X140">
        <v>0</v>
      </c>
      <c r="Y140">
        <v>0</v>
      </c>
      <c r="Z140">
        <v>0</v>
      </c>
      <c r="AA140">
        <f>SUM(B140:T140)</f>
        <v>0</v>
      </c>
      <c r="AB140">
        <f>SUM(U140:Z140)</f>
        <v>33</v>
      </c>
      <c r="AC140">
        <f>AB140*AA140</f>
        <v>0</v>
      </c>
      <c r="AD140">
        <f>IF(AC140 &gt; 0, "BOTH", 0)</f>
        <v>0</v>
      </c>
      <c r="AE140" t="str">
        <f>A140</f>
        <v>d__Bacteria;p__Proteobacteria;c__Gammaproteobacteria;o__Milano-WF1B-44</v>
      </c>
      <c r="AF140" t="s">
        <v>252</v>
      </c>
    </row>
    <row r="141" spans="1:32" x14ac:dyDescent="0.2">
      <c r="A141" t="s">
        <v>137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22</v>
      </c>
      <c r="W141">
        <v>8</v>
      </c>
      <c r="X141">
        <v>5</v>
      </c>
      <c r="Y141">
        <v>4</v>
      </c>
      <c r="Z141">
        <v>0</v>
      </c>
      <c r="AA141">
        <f>SUM(B141:T141)</f>
        <v>0</v>
      </c>
      <c r="AB141">
        <f>SUM(U141:Z141)</f>
        <v>39</v>
      </c>
      <c r="AC141">
        <f>AB141*AA141</f>
        <v>0</v>
      </c>
      <c r="AD141">
        <f>IF(AC141 &gt; 0, "BOTH", 0)</f>
        <v>0</v>
      </c>
      <c r="AE141" t="str">
        <f>A141</f>
        <v>d__Bacteria;p__Verrucomicrobiota;c__Kiritimatiellae;o__WCHB1-41</v>
      </c>
      <c r="AF141" t="s">
        <v>252</v>
      </c>
    </row>
    <row r="142" spans="1:32" x14ac:dyDescent="0.2">
      <c r="A142" t="s">
        <v>125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0</v>
      </c>
      <c r="Y142">
        <v>35</v>
      </c>
      <c r="Z142">
        <v>7</v>
      </c>
      <c r="AA142">
        <f>SUM(B142:T142)</f>
        <v>0</v>
      </c>
      <c r="AB142">
        <f>SUM(U142:Z142)</f>
        <v>47</v>
      </c>
      <c r="AC142">
        <f>AB142*AA142</f>
        <v>0</v>
      </c>
      <c r="AD142">
        <f>IF(AC142 &gt; 0, "BOTH", 0)</f>
        <v>0</v>
      </c>
      <c r="AE142" t="str">
        <f>A142</f>
        <v>d__Bacteria;p__Patescibacteria;c__Parcubacteria;o__Candidatus_Campbellbacteria</v>
      </c>
      <c r="AF142" t="s">
        <v>252</v>
      </c>
    </row>
    <row r="143" spans="1:32" x14ac:dyDescent="0.2">
      <c r="A143" t="s">
        <v>194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49</v>
      </c>
      <c r="AA143">
        <f>SUM(B143:T143)</f>
        <v>0</v>
      </c>
      <c r="AB143">
        <f>SUM(U143:Z143)</f>
        <v>49</v>
      </c>
      <c r="AC143">
        <f>AB143*AA143</f>
        <v>0</v>
      </c>
      <c r="AD143">
        <f>IF(AC143 &gt; 0, "BOTH", 0)</f>
        <v>0</v>
      </c>
      <c r="AE143" t="str">
        <f>A143</f>
        <v>d__Bacteria;p__Bdellovibrionota;c__Oligoflexia;o__0319-6G20</v>
      </c>
      <c r="AF143" t="s">
        <v>252</v>
      </c>
    </row>
    <row r="144" spans="1:32" x14ac:dyDescent="0.2">
      <c r="A144" t="s">
        <v>103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16</v>
      </c>
      <c r="V144">
        <v>13</v>
      </c>
      <c r="W144">
        <v>14</v>
      </c>
      <c r="X144">
        <v>7</v>
      </c>
      <c r="Y144">
        <v>0</v>
      </c>
      <c r="Z144">
        <v>0</v>
      </c>
      <c r="AA144">
        <f>SUM(B144:T144)</f>
        <v>0</v>
      </c>
      <c r="AB144">
        <f>SUM(U144:Z144)</f>
        <v>50</v>
      </c>
      <c r="AC144">
        <f>AB144*AA144</f>
        <v>0</v>
      </c>
      <c r="AD144">
        <f>IF(AC144 &gt; 0, "BOTH", 0)</f>
        <v>0</v>
      </c>
      <c r="AE144" t="str">
        <f>A144</f>
        <v>d__Bacteria;p__Bacteroidota;c__Chlorobia;o__Chlorobiales</v>
      </c>
      <c r="AF144" t="s">
        <v>252</v>
      </c>
    </row>
    <row r="145" spans="1:32" x14ac:dyDescent="0.2">
      <c r="A145" t="s">
        <v>107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18</v>
      </c>
      <c r="X145">
        <v>26</v>
      </c>
      <c r="Y145">
        <v>4</v>
      </c>
      <c r="Z145">
        <v>2</v>
      </c>
      <c r="AA145">
        <f>SUM(B145:T145)</f>
        <v>0</v>
      </c>
      <c r="AB145">
        <f>SUM(U145:Z145)</f>
        <v>50</v>
      </c>
      <c r="AC145">
        <f>AB145*AA145</f>
        <v>0</v>
      </c>
      <c r="AD145">
        <f>IF(AC145 &gt; 0, "BOTH", 0)</f>
        <v>0</v>
      </c>
      <c r="AE145" t="str">
        <f>A145</f>
        <v>d__Bacteria;p__Myxococcota;c__Polyangia;o__UASB-TL25</v>
      </c>
      <c r="AF145" t="s">
        <v>252</v>
      </c>
    </row>
    <row r="146" spans="1:32" x14ac:dyDescent="0.2">
      <c r="A146" t="s">
        <v>199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29</v>
      </c>
      <c r="V146">
        <v>21</v>
      </c>
      <c r="W146">
        <v>0</v>
      </c>
      <c r="X146">
        <v>0</v>
      </c>
      <c r="Y146">
        <v>0</v>
      </c>
      <c r="Z146">
        <v>0</v>
      </c>
      <c r="AA146">
        <f>SUM(B146:T146)</f>
        <v>0</v>
      </c>
      <c r="AB146">
        <f>SUM(U146:Z146)</f>
        <v>50</v>
      </c>
      <c r="AC146">
        <f>AB146*AA146</f>
        <v>0</v>
      </c>
      <c r="AD146">
        <f>IF(AC146 &gt; 0, "BOTH", 0)</f>
        <v>0</v>
      </c>
      <c r="AE146" t="str">
        <f>A146</f>
        <v>d__Bacteria;p__Desulfobacterota;c__Desulfuromonadia;o__Sva1033</v>
      </c>
      <c r="AF146" t="s">
        <v>252</v>
      </c>
    </row>
    <row r="147" spans="1:32" x14ac:dyDescent="0.2">
      <c r="A147" t="s">
        <v>165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27</v>
      </c>
      <c r="X147">
        <v>19</v>
      </c>
      <c r="Y147">
        <v>0</v>
      </c>
      <c r="Z147">
        <v>5</v>
      </c>
      <c r="AA147">
        <f>SUM(B147:T147)</f>
        <v>0</v>
      </c>
      <c r="AB147">
        <f>SUM(U147:Z147)</f>
        <v>51</v>
      </c>
      <c r="AC147">
        <f>AB147*AA147</f>
        <v>0</v>
      </c>
      <c r="AD147">
        <f>IF(AC147 &gt; 0, "BOTH", 0)</f>
        <v>0</v>
      </c>
      <c r="AE147" t="str">
        <f>A147</f>
        <v>d__Bacteria;p__Nitrospirota;c__Nitrospiria;o__Nitrospirales</v>
      </c>
      <c r="AF147" t="s">
        <v>252</v>
      </c>
    </row>
    <row r="148" spans="1:32" x14ac:dyDescent="0.2">
      <c r="A148" t="s">
        <v>209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36</v>
      </c>
      <c r="Y148">
        <v>15</v>
      </c>
      <c r="Z148">
        <v>0</v>
      </c>
      <c r="AA148">
        <f>SUM(B148:T148)</f>
        <v>0</v>
      </c>
      <c r="AB148">
        <f>SUM(U148:Z148)</f>
        <v>51</v>
      </c>
      <c r="AC148">
        <f>AB148*AA148</f>
        <v>0</v>
      </c>
      <c r="AD148">
        <f>IF(AC148 &gt; 0, "BOTH", 0)</f>
        <v>0</v>
      </c>
      <c r="AE148" t="str">
        <f>A148</f>
        <v>d__Bacteria;p__Desulfobacterota;__;__</v>
      </c>
      <c r="AF148" t="s">
        <v>252</v>
      </c>
    </row>
    <row r="149" spans="1:32" x14ac:dyDescent="0.2">
      <c r="A149" t="s">
        <v>134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9</v>
      </c>
      <c r="X149">
        <v>30</v>
      </c>
      <c r="Y149">
        <v>6</v>
      </c>
      <c r="Z149">
        <v>8</v>
      </c>
      <c r="AA149">
        <f>SUM(B149:T149)</f>
        <v>0</v>
      </c>
      <c r="AB149">
        <f>SUM(U149:Z149)</f>
        <v>53</v>
      </c>
      <c r="AC149">
        <f>AB149*AA149</f>
        <v>0</v>
      </c>
      <c r="AD149">
        <f>IF(AC149 &gt; 0, "BOTH", 0)</f>
        <v>0</v>
      </c>
      <c r="AE149" t="str">
        <f>A149</f>
        <v>d__Bacteria;p__Cyanobacteria;c__Vampirivibrionia;o__Caenarcaniphilales</v>
      </c>
      <c r="AF149" t="s">
        <v>252</v>
      </c>
    </row>
    <row r="150" spans="1:32" x14ac:dyDescent="0.2">
      <c r="A150" t="s">
        <v>193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33</v>
      </c>
      <c r="X150">
        <v>0</v>
      </c>
      <c r="Y150">
        <v>0</v>
      </c>
      <c r="Z150">
        <v>28</v>
      </c>
      <c r="AA150">
        <f>SUM(B150:T150)</f>
        <v>0</v>
      </c>
      <c r="AB150">
        <f>SUM(U150:Z150)</f>
        <v>61</v>
      </c>
      <c r="AC150">
        <f>AB150*AA150</f>
        <v>0</v>
      </c>
      <c r="AD150">
        <f>IF(AC150 &gt; 0, "BOTH", 0)</f>
        <v>0</v>
      </c>
      <c r="AE150" t="str">
        <f>A150</f>
        <v>d__Bacteria;p__Proteobacteria;c__Gammaproteobacteria;o__Diplorickettsiales</v>
      </c>
      <c r="AF150" t="s">
        <v>252</v>
      </c>
    </row>
    <row r="151" spans="1:32" x14ac:dyDescent="0.2">
      <c r="A151" t="s">
        <v>192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44</v>
      </c>
      <c r="V151">
        <v>0</v>
      </c>
      <c r="W151">
        <v>18</v>
      </c>
      <c r="X151">
        <v>0</v>
      </c>
      <c r="Y151">
        <v>0</v>
      </c>
      <c r="Z151">
        <v>0</v>
      </c>
      <c r="AA151">
        <f>SUM(B151:T151)</f>
        <v>0</v>
      </c>
      <c r="AB151">
        <f>SUM(U151:Z151)</f>
        <v>62</v>
      </c>
      <c r="AC151">
        <f>AB151*AA151</f>
        <v>0</v>
      </c>
      <c r="AD151">
        <f>IF(AC151 &gt; 0, "BOTH", 0)</f>
        <v>0</v>
      </c>
      <c r="AE151" t="str">
        <f>A151</f>
        <v>d__Bacteria;p__Proteobacteria;c__Gammaproteobacteria;o__CH2b56</v>
      </c>
      <c r="AF151" t="s">
        <v>252</v>
      </c>
    </row>
    <row r="152" spans="1:32" x14ac:dyDescent="0.2">
      <c r="A152" t="s">
        <v>145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26</v>
      </c>
      <c r="X152">
        <v>0</v>
      </c>
      <c r="Y152">
        <v>0</v>
      </c>
      <c r="Z152">
        <v>37</v>
      </c>
      <c r="AA152">
        <f>SUM(B152:T152)</f>
        <v>0</v>
      </c>
      <c r="AB152">
        <f>SUM(U152:Z152)</f>
        <v>63</v>
      </c>
      <c r="AC152">
        <f>AB152*AA152</f>
        <v>0</v>
      </c>
      <c r="AD152">
        <f>IF(AC152 &gt; 0, "BOTH", 0)</f>
        <v>0</v>
      </c>
      <c r="AE152" t="str">
        <f>A152</f>
        <v>d__Bacteria;p__Myxococcota;__;__</v>
      </c>
      <c r="AF152" t="s">
        <v>252</v>
      </c>
    </row>
    <row r="153" spans="1:32" x14ac:dyDescent="0.2">
      <c r="A153" t="s">
        <v>174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32</v>
      </c>
      <c r="V153">
        <v>0</v>
      </c>
      <c r="W153">
        <v>36</v>
      </c>
      <c r="X153">
        <v>0</v>
      </c>
      <c r="Y153">
        <v>0</v>
      </c>
      <c r="Z153">
        <v>0</v>
      </c>
      <c r="AA153">
        <f>SUM(B153:T153)</f>
        <v>0</v>
      </c>
      <c r="AB153">
        <f>SUM(U153:Z153)</f>
        <v>68</v>
      </c>
      <c r="AC153">
        <f>AB153*AA153</f>
        <v>0</v>
      </c>
      <c r="AD153">
        <f>IF(AC153 &gt; 0, "BOTH", 0)</f>
        <v>0</v>
      </c>
      <c r="AE153" t="str">
        <f>A153</f>
        <v>d__Bacteria;p__Desulfobacterota;c__Desulfuromonadia;o__Desulfuromonadia</v>
      </c>
      <c r="AF153" t="s">
        <v>252</v>
      </c>
    </row>
    <row r="154" spans="1:32" x14ac:dyDescent="0.2">
      <c r="A154" t="s">
        <v>38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4</v>
      </c>
      <c r="Y154">
        <v>50</v>
      </c>
      <c r="Z154">
        <v>18</v>
      </c>
      <c r="AA154">
        <f>SUM(B154:T154)</f>
        <v>0</v>
      </c>
      <c r="AB154">
        <f>SUM(U154:Z154)</f>
        <v>72</v>
      </c>
      <c r="AC154">
        <f>AB154*AA154</f>
        <v>0</v>
      </c>
      <c r="AD154">
        <f>IF(AC154 &gt; 0, "BOTH", 0)</f>
        <v>0</v>
      </c>
      <c r="AE154" t="str">
        <f>A154</f>
        <v>d__Bacteria;p__Proteobacteria;c__Alphaproteobacteria;o__Paracaedibacterales</v>
      </c>
      <c r="AF154" t="s">
        <v>252</v>
      </c>
    </row>
    <row r="155" spans="1:32" x14ac:dyDescent="0.2">
      <c r="A155" t="s">
        <v>142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73</v>
      </c>
      <c r="Y155">
        <v>6</v>
      </c>
      <c r="Z155">
        <v>0</v>
      </c>
      <c r="AA155">
        <f>SUM(B155:T155)</f>
        <v>0</v>
      </c>
      <c r="AB155">
        <f>SUM(U155:Z155)</f>
        <v>79</v>
      </c>
      <c r="AC155">
        <f>AB155*AA155</f>
        <v>0</v>
      </c>
      <c r="AD155">
        <f>IF(AC155 &gt; 0, "BOTH", 0)</f>
        <v>0</v>
      </c>
      <c r="AE155" t="str">
        <f>A155</f>
        <v>d__Bacteria;p__Proteobacteria;c__Gammaproteobacteria;o__SZB50</v>
      </c>
      <c r="AF155" t="s">
        <v>252</v>
      </c>
    </row>
    <row r="156" spans="1:32" x14ac:dyDescent="0.2">
      <c r="A156" t="s">
        <v>42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5</v>
      </c>
      <c r="W156">
        <v>50</v>
      </c>
      <c r="X156">
        <v>0</v>
      </c>
      <c r="Y156">
        <v>0</v>
      </c>
      <c r="Z156">
        <v>25</v>
      </c>
      <c r="AA156">
        <f>SUM(B156:T156)</f>
        <v>0</v>
      </c>
      <c r="AB156">
        <f>SUM(U156:Z156)</f>
        <v>80</v>
      </c>
      <c r="AC156">
        <f>AB156*AA156</f>
        <v>0</v>
      </c>
      <c r="AD156">
        <f>IF(AC156 &gt; 0, "BOTH", 0)</f>
        <v>0</v>
      </c>
      <c r="AE156" t="str">
        <f>A156</f>
        <v>d__Bacteria;p__Proteobacteria;c__Gammaproteobacteria;o__Coxiellales</v>
      </c>
      <c r="AF156" t="s">
        <v>252</v>
      </c>
    </row>
    <row r="157" spans="1:32" x14ac:dyDescent="0.2">
      <c r="A157" t="s">
        <v>133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60</v>
      </c>
      <c r="X157">
        <v>0</v>
      </c>
      <c r="Y157">
        <v>16</v>
      </c>
      <c r="Z157">
        <v>5</v>
      </c>
      <c r="AA157">
        <f>SUM(B157:T157)</f>
        <v>0</v>
      </c>
      <c r="AB157">
        <f>SUM(U157:Z157)</f>
        <v>81</v>
      </c>
      <c r="AC157">
        <f>AB157*AA157</f>
        <v>0</v>
      </c>
      <c r="AD157">
        <f>IF(AC157 &gt; 0, "BOTH", 0)</f>
        <v>0</v>
      </c>
      <c r="AE157" t="str">
        <f>A157</f>
        <v>d__Bacteria;p__Calditrichota;c__Calditrichia;o__Calditrichales</v>
      </c>
      <c r="AF157" t="s">
        <v>252</v>
      </c>
    </row>
    <row r="158" spans="1:32" x14ac:dyDescent="0.2">
      <c r="A158" t="s">
        <v>105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5</v>
      </c>
      <c r="W158">
        <v>0</v>
      </c>
      <c r="X158">
        <v>18</v>
      </c>
      <c r="Y158">
        <v>17</v>
      </c>
      <c r="Z158">
        <v>43</v>
      </c>
      <c r="AA158">
        <f>SUM(B158:T158)</f>
        <v>0</v>
      </c>
      <c r="AB158">
        <f>SUM(U158:Z158)</f>
        <v>83</v>
      </c>
      <c r="AC158">
        <f>AB158*AA158</f>
        <v>0</v>
      </c>
      <c r="AD158">
        <f>IF(AC158 &gt; 0, "BOTH", 0)</f>
        <v>0</v>
      </c>
      <c r="AE158" t="str">
        <f>A158</f>
        <v>d__Bacteria;p__Patescibacteria;c__Parcubacteria;o__Candidatus_Kaiserbacteria</v>
      </c>
      <c r="AF158" t="s">
        <v>252</v>
      </c>
    </row>
    <row r="159" spans="1:32" x14ac:dyDescent="0.2">
      <c r="A159" t="s">
        <v>82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17</v>
      </c>
      <c r="V159">
        <v>26</v>
      </c>
      <c r="W159">
        <v>43</v>
      </c>
      <c r="X159">
        <v>0</v>
      </c>
      <c r="Y159">
        <v>0</v>
      </c>
      <c r="Z159">
        <v>2</v>
      </c>
      <c r="AA159">
        <f>SUM(B159:T159)</f>
        <v>0</v>
      </c>
      <c r="AB159">
        <f>SUM(U159:Z159)</f>
        <v>88</v>
      </c>
      <c r="AC159">
        <f>AB159*AA159</f>
        <v>0</v>
      </c>
      <c r="AD159">
        <f>IF(AC159 &gt; 0, "BOTH", 0)</f>
        <v>0</v>
      </c>
      <c r="AE159" t="str">
        <f>A159</f>
        <v>d__Bacteria;p__Proteobacteria;c__Gammaproteobacteria;o__uncultured</v>
      </c>
      <c r="AF159" t="s">
        <v>252</v>
      </c>
    </row>
    <row r="160" spans="1:32" x14ac:dyDescent="0.2">
      <c r="A160" t="s">
        <v>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19</v>
      </c>
      <c r="X160">
        <v>0</v>
      </c>
      <c r="Y160">
        <v>55</v>
      </c>
      <c r="Z160">
        <v>16</v>
      </c>
      <c r="AA160">
        <f>SUM(B160:T160)</f>
        <v>0</v>
      </c>
      <c r="AB160">
        <f>SUM(U160:Z160)</f>
        <v>90</v>
      </c>
      <c r="AC160">
        <f>AB160*AA160</f>
        <v>0</v>
      </c>
      <c r="AD160">
        <f>IF(AC160 &gt; 0, "BOTH", 0)</f>
        <v>0</v>
      </c>
      <c r="AE160" t="str">
        <f>A160</f>
        <v>d__Bacteria;p__Patescibacteria;c__Gracilibacteria;o__Absconditabacteriales_(SR1)</v>
      </c>
      <c r="AF160" t="s">
        <v>252</v>
      </c>
    </row>
    <row r="161" spans="1:32" x14ac:dyDescent="0.2">
      <c r="A161" t="s">
        <v>143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18</v>
      </c>
      <c r="V161">
        <v>6</v>
      </c>
      <c r="W161">
        <v>35</v>
      </c>
      <c r="X161">
        <v>24</v>
      </c>
      <c r="Y161">
        <v>11</v>
      </c>
      <c r="Z161">
        <v>0</v>
      </c>
      <c r="AA161">
        <f>SUM(B161:T161)</f>
        <v>0</v>
      </c>
      <c r="AB161">
        <f>SUM(U161:Z161)</f>
        <v>94</v>
      </c>
      <c r="AC161">
        <f>AB161*AA161</f>
        <v>0</v>
      </c>
      <c r="AD161">
        <f>IF(AC161 &gt; 0, "BOTH", 0)</f>
        <v>0</v>
      </c>
      <c r="AE161" t="str">
        <f>A161</f>
        <v>d__Bacteria;p__Actinobacteriota;c__Acidimicrobiia;o__Actinomarinales</v>
      </c>
      <c r="AF161" t="s">
        <v>252</v>
      </c>
    </row>
    <row r="162" spans="1:32" x14ac:dyDescent="0.2">
      <c r="A162" t="s">
        <v>156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6</v>
      </c>
      <c r="V162">
        <v>0</v>
      </c>
      <c r="W162">
        <v>22</v>
      </c>
      <c r="X162">
        <v>0</v>
      </c>
      <c r="Y162">
        <v>4</v>
      </c>
      <c r="Z162">
        <v>69</v>
      </c>
      <c r="AA162">
        <f>SUM(B162:T162)</f>
        <v>0</v>
      </c>
      <c r="AB162">
        <f>SUM(U162:Z162)</f>
        <v>101</v>
      </c>
      <c r="AC162">
        <f>AB162*AA162</f>
        <v>0</v>
      </c>
      <c r="AD162">
        <f>IF(AC162 &gt; 0, "BOTH", 0)</f>
        <v>0</v>
      </c>
      <c r="AE162" t="str">
        <f>A162</f>
        <v>d__Bacteria;p__Cyanobacteria;c__Sericytochromatia;o__Sericytochromatia</v>
      </c>
      <c r="AF162" t="s">
        <v>252</v>
      </c>
    </row>
    <row r="163" spans="1:32" x14ac:dyDescent="0.2">
      <c r="A163" t="s">
        <v>111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24</v>
      </c>
      <c r="X163">
        <v>14</v>
      </c>
      <c r="Y163">
        <v>0</v>
      </c>
      <c r="Z163">
        <v>64</v>
      </c>
      <c r="AA163">
        <f>SUM(B163:T163)</f>
        <v>0</v>
      </c>
      <c r="AB163">
        <f>SUM(U163:Z163)</f>
        <v>102</v>
      </c>
      <c r="AC163">
        <f>AB163*AA163</f>
        <v>0</v>
      </c>
      <c r="AD163">
        <f>IF(AC163 &gt; 0, "BOTH", 0)</f>
        <v>0</v>
      </c>
      <c r="AE163" t="str">
        <f>A163</f>
        <v>d__Archaea;p__Nanoarchaeota;c__Nanoarchaeia;o__Woesearchaeales</v>
      </c>
      <c r="AF163" t="s">
        <v>252</v>
      </c>
    </row>
    <row r="164" spans="1:32" x14ac:dyDescent="0.2">
      <c r="A164" t="s">
        <v>115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9</v>
      </c>
      <c r="X164">
        <v>12</v>
      </c>
      <c r="Y164">
        <v>43</v>
      </c>
      <c r="Z164">
        <v>40</v>
      </c>
      <c r="AA164">
        <f>SUM(B164:T164)</f>
        <v>0</v>
      </c>
      <c r="AB164">
        <f>SUM(U164:Z164)</f>
        <v>104</v>
      </c>
      <c r="AC164">
        <f>AB164*AA164</f>
        <v>0</v>
      </c>
      <c r="AD164">
        <f>IF(AC164 &gt; 0, "BOTH", 0)</f>
        <v>0</v>
      </c>
      <c r="AE164" t="str">
        <f>A164</f>
        <v>d__Bacteria;p__Cyanobacteria;c__Cyanobacteriia;o__Limnotrichales</v>
      </c>
      <c r="AF164" t="s">
        <v>252</v>
      </c>
    </row>
    <row r="165" spans="1:32" x14ac:dyDescent="0.2">
      <c r="A165" t="s">
        <v>23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95</v>
      </c>
      <c r="X165">
        <v>0</v>
      </c>
      <c r="Y165">
        <v>0</v>
      </c>
      <c r="Z165">
        <v>16</v>
      </c>
      <c r="AA165">
        <f>SUM(B165:T165)</f>
        <v>0</v>
      </c>
      <c r="AB165">
        <f>SUM(U165:Z165)</f>
        <v>111</v>
      </c>
      <c r="AC165">
        <f>AB165*AA165</f>
        <v>0</v>
      </c>
      <c r="AD165">
        <f>IF(AC165 &gt; 0, "BOTH", 0)</f>
        <v>0</v>
      </c>
      <c r="AE165" t="str">
        <f>A165</f>
        <v>d__Bacteria;p__Proteobacteria;c__Gammaproteobacteria;o__MBAE14</v>
      </c>
      <c r="AF165" t="s">
        <v>252</v>
      </c>
    </row>
    <row r="166" spans="1:32" x14ac:dyDescent="0.2">
      <c r="A166" t="s">
        <v>104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31</v>
      </c>
      <c r="X166">
        <v>34</v>
      </c>
      <c r="Y166">
        <v>33</v>
      </c>
      <c r="Z166">
        <v>20</v>
      </c>
      <c r="AA166">
        <f>SUM(B166:T166)</f>
        <v>0</v>
      </c>
      <c r="AB166">
        <f>SUM(U166:Z166)</f>
        <v>118</v>
      </c>
      <c r="AC166">
        <f>AB166*AA166</f>
        <v>0</v>
      </c>
      <c r="AD166">
        <f>IF(AC166 &gt; 0, "BOTH", 0)</f>
        <v>0</v>
      </c>
      <c r="AE166" t="str">
        <f>A166</f>
        <v>d__Bacteria;p__Firmicutes;c__Bacilli;o__Exiguobacterales</v>
      </c>
      <c r="AF166" t="s">
        <v>252</v>
      </c>
    </row>
    <row r="167" spans="1:32" x14ac:dyDescent="0.2">
      <c r="A167" t="s">
        <v>28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55</v>
      </c>
      <c r="X167">
        <v>10</v>
      </c>
      <c r="Y167">
        <v>0</v>
      </c>
      <c r="Z167">
        <v>54</v>
      </c>
      <c r="AA167">
        <f>SUM(B167:T167)</f>
        <v>0</v>
      </c>
      <c r="AB167">
        <f>SUM(U167:Z167)</f>
        <v>119</v>
      </c>
      <c r="AC167">
        <f>AB167*AA167</f>
        <v>0</v>
      </c>
      <c r="AD167">
        <f>IF(AC167 &gt; 0, "BOTH", 0)</f>
        <v>0</v>
      </c>
      <c r="AE167" t="str">
        <f>A167</f>
        <v>d__Bacteria;p__Bacteroidota;c__Bacteroidia;o__Bacteroidetes_VC2.1_Bac22</v>
      </c>
      <c r="AF167" t="s">
        <v>252</v>
      </c>
    </row>
    <row r="168" spans="1:32" x14ac:dyDescent="0.2">
      <c r="A168" t="s">
        <v>155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38</v>
      </c>
      <c r="V168">
        <v>35</v>
      </c>
      <c r="W168">
        <v>0</v>
      </c>
      <c r="X168">
        <v>7</v>
      </c>
      <c r="Y168">
        <v>56</v>
      </c>
      <c r="Z168">
        <v>0</v>
      </c>
      <c r="AA168">
        <f>SUM(B168:T168)</f>
        <v>0</v>
      </c>
      <c r="AB168">
        <f>SUM(U168:Z168)</f>
        <v>136</v>
      </c>
      <c r="AC168">
        <f>AB168*AA168</f>
        <v>0</v>
      </c>
      <c r="AD168">
        <f>IF(AC168 &gt; 0, "BOTH", 0)</f>
        <v>0</v>
      </c>
      <c r="AE168" t="str">
        <f>A168</f>
        <v>d__Bacteria;p__Proteobacteria;c__Gammaproteobacteria;o__UBA10353_marine_group</v>
      </c>
      <c r="AF168" t="s">
        <v>252</v>
      </c>
    </row>
    <row r="169" spans="1:32" x14ac:dyDescent="0.2">
      <c r="A169" t="s">
        <v>29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16</v>
      </c>
      <c r="X169">
        <v>10</v>
      </c>
      <c r="Y169">
        <v>21</v>
      </c>
      <c r="Z169">
        <v>109</v>
      </c>
      <c r="AA169">
        <f>SUM(B169:T169)</f>
        <v>0</v>
      </c>
      <c r="AB169">
        <f>SUM(U169:Z169)</f>
        <v>156</v>
      </c>
      <c r="AC169">
        <f>AB169*AA169</f>
        <v>0</v>
      </c>
      <c r="AD169">
        <f>IF(AC169 &gt; 0, "BOTH", 0)</f>
        <v>0</v>
      </c>
      <c r="AE169" t="str">
        <f>A169</f>
        <v>d__Bacteria;p__Fusobacteriota;c__Fusobacteriia;o__Fusobacteriales</v>
      </c>
      <c r="AF169" t="s">
        <v>252</v>
      </c>
    </row>
    <row r="170" spans="1:32" x14ac:dyDescent="0.2">
      <c r="A170" t="s">
        <v>62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63</v>
      </c>
      <c r="X170">
        <v>20</v>
      </c>
      <c r="Y170">
        <v>30</v>
      </c>
      <c r="Z170">
        <v>44</v>
      </c>
      <c r="AA170">
        <f>SUM(B170:T170)</f>
        <v>0</v>
      </c>
      <c r="AB170">
        <f>SUM(U170:Z170)</f>
        <v>157</v>
      </c>
      <c r="AC170">
        <f>AB170*AA170</f>
        <v>0</v>
      </c>
      <c r="AD170">
        <f>IF(AC170 &gt; 0, "BOTH", 0)</f>
        <v>0</v>
      </c>
      <c r="AE170" t="str">
        <f>A170</f>
        <v>d__Bacteria;p__Proteobacteria;__;__</v>
      </c>
      <c r="AF170" t="s">
        <v>252</v>
      </c>
    </row>
    <row r="171" spans="1:32" x14ac:dyDescent="0.2">
      <c r="A171" t="s">
        <v>112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8</v>
      </c>
      <c r="V171">
        <v>7</v>
      </c>
      <c r="W171">
        <v>56</v>
      </c>
      <c r="X171">
        <v>63</v>
      </c>
      <c r="Y171">
        <v>37</v>
      </c>
      <c r="Z171">
        <v>3</v>
      </c>
      <c r="AA171">
        <f>SUM(B171:T171)</f>
        <v>0</v>
      </c>
      <c r="AB171">
        <f>SUM(U171:Z171)</f>
        <v>174</v>
      </c>
      <c r="AC171">
        <f>AB171*AA171</f>
        <v>0</v>
      </c>
      <c r="AD171">
        <f>IF(AC171 &gt; 0, "BOTH", 0)</f>
        <v>0</v>
      </c>
      <c r="AE171" t="str">
        <f>A171</f>
        <v>d__Bacteria;p__SAR324_clade(Marine_group_B);c__SAR324_clade(Marine_group_B);o__SAR324_clade(Marine_group_B)</v>
      </c>
      <c r="AF171" t="s">
        <v>252</v>
      </c>
    </row>
    <row r="172" spans="1:32" x14ac:dyDescent="0.2">
      <c r="A172" t="s">
        <v>197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8</v>
      </c>
      <c r="X172">
        <v>6</v>
      </c>
      <c r="Y172">
        <v>0</v>
      </c>
      <c r="Z172">
        <v>164</v>
      </c>
      <c r="AA172">
        <f>SUM(B172:T172)</f>
        <v>0</v>
      </c>
      <c r="AB172">
        <f>SUM(U172:Z172)</f>
        <v>178</v>
      </c>
      <c r="AC172">
        <f>AB172*AA172</f>
        <v>0</v>
      </c>
      <c r="AD172">
        <f>IF(AC172 &gt; 0, "BOTH", 0)</f>
        <v>0</v>
      </c>
      <c r="AE172" t="str">
        <f>A172</f>
        <v>d__Bacteria;p__Firmicutes;c__Clostridia;o__Lachnospirales</v>
      </c>
      <c r="AF172" t="s">
        <v>252</v>
      </c>
    </row>
    <row r="173" spans="1:32" x14ac:dyDescent="0.2">
      <c r="A173" t="s">
        <v>47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133</v>
      </c>
      <c r="X173">
        <v>2</v>
      </c>
      <c r="Y173">
        <v>27</v>
      </c>
      <c r="Z173">
        <v>22</v>
      </c>
      <c r="AA173">
        <f>SUM(B173:T173)</f>
        <v>0</v>
      </c>
      <c r="AB173">
        <f>SUM(U173:Z173)</f>
        <v>184</v>
      </c>
      <c r="AC173">
        <f>AB173*AA173</f>
        <v>0</v>
      </c>
      <c r="AD173">
        <f>IF(AC173 &gt; 0, "BOTH", 0)</f>
        <v>0</v>
      </c>
      <c r="AE173" t="str">
        <f>A173</f>
        <v>d__Bacteria;p__Proteobacteria;c__Gammaproteobacteria;o__EC3</v>
      </c>
      <c r="AF173" t="s">
        <v>252</v>
      </c>
    </row>
    <row r="174" spans="1:32" x14ac:dyDescent="0.2">
      <c r="A174" t="s">
        <v>124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6</v>
      </c>
      <c r="V174">
        <v>0</v>
      </c>
      <c r="W174">
        <v>61</v>
      </c>
      <c r="X174">
        <v>0</v>
      </c>
      <c r="Y174">
        <v>53</v>
      </c>
      <c r="Z174">
        <v>66</v>
      </c>
      <c r="AA174">
        <f>SUM(B174:T174)</f>
        <v>0</v>
      </c>
      <c r="AB174">
        <f>SUM(U174:Z174)</f>
        <v>186</v>
      </c>
      <c r="AC174">
        <f>AB174*AA174</f>
        <v>0</v>
      </c>
      <c r="AD174">
        <f>IF(AC174 &gt; 0, "BOTH", 0)</f>
        <v>0</v>
      </c>
      <c r="AE174" t="str">
        <f>A174</f>
        <v>d__Bacteria;p__Firmicutes;__;__</v>
      </c>
      <c r="AF174" t="s">
        <v>252</v>
      </c>
    </row>
    <row r="175" spans="1:32" x14ac:dyDescent="0.2">
      <c r="A175" t="s">
        <v>205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31</v>
      </c>
      <c r="X175">
        <v>33</v>
      </c>
      <c r="Y175">
        <v>22</v>
      </c>
      <c r="Z175">
        <v>101</v>
      </c>
      <c r="AA175">
        <f>SUM(B175:T175)</f>
        <v>0</v>
      </c>
      <c r="AB175">
        <f>SUM(U175:Z175)</f>
        <v>187</v>
      </c>
      <c r="AC175">
        <f>AB175*AA175</f>
        <v>0</v>
      </c>
      <c r="AD175">
        <f>IF(AC175 &gt; 0, "BOTH", 0)</f>
        <v>0</v>
      </c>
      <c r="AE175" t="str">
        <f>A175</f>
        <v>d__Bacteria;p__Cyanobacteria;c__Cyanobacteriia;__</v>
      </c>
      <c r="AF175" t="s">
        <v>252</v>
      </c>
    </row>
    <row r="176" spans="1:32" x14ac:dyDescent="0.2">
      <c r="A176" t="s">
        <v>54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133</v>
      </c>
      <c r="X176">
        <v>33</v>
      </c>
      <c r="Y176">
        <v>12</v>
      </c>
      <c r="Z176">
        <v>11</v>
      </c>
      <c r="AA176">
        <f>SUM(B176:T176)</f>
        <v>0</v>
      </c>
      <c r="AB176">
        <f>SUM(U176:Z176)</f>
        <v>189</v>
      </c>
      <c r="AC176">
        <f>AB176*AA176</f>
        <v>0</v>
      </c>
      <c r="AD176">
        <f>IF(AC176 &gt; 0, "BOTH", 0)</f>
        <v>0</v>
      </c>
      <c r="AE176" t="str">
        <f>A176</f>
        <v>d__Bacteria;p__Planctomycetota;c__Planctomycetes;__</v>
      </c>
      <c r="AF176" t="s">
        <v>252</v>
      </c>
    </row>
    <row r="177" spans="1:32" x14ac:dyDescent="0.2">
      <c r="A177" t="s">
        <v>24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61</v>
      </c>
      <c r="X177">
        <v>75</v>
      </c>
      <c r="Y177">
        <v>18</v>
      </c>
      <c r="Z177">
        <v>73</v>
      </c>
      <c r="AA177">
        <f>SUM(B177:T177)</f>
        <v>0</v>
      </c>
      <c r="AB177">
        <f>SUM(U177:Z177)</f>
        <v>227</v>
      </c>
      <c r="AC177">
        <f>AB177*AA177</f>
        <v>0</v>
      </c>
      <c r="AD177">
        <f>IF(AC177 &gt; 0, "BOTH", 0)</f>
        <v>0</v>
      </c>
      <c r="AE177" t="str">
        <f>A177</f>
        <v>d__Bacteria;p__Verrucomicrobiota;c__Chlamydiae;o__Chlamydiales</v>
      </c>
      <c r="AF177" t="s">
        <v>252</v>
      </c>
    </row>
    <row r="178" spans="1:32" x14ac:dyDescent="0.2">
      <c r="A178" t="s">
        <v>63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15</v>
      </c>
      <c r="V178">
        <v>0</v>
      </c>
      <c r="W178">
        <v>24</v>
      </c>
      <c r="X178">
        <v>34</v>
      </c>
      <c r="Y178">
        <v>0</v>
      </c>
      <c r="Z178">
        <v>154</v>
      </c>
      <c r="AA178">
        <f>SUM(B178:T178)</f>
        <v>0</v>
      </c>
      <c r="AB178">
        <f>SUM(U178:Z178)</f>
        <v>227</v>
      </c>
      <c r="AC178">
        <f>AB178*AA178</f>
        <v>0</v>
      </c>
      <c r="AD178">
        <f>IF(AC178 &gt; 0, "BOTH", 0)</f>
        <v>0</v>
      </c>
      <c r="AE178" t="str">
        <f>A178</f>
        <v>d__Bacteria;p__Deferribacterota;c__Deferribacteres;o__Deferribacterales</v>
      </c>
      <c r="AF178" t="s">
        <v>252</v>
      </c>
    </row>
    <row r="179" spans="1:32" x14ac:dyDescent="0.2">
      <c r="A179" t="s">
        <v>76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15</v>
      </c>
      <c r="V179">
        <v>0</v>
      </c>
      <c r="W179">
        <v>143</v>
      </c>
      <c r="X179">
        <v>27</v>
      </c>
      <c r="Y179">
        <v>6</v>
      </c>
      <c r="Z179">
        <v>51</v>
      </c>
      <c r="AA179">
        <f>SUM(B179:T179)</f>
        <v>0</v>
      </c>
      <c r="AB179">
        <f>SUM(U179:Z179)</f>
        <v>242</v>
      </c>
      <c r="AC179">
        <f>AB179*AA179</f>
        <v>0</v>
      </c>
      <c r="AD179">
        <f>IF(AC179 &gt; 0, "BOTH", 0)</f>
        <v>0</v>
      </c>
      <c r="AE179" t="str">
        <f>A179</f>
        <v>d__Bacteria;p__Myxococcota;c__Myxococcia;o__Myxococcales</v>
      </c>
      <c r="AF179" t="s">
        <v>252</v>
      </c>
    </row>
    <row r="180" spans="1:32" x14ac:dyDescent="0.2">
      <c r="A180" t="s">
        <v>138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85</v>
      </c>
      <c r="V180">
        <v>128</v>
      </c>
      <c r="W180">
        <v>0</v>
      </c>
      <c r="X180">
        <v>4</v>
      </c>
      <c r="Y180">
        <v>25</v>
      </c>
      <c r="Z180">
        <v>0</v>
      </c>
      <c r="AA180">
        <f>SUM(B180:T180)</f>
        <v>0</v>
      </c>
      <c r="AB180">
        <f>SUM(U180:Z180)</f>
        <v>242</v>
      </c>
      <c r="AC180">
        <f>AB180*AA180</f>
        <v>0</v>
      </c>
      <c r="AD180">
        <f>IF(AC180 &gt; 0, "BOTH", 0)</f>
        <v>0</v>
      </c>
      <c r="AE180" t="str">
        <f>A180</f>
        <v>d__Bacteria;p__Actinobacteriota;c__Actinobacteria;o__Micrococcales</v>
      </c>
      <c r="AF180" t="s">
        <v>252</v>
      </c>
    </row>
    <row r="181" spans="1:32" x14ac:dyDescent="0.2">
      <c r="A181" t="s">
        <v>85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8</v>
      </c>
      <c r="V181">
        <v>46</v>
      </c>
      <c r="W181">
        <v>5</v>
      </c>
      <c r="X181">
        <v>26</v>
      </c>
      <c r="Y181">
        <v>169</v>
      </c>
      <c r="Z181">
        <v>6</v>
      </c>
      <c r="AA181">
        <f>SUM(B181:T181)</f>
        <v>0</v>
      </c>
      <c r="AB181">
        <f>SUM(U181:Z181)</f>
        <v>260</v>
      </c>
      <c r="AC181">
        <f>AB181*AA181</f>
        <v>0</v>
      </c>
      <c r="AD181">
        <f>IF(AC181 &gt; 0, "BOTH", 0)</f>
        <v>0</v>
      </c>
      <c r="AE181" t="str">
        <f>A181</f>
        <v>d__Bacteria;p__Chloroflexi;c__Anaerolineae;o__Ardenticatenales</v>
      </c>
      <c r="AF181" t="s">
        <v>252</v>
      </c>
    </row>
    <row r="182" spans="1:32" x14ac:dyDescent="0.2">
      <c r="A182" t="s">
        <v>121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32</v>
      </c>
      <c r="V182">
        <v>0</v>
      </c>
      <c r="W182">
        <v>118</v>
      </c>
      <c r="X182">
        <v>72</v>
      </c>
      <c r="Y182">
        <v>43</v>
      </c>
      <c r="Z182">
        <v>9</v>
      </c>
      <c r="AA182">
        <f>SUM(B182:T182)</f>
        <v>0</v>
      </c>
      <c r="AB182">
        <f>SUM(U182:Z182)</f>
        <v>274</v>
      </c>
      <c r="AC182">
        <f>AB182*AA182</f>
        <v>0</v>
      </c>
      <c r="AD182">
        <f>IF(AC182 &gt; 0, "BOTH", 0)</f>
        <v>0</v>
      </c>
      <c r="AE182" t="str">
        <f>A182</f>
        <v>d__Bacteria;p__Proteobacteria;c__Gammaproteobacteria;o__KI89A_clade</v>
      </c>
      <c r="AF182" t="s">
        <v>252</v>
      </c>
    </row>
    <row r="183" spans="1:32" x14ac:dyDescent="0.2">
      <c r="A183" t="s">
        <v>26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50</v>
      </c>
      <c r="X183">
        <v>0</v>
      </c>
      <c r="Y183">
        <v>110</v>
      </c>
      <c r="Z183">
        <v>124</v>
      </c>
      <c r="AA183">
        <f>SUM(B183:T183)</f>
        <v>0</v>
      </c>
      <c r="AB183">
        <f>SUM(U183:Z183)</f>
        <v>284</v>
      </c>
      <c r="AC183">
        <f>AB183*AA183</f>
        <v>0</v>
      </c>
      <c r="AD183">
        <f>IF(AC183 &gt; 0, "BOTH", 0)</f>
        <v>0</v>
      </c>
      <c r="AE183" t="str">
        <f>A183</f>
        <v>d__Bacteria;p__Patescibacteria;c__Gracilibacteria;o__Gracilibacteria</v>
      </c>
      <c r="AF183" t="s">
        <v>252</v>
      </c>
    </row>
    <row r="184" spans="1:32" x14ac:dyDescent="0.2">
      <c r="A184" t="s">
        <v>70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7</v>
      </c>
      <c r="V184">
        <v>6</v>
      </c>
      <c r="W184">
        <v>134</v>
      </c>
      <c r="X184">
        <v>13</v>
      </c>
      <c r="Y184">
        <v>80</v>
      </c>
      <c r="Z184">
        <v>73</v>
      </c>
      <c r="AA184">
        <f>SUM(B184:T184)</f>
        <v>0</v>
      </c>
      <c r="AB184">
        <f>SUM(U184:Z184)</f>
        <v>313</v>
      </c>
      <c r="AC184">
        <f>AB184*AA184</f>
        <v>0</v>
      </c>
      <c r="AD184">
        <f>IF(AC184 &gt; 0, "BOTH", 0)</f>
        <v>0</v>
      </c>
      <c r="AE184" t="str">
        <f>A184</f>
        <v>d__Bacteria;p__Spirochaetota;c__Leptospirae;o__Leptospirales</v>
      </c>
      <c r="AF184" t="s">
        <v>252</v>
      </c>
    </row>
    <row r="185" spans="1:32" x14ac:dyDescent="0.2">
      <c r="A185" t="s">
        <v>140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16</v>
      </c>
      <c r="V185">
        <v>0</v>
      </c>
      <c r="W185">
        <v>49</v>
      </c>
      <c r="X185">
        <v>237</v>
      </c>
      <c r="Y185">
        <v>26</v>
      </c>
      <c r="Z185">
        <v>0</v>
      </c>
      <c r="AA185">
        <f>SUM(B185:T185)</f>
        <v>0</v>
      </c>
      <c r="AB185">
        <f>SUM(U185:Z185)</f>
        <v>328</v>
      </c>
      <c r="AC185">
        <f>AB185*AA185</f>
        <v>0</v>
      </c>
      <c r="AD185">
        <f>IF(AC185 &gt; 0, "BOTH", 0)</f>
        <v>0</v>
      </c>
      <c r="AE185" t="str">
        <f>A185</f>
        <v>d__Bacteria;p__Proteobacteria;c__Alphaproteobacteria;o__Alphaproteobacteria_Incertae_Sedis</v>
      </c>
      <c r="AF185" t="s">
        <v>252</v>
      </c>
    </row>
    <row r="186" spans="1:32" x14ac:dyDescent="0.2">
      <c r="A186" t="s">
        <v>207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4</v>
      </c>
      <c r="V186">
        <v>0</v>
      </c>
      <c r="W186">
        <v>0</v>
      </c>
      <c r="X186">
        <v>278</v>
      </c>
      <c r="Y186">
        <v>57</v>
      </c>
      <c r="Z186">
        <v>0</v>
      </c>
      <c r="AA186">
        <f>SUM(B186:T186)</f>
        <v>0</v>
      </c>
      <c r="AB186">
        <f>SUM(U186:Z186)</f>
        <v>339</v>
      </c>
      <c r="AC186">
        <f>AB186*AA186</f>
        <v>0</v>
      </c>
      <c r="AD186">
        <f>IF(AC186 &gt; 0, "BOTH", 0)</f>
        <v>0</v>
      </c>
      <c r="AE186" t="str">
        <f>A186</f>
        <v>d__Bacteria;p__Cyanobacteria;c__Cyanobacteriia;o__Synechococcales</v>
      </c>
      <c r="AF186" t="s">
        <v>252</v>
      </c>
    </row>
    <row r="187" spans="1:32" x14ac:dyDescent="0.2">
      <c r="A187" t="s">
        <v>126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21</v>
      </c>
      <c r="V187">
        <v>35</v>
      </c>
      <c r="W187">
        <v>32</v>
      </c>
      <c r="X187">
        <v>18</v>
      </c>
      <c r="Y187">
        <v>6</v>
      </c>
      <c r="Z187">
        <v>231</v>
      </c>
      <c r="AA187">
        <f>SUM(B187:T187)</f>
        <v>0</v>
      </c>
      <c r="AB187">
        <f>SUM(U187:Z187)</f>
        <v>343</v>
      </c>
      <c r="AC187">
        <f>AB187*AA187</f>
        <v>0</v>
      </c>
      <c r="AD187">
        <f>IF(AC187 &gt; 0, "BOTH", 0)</f>
        <v>0</v>
      </c>
      <c r="AE187" t="str">
        <f>A187</f>
        <v>d__Bacteria;p__Spirochaetota;c__Spirochaetia;o__Spirochaetales</v>
      </c>
      <c r="AF187" t="s">
        <v>252</v>
      </c>
    </row>
    <row r="188" spans="1:32" x14ac:dyDescent="0.2">
      <c r="A188" t="s">
        <v>153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377</v>
      </c>
      <c r="Y188">
        <v>0</v>
      </c>
      <c r="Z188">
        <v>0</v>
      </c>
      <c r="AA188">
        <f>SUM(B188:T188)</f>
        <v>0</v>
      </c>
      <c r="AB188">
        <f>SUM(U188:Z188)</f>
        <v>377</v>
      </c>
      <c r="AC188">
        <f>AB188*AA188</f>
        <v>0</v>
      </c>
      <c r="AD188">
        <f>IF(AC188 &gt; 0, "BOTH", 0)</f>
        <v>0</v>
      </c>
      <c r="AE188" t="str">
        <f>A188</f>
        <v>d__Bacteria;p__Cyanobacteria;c__Cyanobacteriia;o__Thermosynechococcales</v>
      </c>
      <c r="AF188" t="s">
        <v>252</v>
      </c>
    </row>
    <row r="189" spans="1:32" x14ac:dyDescent="0.2">
      <c r="A189" t="s">
        <v>67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63</v>
      </c>
      <c r="V189">
        <v>17</v>
      </c>
      <c r="W189">
        <v>146</v>
      </c>
      <c r="X189">
        <v>96</v>
      </c>
      <c r="Y189">
        <v>0</v>
      </c>
      <c r="Z189">
        <v>61</v>
      </c>
      <c r="AA189">
        <f>SUM(B189:T189)</f>
        <v>0</v>
      </c>
      <c r="AB189">
        <f>SUM(U189:Z189)</f>
        <v>383</v>
      </c>
      <c r="AC189">
        <f>AB189*AA189</f>
        <v>0</v>
      </c>
      <c r="AD189">
        <f>IF(AC189 &gt; 0, "BOTH", 0)</f>
        <v>0</v>
      </c>
      <c r="AE189" t="str">
        <f>A189</f>
        <v>d__Bacteria;p__Desulfobacterota;c__Desulfobacteria;o__Desulfobacterales</v>
      </c>
      <c r="AF189" t="s">
        <v>252</v>
      </c>
    </row>
    <row r="190" spans="1:32" x14ac:dyDescent="0.2">
      <c r="A190" t="s">
        <v>108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32</v>
      </c>
      <c r="V190">
        <v>326</v>
      </c>
      <c r="W190">
        <v>0</v>
      </c>
      <c r="X190">
        <v>0</v>
      </c>
      <c r="Y190">
        <v>53</v>
      </c>
      <c r="Z190">
        <v>0</v>
      </c>
      <c r="AA190">
        <f>SUM(B190:T190)</f>
        <v>0</v>
      </c>
      <c r="AB190">
        <f>SUM(U190:Z190)</f>
        <v>411</v>
      </c>
      <c r="AC190">
        <f>AB190*AA190</f>
        <v>0</v>
      </c>
      <c r="AD190">
        <f>IF(AC190 &gt; 0, "BOTH", 0)</f>
        <v>0</v>
      </c>
      <c r="AE190" t="str">
        <f>A190</f>
        <v>d__Bacteria;p__Actinobacteriota;c__Thermoleophilia;o__Gaiellales</v>
      </c>
      <c r="AF190" t="s">
        <v>252</v>
      </c>
    </row>
    <row r="191" spans="1:32" x14ac:dyDescent="0.2">
      <c r="A191" t="s">
        <v>60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27</v>
      </c>
      <c r="X191">
        <v>36</v>
      </c>
      <c r="Y191">
        <v>105</v>
      </c>
      <c r="Z191">
        <v>249</v>
      </c>
      <c r="AA191">
        <f>SUM(B191:T191)</f>
        <v>0</v>
      </c>
      <c r="AB191">
        <f>SUM(U191:Z191)</f>
        <v>417</v>
      </c>
      <c r="AC191">
        <f>AB191*AA191</f>
        <v>0</v>
      </c>
      <c r="AD191">
        <f>IF(AC191 &gt; 0, "BOTH", 0)</f>
        <v>0</v>
      </c>
      <c r="AE191" t="str">
        <f>A191</f>
        <v>d__Bacteria;p__Patescibacteria;c__Gracilibacteria;o__JGI_0000069-P22</v>
      </c>
      <c r="AF191" t="s">
        <v>252</v>
      </c>
    </row>
    <row r="192" spans="1:32" x14ac:dyDescent="0.2">
      <c r="A192" t="s">
        <v>12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364</v>
      </c>
      <c r="X192">
        <v>24</v>
      </c>
      <c r="Y192">
        <v>39</v>
      </c>
      <c r="Z192">
        <v>29</v>
      </c>
      <c r="AA192">
        <f>SUM(B192:T192)</f>
        <v>0</v>
      </c>
      <c r="AB192">
        <f>SUM(U192:Z192)</f>
        <v>456</v>
      </c>
      <c r="AC192">
        <f>AB192*AA192</f>
        <v>0</v>
      </c>
      <c r="AD192">
        <f>IF(AC192 &gt; 0, "BOTH", 0)</f>
        <v>0</v>
      </c>
      <c r="AE192" t="str">
        <f>A192</f>
        <v>d__Bacteria;p__Myxococcota;c__Polyangia;o__Blfdi19</v>
      </c>
      <c r="AF192" t="s">
        <v>252</v>
      </c>
    </row>
    <row r="193" spans="1:32" x14ac:dyDescent="0.2">
      <c r="A193" t="s">
        <v>77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25</v>
      </c>
      <c r="V193">
        <v>21</v>
      </c>
      <c r="W193">
        <v>0</v>
      </c>
      <c r="X193">
        <v>8</v>
      </c>
      <c r="Y193">
        <v>477</v>
      </c>
      <c r="Z193">
        <v>7</v>
      </c>
      <c r="AA193">
        <f>SUM(B193:T193)</f>
        <v>0</v>
      </c>
      <c r="AB193">
        <f>SUM(U193:Z193)</f>
        <v>538</v>
      </c>
      <c r="AC193">
        <f>AB193*AA193</f>
        <v>0</v>
      </c>
      <c r="AD193">
        <f>IF(AC193 &gt; 0, "BOTH", 0)</f>
        <v>0</v>
      </c>
      <c r="AE193" t="str">
        <f>A193</f>
        <v>d__Bacteria;p__Actinobacteriota;c__Actinobacteria;o__Euzebyales</v>
      </c>
      <c r="AF193" t="s">
        <v>252</v>
      </c>
    </row>
    <row r="194" spans="1:32" x14ac:dyDescent="0.2">
      <c r="A194" t="s">
        <v>97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237</v>
      </c>
      <c r="V194">
        <v>185</v>
      </c>
      <c r="W194">
        <v>103</v>
      </c>
      <c r="X194">
        <v>19</v>
      </c>
      <c r="Y194">
        <v>10</v>
      </c>
      <c r="Z194">
        <v>28</v>
      </c>
      <c r="AA194">
        <f>SUM(B194:T194)</f>
        <v>0</v>
      </c>
      <c r="AB194">
        <f>SUM(U194:Z194)</f>
        <v>582</v>
      </c>
      <c r="AC194">
        <f>AB194*AA194</f>
        <v>0</v>
      </c>
      <c r="AD194">
        <f>IF(AC194 &gt; 0, "BOTH", 0)</f>
        <v>0</v>
      </c>
      <c r="AE194" t="str">
        <f>A194</f>
        <v>d__Bacteria;p__Desulfobacterota;c__Desulfobulbia;o__Desulfobulbales</v>
      </c>
      <c r="AF194" t="s">
        <v>252</v>
      </c>
    </row>
    <row r="195" spans="1:32" x14ac:dyDescent="0.2">
      <c r="A195" t="s">
        <v>211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619</v>
      </c>
      <c r="W195">
        <v>9</v>
      </c>
      <c r="X195">
        <v>0</v>
      </c>
      <c r="Y195">
        <v>0</v>
      </c>
      <c r="Z195">
        <v>0</v>
      </c>
      <c r="AA195">
        <f>SUM(B195:T195)</f>
        <v>0</v>
      </c>
      <c r="AB195">
        <f>SUM(U195:Z195)</f>
        <v>628</v>
      </c>
      <c r="AC195">
        <f>AB195*AA195</f>
        <v>0</v>
      </c>
      <c r="AD195">
        <f>IF(AC195 &gt; 0, "BOTH", 0)</f>
        <v>0</v>
      </c>
      <c r="AE195" t="str">
        <f>A195</f>
        <v>d__Bacteria;p__Actinobacteriota;c__Actinobacteria;__</v>
      </c>
      <c r="AF195" t="s">
        <v>252</v>
      </c>
    </row>
    <row r="196" spans="1:32" x14ac:dyDescent="0.2">
      <c r="A196" t="s">
        <v>79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129</v>
      </c>
      <c r="V196">
        <v>137</v>
      </c>
      <c r="W196">
        <v>167</v>
      </c>
      <c r="X196">
        <v>594</v>
      </c>
      <c r="Y196">
        <v>79</v>
      </c>
      <c r="Z196">
        <v>15</v>
      </c>
      <c r="AA196">
        <f>SUM(B196:T196)</f>
        <v>0</v>
      </c>
      <c r="AB196">
        <f>SUM(U196:Z196)</f>
        <v>1121</v>
      </c>
      <c r="AC196">
        <f>AB196*AA196</f>
        <v>0</v>
      </c>
      <c r="AD196">
        <f>IF(AC196 &gt; 0, "BOTH", 0)</f>
        <v>0</v>
      </c>
      <c r="AE196" t="str">
        <f>A196</f>
        <v>d__Bacteria;p__Proteobacteria;c__Gammaproteobacteria;o__Xanthomonadales</v>
      </c>
      <c r="AF196" t="s">
        <v>252</v>
      </c>
    </row>
    <row r="197" spans="1:32" x14ac:dyDescent="0.2">
      <c r="A197" t="s">
        <v>48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14</v>
      </c>
      <c r="V197">
        <v>0</v>
      </c>
      <c r="W197">
        <v>0</v>
      </c>
      <c r="X197">
        <v>1227</v>
      </c>
      <c r="Y197">
        <v>31</v>
      </c>
      <c r="Z197">
        <v>0</v>
      </c>
      <c r="AA197">
        <f>SUM(B197:T197)</f>
        <v>0</v>
      </c>
      <c r="AB197">
        <f>SUM(U197:Z197)</f>
        <v>1272</v>
      </c>
      <c r="AC197">
        <f>AB197*AA197</f>
        <v>0</v>
      </c>
      <c r="AD197">
        <f>IF(AC197 &gt; 0, "BOTH", 0)</f>
        <v>0</v>
      </c>
      <c r="AE197" t="str">
        <f>A197</f>
        <v>d__Bacteria;p__Proteobacteria;c__Alphaproteobacteria;o__uncultured</v>
      </c>
      <c r="AF197" t="s">
        <v>252</v>
      </c>
    </row>
    <row r="198" spans="1:32" x14ac:dyDescent="0.2">
      <c r="A198" t="s">
        <v>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14</v>
      </c>
      <c r="V198">
        <v>72</v>
      </c>
      <c r="W198">
        <v>207</v>
      </c>
      <c r="X198">
        <v>218</v>
      </c>
      <c r="Y198">
        <v>500</v>
      </c>
      <c r="Z198">
        <v>506</v>
      </c>
      <c r="AA198">
        <f>SUM(B198:T198)</f>
        <v>0</v>
      </c>
      <c r="AB198">
        <f>SUM(U198:Z198)</f>
        <v>1517</v>
      </c>
      <c r="AC198">
        <f>AB198*AA198</f>
        <v>0</v>
      </c>
      <c r="AD198">
        <f>IF(AC198 &gt; 0, "BOTH", 0)</f>
        <v>0</v>
      </c>
      <c r="AE198" t="str">
        <f>A198</f>
        <v>d__Bacteria;p__Bdellovibrionota;c__Bdellovibrionia;o__Bacteriovoracales</v>
      </c>
      <c r="AF198" t="s">
        <v>252</v>
      </c>
    </row>
    <row r="199" spans="1:32" x14ac:dyDescent="0.2">
      <c r="A199" t="s">
        <v>87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179</v>
      </c>
      <c r="V199">
        <v>0</v>
      </c>
      <c r="W199">
        <v>489</v>
      </c>
      <c r="X199">
        <v>566</v>
      </c>
      <c r="Y199">
        <v>279</v>
      </c>
      <c r="Z199">
        <v>409</v>
      </c>
      <c r="AA199">
        <f>SUM(B199:T199)</f>
        <v>0</v>
      </c>
      <c r="AB199">
        <f>SUM(U199:Z199)</f>
        <v>1922</v>
      </c>
      <c r="AC199">
        <f>AB199*AA199</f>
        <v>0</v>
      </c>
      <c r="AD199">
        <f>IF(AC199 &gt; 0, "BOTH", 0)</f>
        <v>0</v>
      </c>
      <c r="AE199" t="str">
        <f>A199</f>
        <v>d__Bacteria;p__Cyanobacteria;c__Cyanobacteriia;o__Phormidesmiales</v>
      </c>
      <c r="AF199" t="s">
        <v>252</v>
      </c>
    </row>
    <row r="200" spans="1:32" x14ac:dyDescent="0.2">
      <c r="A200" t="s">
        <v>182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542</v>
      </c>
      <c r="X200">
        <v>0</v>
      </c>
      <c r="Y200">
        <v>0</v>
      </c>
      <c r="Z200">
        <v>1529</v>
      </c>
      <c r="AA200">
        <f>SUM(B200:T200)</f>
        <v>0</v>
      </c>
      <c r="AB200">
        <f>SUM(U200:Z200)</f>
        <v>2071</v>
      </c>
      <c r="AC200">
        <f>AB200*AA200</f>
        <v>0</v>
      </c>
      <c r="AD200">
        <f>IF(AC200 &gt; 0, "BOTH", 0)</f>
        <v>0</v>
      </c>
      <c r="AE200" t="str">
        <f>A200</f>
        <v>d__Bacteria;p__Proteobacteria;c__Gammaproteobacteria;o__Beggiatoales</v>
      </c>
      <c r="AF200" t="s">
        <v>252</v>
      </c>
    </row>
    <row r="201" spans="1:32" x14ac:dyDescent="0.2">
      <c r="A201" t="s">
        <v>130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405</v>
      </c>
      <c r="V201">
        <v>747</v>
      </c>
      <c r="W201">
        <v>62</v>
      </c>
      <c r="X201">
        <v>49</v>
      </c>
      <c r="Y201">
        <v>574</v>
      </c>
      <c r="Z201">
        <v>482</v>
      </c>
      <c r="AA201">
        <f>SUM(B201:T201)</f>
        <v>0</v>
      </c>
      <c r="AB201">
        <f>SUM(U201:Z201)</f>
        <v>2319</v>
      </c>
      <c r="AC201">
        <f>AB201*AA201</f>
        <v>0</v>
      </c>
      <c r="AD201">
        <f>IF(AC201 &gt; 0, "BOTH", 0)</f>
        <v>0</v>
      </c>
      <c r="AE201" t="str">
        <f>A201</f>
        <v>d__Bacteria;p__Proteobacteria;c__Gammaproteobacteria;o__Thiotrichales</v>
      </c>
      <c r="AF201" t="s">
        <v>252</v>
      </c>
    </row>
    <row r="202" spans="1:32" x14ac:dyDescent="0.2">
      <c r="A202" t="s">
        <v>50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112</v>
      </c>
      <c r="V202">
        <v>0</v>
      </c>
      <c r="W202">
        <v>2091</v>
      </c>
      <c r="X202">
        <v>134</v>
      </c>
      <c r="Y202">
        <v>184</v>
      </c>
      <c r="Z202">
        <v>64</v>
      </c>
      <c r="AA202">
        <f>SUM(B202:T202)</f>
        <v>0</v>
      </c>
      <c r="AB202">
        <f>SUM(U202:Z202)</f>
        <v>2585</v>
      </c>
      <c r="AC202">
        <f>AB202*AA202</f>
        <v>0</v>
      </c>
      <c r="AD202">
        <f>IF(AC202 &gt; 0, "BOTH", 0)</f>
        <v>0</v>
      </c>
      <c r="AE202" t="str">
        <f>A202</f>
        <v>d__Bacteria;p__Acidobacteriota;c__Holophagae;o__Acanthopleuribacterales</v>
      </c>
      <c r="AF202" t="s">
        <v>252</v>
      </c>
    </row>
    <row r="203" spans="1:32" x14ac:dyDescent="0.2">
      <c r="A203" t="s">
        <v>13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270</v>
      </c>
      <c r="X203">
        <v>2646</v>
      </c>
      <c r="Y203">
        <v>44</v>
      </c>
      <c r="Z203">
        <v>0</v>
      </c>
      <c r="AA203">
        <f>SUM(B203:T203)</f>
        <v>0</v>
      </c>
      <c r="AB203">
        <f>SUM(U203:Z203)</f>
        <v>2960</v>
      </c>
      <c r="AC203">
        <f>AB203*AA203</f>
        <v>0</v>
      </c>
      <c r="AD203">
        <f>IF(AC203 &gt; 0, "BOTH", 0)</f>
        <v>0</v>
      </c>
      <c r="AE203" t="str">
        <f>A203</f>
        <v>d__Bacteria;p__Acidobacteriota;c__Blastocatellia;o__Blastocatellales</v>
      </c>
      <c r="AF203" t="s">
        <v>252</v>
      </c>
    </row>
    <row r="204" spans="1:32" x14ac:dyDescent="0.2">
      <c r="A204" t="s">
        <v>100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2864</v>
      </c>
      <c r="X204">
        <v>14</v>
      </c>
      <c r="Y204">
        <v>0</v>
      </c>
      <c r="Z204">
        <v>203</v>
      </c>
      <c r="AA204">
        <f>SUM(B204:T204)</f>
        <v>0</v>
      </c>
      <c r="AB204">
        <f>SUM(U204:Z204)</f>
        <v>3081</v>
      </c>
      <c r="AC204">
        <f>AB204*AA204</f>
        <v>0</v>
      </c>
      <c r="AD204">
        <f>IF(AC204 &gt; 0, "BOTH", 0)</f>
        <v>0</v>
      </c>
      <c r="AE204" t="str">
        <f>A204</f>
        <v>d__Bacteria;p__Verrucomicrobiota;c__Verrucomicrobiae;o__Methylacidiphilales</v>
      </c>
      <c r="AF204" t="s">
        <v>252</v>
      </c>
    </row>
    <row r="205" spans="1:32" x14ac:dyDescent="0.2">
      <c r="A205" t="s">
        <v>110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125</v>
      </c>
      <c r="V205">
        <v>197</v>
      </c>
      <c r="W205">
        <v>245</v>
      </c>
      <c r="X205">
        <v>1480</v>
      </c>
      <c r="Y205">
        <v>1280</v>
      </c>
      <c r="Z205">
        <v>0</v>
      </c>
      <c r="AA205">
        <f>SUM(B205:T205)</f>
        <v>0</v>
      </c>
      <c r="AB205">
        <f>SUM(U205:Z205)</f>
        <v>3327</v>
      </c>
      <c r="AC205">
        <f>AB205*AA205</f>
        <v>0</v>
      </c>
      <c r="AD205">
        <f>IF(AC205 &gt; 0, "BOTH", 0)</f>
        <v>0</v>
      </c>
      <c r="AE205" t="str">
        <f>A205</f>
        <v>d__Bacteria;p__Proteobacteria;c__Gammaproteobacteria;o__Steroidobacterales</v>
      </c>
      <c r="AF205" t="s">
        <v>252</v>
      </c>
    </row>
    <row r="206" spans="1:32" x14ac:dyDescent="0.2">
      <c r="A206" t="s">
        <v>186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117</v>
      </c>
      <c r="V206">
        <v>2185</v>
      </c>
      <c r="W206">
        <v>63</v>
      </c>
      <c r="X206">
        <v>1318</v>
      </c>
      <c r="Y206">
        <v>457</v>
      </c>
      <c r="Z206">
        <v>10</v>
      </c>
      <c r="AA206">
        <f>SUM(B206:T206)</f>
        <v>0</v>
      </c>
      <c r="AB206">
        <f>SUM(U206:Z206)</f>
        <v>4150</v>
      </c>
      <c r="AC206">
        <f>AB206*AA206</f>
        <v>0</v>
      </c>
      <c r="AD206">
        <f>IF(AC206 &gt; 0, "BOTH", 0)</f>
        <v>0</v>
      </c>
      <c r="AE206" t="str">
        <f>A206</f>
        <v>d__Bacteria;p__Proteobacteria;c__Gammaproteobacteria;o__Granulosicoccales</v>
      </c>
      <c r="AF206" t="s">
        <v>252</v>
      </c>
    </row>
    <row r="207" spans="1:32" x14ac:dyDescent="0.2">
      <c r="A207" t="s">
        <v>71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232</v>
      </c>
      <c r="V207">
        <v>61</v>
      </c>
      <c r="W207">
        <v>221</v>
      </c>
      <c r="X207">
        <v>147</v>
      </c>
      <c r="Y207">
        <v>28</v>
      </c>
      <c r="Z207">
        <v>4164</v>
      </c>
      <c r="AA207">
        <f>SUM(B207:T207)</f>
        <v>0</v>
      </c>
      <c r="AB207">
        <f>SUM(U207:Z207)</f>
        <v>4853</v>
      </c>
      <c r="AC207">
        <f>AB207*AA207</f>
        <v>0</v>
      </c>
      <c r="AD207">
        <f>IF(AC207 &gt; 0, "BOTH", 0)</f>
        <v>0</v>
      </c>
      <c r="AE207" t="str">
        <f>A207</f>
        <v>d__Bacteria;p__Desulfobacterota;c__Desulfovibrionia;o__Desulfovibrionales</v>
      </c>
      <c r="AF207" t="s">
        <v>252</v>
      </c>
    </row>
    <row r="208" spans="1:32" x14ac:dyDescent="0.2">
      <c r="A208" t="s">
        <v>66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94</v>
      </c>
      <c r="V208">
        <v>189</v>
      </c>
      <c r="W208">
        <v>340</v>
      </c>
      <c r="X208">
        <v>266</v>
      </c>
      <c r="Y208">
        <v>140</v>
      </c>
      <c r="Z208">
        <v>4142</v>
      </c>
      <c r="AA208">
        <f>SUM(B208:T208)</f>
        <v>0</v>
      </c>
      <c r="AB208">
        <f>SUM(U208:Z208)</f>
        <v>5171</v>
      </c>
      <c r="AC208">
        <f>AB208*AA208</f>
        <v>0</v>
      </c>
      <c r="AD208">
        <f>IF(AC208 &gt; 0, "BOTH", 0)</f>
        <v>0</v>
      </c>
      <c r="AE208" t="str">
        <f>A208</f>
        <v>d__Bacteria;p__Firmicutes;c__Clostridia;o__Peptostreptococcales-Tissierellales</v>
      </c>
      <c r="AF208" t="s">
        <v>252</v>
      </c>
    </row>
    <row r="209" spans="1:32" x14ac:dyDescent="0.2">
      <c r="A209" t="s">
        <v>64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5112</v>
      </c>
      <c r="X209">
        <v>8</v>
      </c>
      <c r="Y209">
        <v>13</v>
      </c>
      <c r="Z209">
        <v>206</v>
      </c>
      <c r="AA209">
        <f>SUM(B209:T209)</f>
        <v>0</v>
      </c>
      <c r="AB209">
        <f>SUM(U209:Z209)</f>
        <v>5339</v>
      </c>
      <c r="AC209">
        <f>AB209*AA209</f>
        <v>0</v>
      </c>
      <c r="AD209">
        <f>IF(AC209 &gt; 0, "BOTH", 0)</f>
        <v>0</v>
      </c>
      <c r="AE209" t="str">
        <f>A209</f>
        <v>d__Bacteria;p__Verrucomicrobiota;c__Lentisphaeria;o__Lentisphaerales</v>
      </c>
      <c r="AF209" t="s">
        <v>252</v>
      </c>
    </row>
    <row r="210" spans="1:32" x14ac:dyDescent="0.2">
      <c r="A210" t="s">
        <v>101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185</v>
      </c>
      <c r="V210">
        <v>936</v>
      </c>
      <c r="W210">
        <v>143</v>
      </c>
      <c r="X210">
        <v>85</v>
      </c>
      <c r="Y210">
        <v>1624</v>
      </c>
      <c r="Z210">
        <v>3076</v>
      </c>
      <c r="AA210">
        <f>SUM(B210:T210)</f>
        <v>0</v>
      </c>
      <c r="AB210">
        <f>SUM(U210:Z210)</f>
        <v>6049</v>
      </c>
      <c r="AC210">
        <f>AB210*AA210</f>
        <v>0</v>
      </c>
      <c r="AD210">
        <f>IF(AC210 &gt; 0, "BOTH", 0)</f>
        <v>0</v>
      </c>
      <c r="AE210" t="str">
        <f>A210</f>
        <v>d__Bacteria;p__Proteobacteria;c__Gammaproteobacteria;o__Cardiobacteriales</v>
      </c>
      <c r="AF210" t="s">
        <v>252</v>
      </c>
    </row>
    <row r="211" spans="1:32" x14ac:dyDescent="0.2">
      <c r="A211" t="s">
        <v>92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1913</v>
      </c>
      <c r="V211">
        <v>1354</v>
      </c>
      <c r="W211">
        <v>30</v>
      </c>
      <c r="X211">
        <v>77</v>
      </c>
      <c r="Y211">
        <v>2805</v>
      </c>
      <c r="Z211">
        <v>27</v>
      </c>
      <c r="AA211">
        <f>SUM(B211:T211)</f>
        <v>0</v>
      </c>
      <c r="AB211">
        <f>SUM(U211:Z211)</f>
        <v>6206</v>
      </c>
      <c r="AC211">
        <f>AB211*AA211</f>
        <v>0</v>
      </c>
      <c r="AD211">
        <f>IF(AC211 &gt; 0, "BOTH", 0)</f>
        <v>0</v>
      </c>
      <c r="AE211" t="str">
        <f>A211</f>
        <v>d__Bacteria;p__Actinobacteriota;c__Actinobacteria;o__Kineosporiales</v>
      </c>
      <c r="AF211" t="s">
        <v>252</v>
      </c>
    </row>
    <row r="212" spans="1:32" x14ac:dyDescent="0.2">
      <c r="A212" t="s">
        <v>43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241</v>
      </c>
      <c r="V212">
        <v>227</v>
      </c>
      <c r="W212">
        <v>517</v>
      </c>
      <c r="X212">
        <v>138</v>
      </c>
      <c r="Y212">
        <v>125</v>
      </c>
      <c r="Z212">
        <v>6287</v>
      </c>
      <c r="AA212">
        <f>SUM(B212:T212)</f>
        <v>0</v>
      </c>
      <c r="AB212">
        <f>SUM(U212:Z212)</f>
        <v>7535</v>
      </c>
      <c r="AC212">
        <f>AB212*AA212</f>
        <v>0</v>
      </c>
      <c r="AD212">
        <f>IF(AC212 &gt; 0, "BOTH", 0)</f>
        <v>0</v>
      </c>
      <c r="AE212" t="str">
        <f>A212</f>
        <v>d__Bacteria;p__Bacteroidota;c__Bacteroidia;o__Bacteroidales</v>
      </c>
      <c r="AF212" t="s">
        <v>252</v>
      </c>
    </row>
    <row r="213" spans="1:32" x14ac:dyDescent="0.2">
      <c r="A213" t="s">
        <v>21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46</v>
      </c>
      <c r="V213">
        <v>281</v>
      </c>
      <c r="W213">
        <v>2776</v>
      </c>
      <c r="X213">
        <v>1332</v>
      </c>
      <c r="Y213">
        <v>3031</v>
      </c>
      <c r="Z213">
        <v>515</v>
      </c>
      <c r="AA213">
        <f>SUM(B213:T213)</f>
        <v>0</v>
      </c>
      <c r="AB213">
        <f>SUM(U213:Z213)</f>
        <v>7981</v>
      </c>
      <c r="AC213">
        <f>AB213*AA213</f>
        <v>0</v>
      </c>
      <c r="AD213">
        <f>IF(AC213 &gt; 0, "BOTH", 0)</f>
        <v>0</v>
      </c>
      <c r="AE213" t="str">
        <f>A213</f>
        <v>d__Bacteria;p__Acidobacteriota;c__Thermoanaerobaculia;o__Thermoanaerobaculales</v>
      </c>
      <c r="AF213" t="s">
        <v>252</v>
      </c>
    </row>
    <row r="214" spans="1:32" x14ac:dyDescent="0.2">
      <c r="A214" t="s">
        <v>40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274</v>
      </c>
      <c r="V214">
        <v>284</v>
      </c>
      <c r="W214">
        <v>1158</v>
      </c>
      <c r="X214">
        <v>138</v>
      </c>
      <c r="Y214">
        <v>2536</v>
      </c>
      <c r="Z214">
        <v>5504</v>
      </c>
      <c r="AA214">
        <f>SUM(B214:T214)</f>
        <v>0</v>
      </c>
      <c r="AB214">
        <f>SUM(U214:Z214)</f>
        <v>9894</v>
      </c>
      <c r="AC214">
        <f>AB214*AA214</f>
        <v>0</v>
      </c>
      <c r="AD214">
        <f>IF(AC214 &gt; 0, "BOTH", 0)</f>
        <v>0</v>
      </c>
      <c r="AE214" t="str">
        <f>A214</f>
        <v>d__Bacteria;p__Proteobacteria;c__Gammaproteobacteria;o__Chromatiales</v>
      </c>
      <c r="AF214" t="s">
        <v>252</v>
      </c>
    </row>
    <row r="215" spans="1:32" x14ac:dyDescent="0.2">
      <c r="A215" t="s">
        <v>94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2297</v>
      </c>
      <c r="V215">
        <v>378</v>
      </c>
      <c r="W215">
        <v>1031</v>
      </c>
      <c r="X215">
        <v>36</v>
      </c>
      <c r="Y215">
        <v>261</v>
      </c>
      <c r="Z215">
        <v>7308</v>
      </c>
      <c r="AA215">
        <f>SUM(B215:T215)</f>
        <v>0</v>
      </c>
      <c r="AB215">
        <f>SUM(U215:Z215)</f>
        <v>11311</v>
      </c>
      <c r="AC215">
        <f>AB215*AA215</f>
        <v>0</v>
      </c>
      <c r="AD215">
        <f>IF(AC215 &gt; 0, "BOTH", 0)</f>
        <v>0</v>
      </c>
      <c r="AE215" t="str">
        <f>A215</f>
        <v>d__Bacteria;p__Deinococcota;c__Deinococci;o__Deinococcales</v>
      </c>
      <c r="AF215" t="s">
        <v>252</v>
      </c>
    </row>
    <row r="216" spans="1:32" x14ac:dyDescent="0.2">
      <c r="A216" t="s">
        <v>35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381</v>
      </c>
      <c r="V216">
        <v>141</v>
      </c>
      <c r="W216">
        <v>1299</v>
      </c>
      <c r="X216">
        <v>802</v>
      </c>
      <c r="Y216">
        <v>936</v>
      </c>
      <c r="Z216">
        <v>8587</v>
      </c>
      <c r="AA216">
        <f>SUM(B216:T216)</f>
        <v>0</v>
      </c>
      <c r="AB216">
        <f>SUM(U216:Z216)</f>
        <v>12146</v>
      </c>
      <c r="AC216">
        <f>AB216*AA216</f>
        <v>0</v>
      </c>
      <c r="AD216">
        <f>IF(AC216 &gt; 0, "BOTH", 0)</f>
        <v>0</v>
      </c>
      <c r="AE216" t="str">
        <f>A216</f>
        <v>d__Bacteria;p__Proteobacteria;c__Gammaproteobacteria;o__Vibrionales</v>
      </c>
      <c r="AF216" t="s">
        <v>252</v>
      </c>
    </row>
    <row r="217" spans="1:32" x14ac:dyDescent="0.2">
      <c r="A217" t="s">
        <v>68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159</v>
      </c>
      <c r="V217">
        <v>342</v>
      </c>
      <c r="W217">
        <v>141</v>
      </c>
      <c r="X217">
        <v>11413</v>
      </c>
      <c r="Y217">
        <v>2309</v>
      </c>
      <c r="Z217">
        <v>127</v>
      </c>
      <c r="AA217">
        <f>SUM(B217:T217)</f>
        <v>0</v>
      </c>
      <c r="AB217">
        <f>SUM(U217:Z217)</f>
        <v>14491</v>
      </c>
      <c r="AC217">
        <f>AB217*AA217</f>
        <v>0</v>
      </c>
      <c r="AD217">
        <f>IF(AC217 &gt; 0, "BOTH", 0)</f>
        <v>0</v>
      </c>
      <c r="AE217" t="str">
        <f>A217</f>
        <v>d__Bacteria;p__Cyanobacteria;c__Cyanobacteriia;o__Cyanobacteriales</v>
      </c>
      <c r="AF217" t="s">
        <v>252</v>
      </c>
    </row>
    <row r="218" spans="1:32" x14ac:dyDescent="0.2">
      <c r="A218" t="s">
        <v>30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283</v>
      </c>
      <c r="V218">
        <v>282</v>
      </c>
      <c r="W218">
        <v>3543</v>
      </c>
      <c r="X218">
        <v>196</v>
      </c>
      <c r="Y218">
        <v>172</v>
      </c>
      <c r="Z218">
        <v>22622</v>
      </c>
      <c r="AA218">
        <f>SUM(B218:T218)</f>
        <v>0</v>
      </c>
      <c r="AB218">
        <f>SUM(U218:Z218)</f>
        <v>27098</v>
      </c>
      <c r="AC218">
        <f>AB218*AA218</f>
        <v>0</v>
      </c>
      <c r="AD218">
        <f>IF(AC218 &gt; 0, "BOTH", 0)</f>
        <v>0</v>
      </c>
      <c r="AE218" t="str">
        <f>A218</f>
        <v>d__Bacteria;p__Campilobacterota;c__Campylobacteria;o__Campylobacterales</v>
      </c>
      <c r="AF218" t="s">
        <v>252</v>
      </c>
    </row>
    <row r="219" spans="1:32" x14ac:dyDescent="0.2">
      <c r="A219" t="s">
        <v>22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9591</v>
      </c>
      <c r="V219">
        <v>29437</v>
      </c>
      <c r="W219">
        <v>1585</v>
      </c>
      <c r="X219">
        <v>4119</v>
      </c>
      <c r="Y219">
        <v>15569</v>
      </c>
      <c r="Z219">
        <v>524</v>
      </c>
      <c r="AA219">
        <f>SUM(B219:T219)</f>
        <v>0</v>
      </c>
      <c r="AB219">
        <f>SUM(U219:Z219)</f>
        <v>60825</v>
      </c>
      <c r="AC219">
        <f>AB219*AA219</f>
        <v>0</v>
      </c>
      <c r="AD219">
        <f>IF(AC219 &gt; 0, "BOTH", 0)</f>
        <v>0</v>
      </c>
      <c r="AE219" t="str">
        <f>A219</f>
        <v>d__Bacteria;p__Bdellovibrionota;c__Oligoflexia;o__Oligoflexales</v>
      </c>
      <c r="AF219" t="s">
        <v>252</v>
      </c>
    </row>
  </sheetData>
  <sortState xmlns:xlrd2="http://schemas.microsoft.com/office/spreadsheetml/2017/richdata2" ref="A2:AF219">
    <sortCondition ref="AF6:AF2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level-4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Klara Filek</dc:creator>
  <cp:lastModifiedBy>Klara Filek</cp:lastModifiedBy>
  <dcterms:created xsi:type="dcterms:W3CDTF">2021-11-17T15:02:18Z</dcterms:created>
  <dcterms:modified xsi:type="dcterms:W3CDTF">2021-11-17T15:08:53Z</dcterms:modified>
</cp:coreProperties>
</file>