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4AB196B1-520C-D046-B5D5-2ED9D40E787E}" xr6:coauthVersionLast="47" xr6:coauthVersionMax="47" xr10:uidLastSave="{00000000-0000-0000-0000-000000000000}"/>
  <bookViews>
    <workbookView xWindow="0" yWindow="880" windowWidth="41120" windowHeight="245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5" i="1" l="1"/>
  <c r="P85" i="1"/>
  <c r="Y85" i="1"/>
  <c r="AB85" i="1"/>
  <c r="AK85" i="1"/>
  <c r="H84" i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5" i="1" l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<sst xmlns="http://schemas.openxmlformats.org/spreadsheetml/2006/main" count="37" uniqueCount="37">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</sst>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Data!$G$2:$G$85</c:f>
              <c:numCache>
                <c:formatCode>#,##0</c:formatCode>
                <c:ptCount val="8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  <c:pt idx="83">
                  <c:v>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Data!$R$2:$R$85</c:f>
              <c:numCache>
                <c:formatCode>#,##0</c:formatCode>
                <c:ptCount val="8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  <c:pt idx="83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Data!$S$2:$S$85</c:f>
              <c:numCache>
                <c:formatCode>#,##0</c:formatCode>
                <c:ptCount val="8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  <c:pt idx="83">
                  <c:v>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Data!$W$2:$W$85</c:f>
              <c:numCache>
                <c:formatCode>#,##0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Data!$Z$2:$Z$85</c:f>
              <c:numCache>
                <c:formatCode>#,##0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Data!$V$2:$V$85</c:f>
              <c:numCache>
                <c:formatCode>#,##0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Data!$Y$2:$Y$85</c:f>
              <c:numCache>
                <c:formatCode>#,##0</c:formatCode>
                <c:ptCount val="8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  <c:pt idx="83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Data!$AB$2:$AB$85</c:f>
              <c:numCache>
                <c:formatCode>#,##0</c:formatCode>
                <c:ptCount val="8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  <c:pt idx="8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Data!$AD$2:$AD$85</c:f>
              <c:numCache>
                <c:formatCode>#,##0</c:formatCode>
                <c:ptCount val="8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  <c:pt idx="8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Data!$AF$2:$AF$85</c:f>
              <c:numCache>
                <c:formatCode>#,##0</c:formatCode>
                <c:ptCount val="8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Data!$AG$2:$AG$85</c:f>
              <c:numCache>
                <c:formatCode>#,##0</c:formatCode>
                <c:ptCount val="8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  <c:pt idx="8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Data!$AH$2:$AH$85</c:f>
              <c:numCache>
                <c:formatCode>#,##0</c:formatCode>
                <c:ptCount val="8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  <c:pt idx="83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Data!$AI$2:$AI$85</c:f>
              <c:numCache>
                <c:formatCode>#,##0</c:formatCode>
                <c:ptCount val="8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Data!$AJ$2:$AJ$85</c:f>
              <c:numCache>
                <c:formatCode>#,##0</c:formatCode>
                <c:ptCount val="8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Data!$B$2:$B$85</c:f>
              <c:numCache>
                <c:formatCode>General</c:formatCode>
                <c:ptCount val="84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  <c:pt idx="83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Data!$A$2:$A$85</c:f>
              <c:numCache>
                <c:formatCode>m/d/yy</c:formatCode>
                <c:ptCount val="8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</c:numCache>
            </c:numRef>
          </c:cat>
          <c:val>
            <c:numRef>
              <c:f>Data!$C$2:$C$85</c:f>
              <c:numCache>
                <c:formatCode>General</c:formatCode>
                <c:ptCount val="84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5" totalsRowShown="0">
  <autoFilter ref="A1:AK85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5"/>
  <sheetViews>
    <sheetView tabSelected="1" topLeftCell="U1" zoomScale="140" zoomScaleNormal="140" workbookViewId="0">
      <pane ySplit="1" topLeftCell="A63" activePane="bottomLeft" state="frozen"/>
      <selection pane="bottomLeft" activeCell="AJ85" sqref="AJ85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>
        <v>354</v>
      </c>
      <c r="C8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6933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10110</v>
      </c>
      <c r="Q84" s="3">
        <f>Data[[#This Row],[Total]]-P83</f>
        <v>161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  <row r="85" spans="1:37" x14ac:dyDescent="0.2">
      <c r="A85" s="1">
        <v>45525</v>
      </c>
      <c r="B85" s="4">
        <v>363</v>
      </c>
      <c r="C85" s="4">
        <v>133</v>
      </c>
      <c r="D85" s="2">
        <v>118</v>
      </c>
      <c r="E85" s="2">
        <v>289</v>
      </c>
      <c r="F85" s="2">
        <v>240</v>
      </c>
      <c r="G85" s="2">
        <v>5858</v>
      </c>
      <c r="H85" s="3">
        <f>Data[[#This Row],[LoC]]-G84</f>
        <v>17</v>
      </c>
      <c r="I85" s="2">
        <v>7032</v>
      </c>
      <c r="J85" s="2">
        <v>2002</v>
      </c>
      <c r="K85" s="2">
        <v>535</v>
      </c>
      <c r="L85" s="2">
        <v>317</v>
      </c>
      <c r="M85" s="2">
        <v>136</v>
      </c>
      <c r="N85" s="2">
        <v>60</v>
      </c>
      <c r="O85" s="2">
        <v>15</v>
      </c>
      <c r="P85" s="2">
        <f>SUM(Data[[#This Row],[Shell]:[Bash]])</f>
        <v>10082</v>
      </c>
      <c r="Q85" s="3">
        <f>Data[[#This Row],[Total]]-P84</f>
        <v>-28</v>
      </c>
      <c r="R85" s="2">
        <v>2229</v>
      </c>
      <c r="S85" s="2">
        <v>4742</v>
      </c>
      <c r="T85" s="2">
        <v>72086</v>
      </c>
      <c r="U85" s="2">
        <v>49322</v>
      </c>
      <c r="V85" s="2">
        <v>7</v>
      </c>
      <c r="W85" s="2">
        <v>5</v>
      </c>
      <c r="X85" s="2">
        <v>295</v>
      </c>
      <c r="Y85" s="2">
        <f>Data[[#This Row],[Open issues]]+Data[[#This Row],[Closed issues]]</f>
        <v>302</v>
      </c>
      <c r="Z85" s="2">
        <v>0</v>
      </c>
      <c r="AA85" s="2">
        <v>183</v>
      </c>
      <c r="AB85" s="2">
        <f>Data[[#This Row],[Open pull requests]]+Data[[#This Row],[Closed pull requests]]</f>
        <v>183</v>
      </c>
      <c r="AC85" s="2">
        <v>163</v>
      </c>
      <c r="AD85" s="2">
        <v>166</v>
      </c>
      <c r="AE85" s="2">
        <v>6</v>
      </c>
      <c r="AF85" s="2">
        <v>0</v>
      </c>
      <c r="AG85" s="2">
        <v>305</v>
      </c>
      <c r="AH85" s="2">
        <v>1111</v>
      </c>
      <c r="AI85" s="2">
        <v>30</v>
      </c>
      <c r="AJ85" s="2"/>
      <c r="AK85" s="2">
        <f>SUM(Data[[#This Row],[Running]:[GH runs]])</f>
        <v>1446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2024-08-21T11:40:06Z</dcterms:modified>
</cp:coreProperties>
</file>