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45947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45947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39620-2023</t>
        </is>
      </c>
      <c r="B4" s="1" t="n">
        <v>45163</v>
      </c>
      <c r="C4" s="1" t="n">
        <v>45947</v>
      </c>
      <c r="D4" t="inlineStr">
        <is>
          <t>STOCKHOLMS LÄN</t>
        </is>
      </c>
      <c r="E4" t="inlineStr">
        <is>
          <t>SIGTUNA</t>
        </is>
      </c>
      <c r="G4" t="n">
        <v>2</v>
      </c>
      <c r="H4" t="n">
        <v>6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Grönfink
Duvhök
Talltita
Gröngöling
Grönsiska
Kungsfågel</t>
        </is>
      </c>
      <c r="S4">
        <f>HYPERLINK("https://klasma.github.io/Logging_0191/artfynd/A 39620-2023 artfynd.xlsx", "A 39620-2023")</f>
        <v/>
      </c>
      <c r="T4">
        <f>HYPERLINK("https://klasma.github.io/Logging_0191/kartor/A 39620-2023 karta.png", "A 39620-2023")</f>
        <v/>
      </c>
      <c r="V4">
        <f>HYPERLINK("https://klasma.github.io/Logging_0191/klagomål/A 39620-2023 FSC-klagomål.docx", "A 39620-2023")</f>
        <v/>
      </c>
      <c r="W4">
        <f>HYPERLINK("https://klasma.github.io/Logging_0191/klagomålsmail/A 39620-2023 FSC-klagomål mail.docx", "A 39620-2023")</f>
        <v/>
      </c>
      <c r="X4">
        <f>HYPERLINK("https://klasma.github.io/Logging_0191/tillsyn/A 39620-2023 tillsynsbegäran.docx", "A 39620-2023")</f>
        <v/>
      </c>
      <c r="Y4">
        <f>HYPERLINK("https://klasma.github.io/Logging_0191/tillsynsmail/A 39620-2023 tillsynsbegäran mail.docx", "A 39620-2023")</f>
        <v/>
      </c>
      <c r="Z4">
        <f>HYPERLINK("https://klasma.github.io/Logging_0191/fåglar/A 39620-2023 prioriterade fågelarter.docx", "A 39620-2023")</f>
        <v/>
      </c>
    </row>
    <row r="5" ht="15" customHeight="1">
      <c r="A5" t="inlineStr">
        <is>
          <t>A 51848-2024</t>
        </is>
      </c>
      <c r="B5" s="1" t="n">
        <v>45607</v>
      </c>
      <c r="C5" s="1" t="n">
        <v>45947</v>
      </c>
      <c r="D5" t="inlineStr">
        <is>
          <t>STOCKHOLMS LÄN</t>
        </is>
      </c>
      <c r="E5" t="inlineStr">
        <is>
          <t>SIGTUNA</t>
        </is>
      </c>
      <c r="G5" t="n">
        <v>0.2</v>
      </c>
      <c r="H5" t="n">
        <v>3</v>
      </c>
      <c r="I5" t="n">
        <v>2</v>
      </c>
      <c r="J5" t="n">
        <v>1</v>
      </c>
      <c r="K5" t="n">
        <v>1</v>
      </c>
      <c r="L5" t="n">
        <v>1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Ask
Stare
Svartvit flugsnappare
Barkticka
Myskmadra
Gullviva</t>
        </is>
      </c>
      <c r="S5">
        <f>HYPERLINK("https://klasma.github.io/Logging_0191/artfynd/A 51848-2024 artfynd.xlsx", "A 51848-2024")</f>
        <v/>
      </c>
      <c r="T5">
        <f>HYPERLINK("https://klasma.github.io/Logging_0191/kartor/A 51848-2024 karta.png", "A 51848-2024")</f>
        <v/>
      </c>
      <c r="V5">
        <f>HYPERLINK("https://klasma.github.io/Logging_0191/klagomål/A 51848-2024 FSC-klagomål.docx", "A 51848-2024")</f>
        <v/>
      </c>
      <c r="W5">
        <f>HYPERLINK("https://klasma.github.io/Logging_0191/klagomålsmail/A 51848-2024 FSC-klagomål mail.docx", "A 51848-2024")</f>
        <v/>
      </c>
      <c r="X5">
        <f>HYPERLINK("https://klasma.github.io/Logging_0191/tillsyn/A 51848-2024 tillsynsbegäran.docx", "A 51848-2024")</f>
        <v/>
      </c>
      <c r="Y5">
        <f>HYPERLINK("https://klasma.github.io/Logging_0191/tillsynsmail/A 51848-2024 tillsynsbegäran mail.docx", "A 51848-2024")</f>
        <v/>
      </c>
      <c r="Z5">
        <f>HYPERLINK("https://klasma.github.io/Logging_0191/fåglar/A 51848-2024 prioriterade fågelarter.docx", "A 51848-2024")</f>
        <v/>
      </c>
    </row>
    <row r="6" ht="15" customHeight="1">
      <c r="A6" t="inlineStr">
        <is>
          <t>A 39613-2023</t>
        </is>
      </c>
      <c r="B6" s="1" t="n">
        <v>45163</v>
      </c>
      <c r="C6" s="1" t="n">
        <v>45947</v>
      </c>
      <c r="D6" t="inlineStr">
        <is>
          <t>STOCKHOLMS LÄN</t>
        </is>
      </c>
      <c r="E6" t="inlineStr">
        <is>
          <t>SIGTUNA</t>
        </is>
      </c>
      <c r="G6" t="n">
        <v>15.2</v>
      </c>
      <c r="H6" t="n">
        <v>5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Talltita
Kornig nållav
Grönsiska
Kungsfågel
Vanlig padda
Revlummer</t>
        </is>
      </c>
      <c r="S6">
        <f>HYPERLINK("https://klasma.github.io/Logging_0191/artfynd/A 39613-2023 artfynd.xlsx", "A 39613-2023")</f>
        <v/>
      </c>
      <c r="T6">
        <f>HYPERLINK("https://klasma.github.io/Logging_0191/kartor/A 39613-2023 karta.png", "A 39613-2023")</f>
        <v/>
      </c>
      <c r="V6">
        <f>HYPERLINK("https://klasma.github.io/Logging_0191/klagomål/A 39613-2023 FSC-klagomål.docx", "A 39613-2023")</f>
        <v/>
      </c>
      <c r="W6">
        <f>HYPERLINK("https://klasma.github.io/Logging_0191/klagomålsmail/A 39613-2023 FSC-klagomål mail.docx", "A 39613-2023")</f>
        <v/>
      </c>
      <c r="X6">
        <f>HYPERLINK("https://klasma.github.io/Logging_0191/tillsyn/A 39613-2023 tillsynsbegäran.docx", "A 39613-2023")</f>
        <v/>
      </c>
      <c r="Y6">
        <f>HYPERLINK("https://klasma.github.io/Logging_0191/tillsynsmail/A 39613-2023 tillsynsbegäran mail.docx", "A 39613-2023")</f>
        <v/>
      </c>
      <c r="Z6">
        <f>HYPERLINK("https://klasma.github.io/Logging_0191/fåglar/A 39613-2023 prioriterade fågelarter.docx", "A 39613-2023")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45947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45947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45947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45947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15452-2023</t>
        </is>
      </c>
      <c r="B11" s="1" t="n">
        <v>45020</v>
      </c>
      <c r="C11" s="1" t="n">
        <v>45947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4.5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Trana</t>
        </is>
      </c>
      <c r="S11">
        <f>HYPERLINK("https://klasma.github.io/Logging_0191/artfynd/A 15452-2023 artfynd.xlsx", "A 15452-2023")</f>
        <v/>
      </c>
      <c r="T11">
        <f>HYPERLINK("https://klasma.github.io/Logging_0191/kartor/A 15452-2023 karta.png", "A 15452-2023")</f>
        <v/>
      </c>
      <c r="V11">
        <f>HYPERLINK("https://klasma.github.io/Logging_0191/klagomål/A 15452-2023 FSC-klagomål.docx", "A 15452-2023")</f>
        <v/>
      </c>
      <c r="W11">
        <f>HYPERLINK("https://klasma.github.io/Logging_0191/klagomålsmail/A 15452-2023 FSC-klagomål mail.docx", "A 15452-2023")</f>
        <v/>
      </c>
      <c r="X11">
        <f>HYPERLINK("https://klasma.github.io/Logging_0191/tillsyn/A 15452-2023 tillsynsbegäran.docx", "A 15452-2023")</f>
        <v/>
      </c>
      <c r="Y11">
        <f>HYPERLINK("https://klasma.github.io/Logging_0191/tillsynsmail/A 15452-2023 tillsynsbegäran mail.docx", "A 15452-2023")</f>
        <v/>
      </c>
      <c r="Z11">
        <f>HYPERLINK("https://klasma.github.io/Logging_0191/fåglar/A 15452-2023 prioriterade fågelarter.docx", "A 15452-2023")</f>
        <v/>
      </c>
    </row>
    <row r="12" ht="15" customHeight="1">
      <c r="A12" t="inlineStr">
        <is>
          <t>A 64345-2023</t>
        </is>
      </c>
      <c r="B12" s="1" t="n">
        <v>45280</v>
      </c>
      <c r="C12" s="1" t="n">
        <v>45947</v>
      </c>
      <c r="D12" t="inlineStr">
        <is>
          <t>STOCKHOLMS LÄN</t>
        </is>
      </c>
      <c r="E12" t="inlineStr">
        <is>
          <t>SIGTUNA</t>
        </is>
      </c>
      <c r="G12" t="n">
        <v>2.7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HYPERLINK("https://klasma.github.io/Logging_0191/artfynd/A 64345-2023 artfynd.xlsx", "A 64345-2023")</f>
        <v/>
      </c>
      <c r="T12">
        <f>HYPERLINK("https://klasma.github.io/Logging_0191/kartor/A 64345-2023 karta.png", "A 64345-2023")</f>
        <v/>
      </c>
      <c r="V12">
        <f>HYPERLINK("https://klasma.github.io/Logging_0191/klagomål/A 64345-2023 FSC-klagomål.docx", "A 64345-2023")</f>
        <v/>
      </c>
      <c r="W12">
        <f>HYPERLINK("https://klasma.github.io/Logging_0191/klagomålsmail/A 64345-2023 FSC-klagomål mail.docx", "A 64345-2023")</f>
        <v/>
      </c>
      <c r="X12">
        <f>HYPERLINK("https://klasma.github.io/Logging_0191/tillsyn/A 64345-2023 tillsynsbegäran.docx", "A 64345-2023")</f>
        <v/>
      </c>
      <c r="Y12">
        <f>HYPERLINK("https://klasma.github.io/Logging_0191/tillsynsmail/A 64345-2023 tillsynsbegäran mail.docx", "A 64345-2023")</f>
        <v/>
      </c>
      <c r="Z12">
        <f>HYPERLINK("https://klasma.github.io/Logging_0191/fåglar/A 64345-2023 prioriterade fågelarter.docx", "A 64345-2023")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45947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HYPERLINK("https://klasma.github.io/Logging_0191/artfynd/A 51189-2022 artfynd.xlsx", "A 51189-2022")</f>
        <v/>
      </c>
      <c r="T13">
        <f>HYPERLINK("https://klasma.github.io/Logging_0191/kartor/A 51189-2022 karta.png", "A 51189-2022")</f>
        <v/>
      </c>
      <c r="V13">
        <f>HYPERLINK("https://klasma.github.io/Logging_0191/klagomål/A 51189-2022 FSC-klagomål.docx", "A 51189-2022")</f>
        <v/>
      </c>
      <c r="W13">
        <f>HYPERLINK("https://klasma.github.io/Logging_0191/klagomålsmail/A 51189-2022 FSC-klagomål mail.docx", "A 51189-2022")</f>
        <v/>
      </c>
      <c r="X13">
        <f>HYPERLINK("https://klasma.github.io/Logging_0191/tillsyn/A 51189-2022 tillsynsbegäran.docx", "A 51189-2022")</f>
        <v/>
      </c>
      <c r="Y13">
        <f>HYPERLINK("https://klasma.github.io/Logging_0191/tillsynsmail/A 51189-2022 tillsynsbegäran mail.docx", "A 51189-2022")</f>
        <v/>
      </c>
    </row>
    <row r="14" ht="15" customHeight="1">
      <c r="A14" t="inlineStr">
        <is>
          <t>A 33751-2024</t>
        </is>
      </c>
      <c r="B14" s="1" t="n">
        <v>45520</v>
      </c>
      <c r="C14" s="1" t="n">
        <v>45947</v>
      </c>
      <c r="D14" t="inlineStr">
        <is>
          <t>STOCKHOLMS LÄN</t>
        </is>
      </c>
      <c r="E14" t="inlineStr">
        <is>
          <t>SIGTUNA</t>
        </is>
      </c>
      <c r="F14" t="inlineStr">
        <is>
          <t>Allmännings- och besparingsskogar</t>
        </is>
      </c>
      <c r="G14" t="n">
        <v>1.5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Grönfink</t>
        </is>
      </c>
      <c r="S14">
        <f>HYPERLINK("https://klasma.github.io/Logging_0191/artfynd/A 33751-2024 artfynd.xlsx", "A 33751-2024")</f>
        <v/>
      </c>
      <c r="T14">
        <f>HYPERLINK("https://klasma.github.io/Logging_0191/kartor/A 33751-2024 karta.png", "A 33751-2024")</f>
        <v/>
      </c>
      <c r="V14">
        <f>HYPERLINK("https://klasma.github.io/Logging_0191/klagomål/A 33751-2024 FSC-klagomål.docx", "A 33751-2024")</f>
        <v/>
      </c>
      <c r="W14">
        <f>HYPERLINK("https://klasma.github.io/Logging_0191/klagomålsmail/A 33751-2024 FSC-klagomål mail.docx", "A 33751-2024")</f>
        <v/>
      </c>
      <c r="X14">
        <f>HYPERLINK("https://klasma.github.io/Logging_0191/tillsyn/A 33751-2024 tillsynsbegäran.docx", "A 33751-2024")</f>
        <v/>
      </c>
      <c r="Y14">
        <f>HYPERLINK("https://klasma.github.io/Logging_0191/tillsynsmail/A 33751-2024 tillsynsbegäran mail.docx", "A 33751-2024")</f>
        <v/>
      </c>
      <c r="Z14">
        <f>HYPERLINK("https://klasma.github.io/Logging_0191/fåglar/A 33751-2024 prioriterade fågelarter.docx", "A 33751-2024")</f>
        <v/>
      </c>
    </row>
    <row r="15" ht="15" customHeight="1">
      <c r="A15" t="inlineStr">
        <is>
          <t>A 39716-2023</t>
        </is>
      </c>
      <c r="B15" s="1" t="n">
        <v>45166</v>
      </c>
      <c r="C15" s="1" t="n">
        <v>45947</v>
      </c>
      <c r="D15" t="inlineStr">
        <is>
          <t>STOCKHOLMS LÄN</t>
        </is>
      </c>
      <c r="E15" t="inlineStr">
        <is>
          <t>SIGTUNA</t>
        </is>
      </c>
      <c r="G15" t="n">
        <v>3.5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HYPERLINK("https://klasma.github.io/Logging_0191/artfynd/A 39716-2023 artfynd.xlsx", "A 39716-2023")</f>
        <v/>
      </c>
      <c r="T15">
        <f>HYPERLINK("https://klasma.github.io/Logging_0191/kartor/A 39716-2023 karta.png", "A 39716-2023")</f>
        <v/>
      </c>
      <c r="V15">
        <f>HYPERLINK("https://klasma.github.io/Logging_0191/klagomål/A 39716-2023 FSC-klagomål.docx", "A 39716-2023")</f>
        <v/>
      </c>
      <c r="W15">
        <f>HYPERLINK("https://klasma.github.io/Logging_0191/klagomålsmail/A 39716-2023 FSC-klagomål mail.docx", "A 39716-2023")</f>
        <v/>
      </c>
      <c r="X15">
        <f>HYPERLINK("https://klasma.github.io/Logging_0191/tillsyn/A 39716-2023 tillsynsbegäran.docx", "A 39716-2023")</f>
        <v/>
      </c>
      <c r="Y15">
        <f>HYPERLINK("https://klasma.github.io/Logging_0191/tillsynsmail/A 39716-2023 tillsynsbegäran mail.docx", "A 39716-2023")</f>
        <v/>
      </c>
      <c r="Z15">
        <f>HYPERLINK("https://klasma.github.io/Logging_0191/fåglar/A 39716-2023 prioriterade fågelarter.docx", "A 39716-2023")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45947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45947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45947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45947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45947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45947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45947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45947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45947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64981-2020</t>
        </is>
      </c>
      <c r="B25" s="1" t="n">
        <v>44172</v>
      </c>
      <c r="C25" s="1" t="n">
        <v>45947</v>
      </c>
      <c r="D25" t="inlineStr">
        <is>
          <t>STOCKHOLMS LÄN</t>
        </is>
      </c>
      <c r="E25" t="inlineStr">
        <is>
          <t>SIGTUNA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11197-2021</t>
        </is>
      </c>
      <c r="B26" s="1" t="n">
        <v>44263.32083333333</v>
      </c>
      <c r="C26" s="1" t="n">
        <v>45947</v>
      </c>
      <c r="D26" t="inlineStr">
        <is>
          <t>STOCKHOLMS LÄN</t>
        </is>
      </c>
      <c r="E26" t="inlineStr">
        <is>
          <t>SIGTUNA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65340-2021</t>
        </is>
      </c>
      <c r="B27" s="1" t="n">
        <v>44515</v>
      </c>
      <c r="C27" s="1" t="n">
        <v>45947</v>
      </c>
      <c r="D27" t="inlineStr">
        <is>
          <t>STOCKHOLMS LÄN</t>
        </is>
      </c>
      <c r="E27" t="inlineStr">
        <is>
          <t>SIGTUNA</t>
        </is>
      </c>
      <c r="F27" t="inlineStr">
        <is>
          <t>Kyrkan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41702-2023</t>
        </is>
      </c>
      <c r="B28" s="1" t="n">
        <v>45176</v>
      </c>
      <c r="C28" s="1" t="n">
        <v>45947</v>
      </c>
      <c r="D28" t="inlineStr">
        <is>
          <t>STOCKHOLMS LÄN</t>
        </is>
      </c>
      <c r="E28" t="inlineStr">
        <is>
          <t>SIGTUNA</t>
        </is>
      </c>
      <c r="F28" t="inlineStr">
        <is>
          <t>Allmännings- och besparingsskogar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9767-2022</t>
        </is>
      </c>
      <c r="B29" s="1" t="n">
        <v>44619</v>
      </c>
      <c r="C29" s="1" t="n">
        <v>45947</v>
      </c>
      <c r="D29" t="inlineStr">
        <is>
          <t>STOCKHOLMS LÄN</t>
        </is>
      </c>
      <c r="E29" t="inlineStr">
        <is>
          <t>SIGTUNA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17286-2022</t>
        </is>
      </c>
      <c r="B30" s="1" t="n">
        <v>44678</v>
      </c>
      <c r="C30" s="1" t="n">
        <v>45947</v>
      </c>
      <c r="D30" t="inlineStr">
        <is>
          <t>STOCKHOLMS LÄN</t>
        </is>
      </c>
      <c r="E30" t="inlineStr">
        <is>
          <t>SIGTUNA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55112-2021</t>
        </is>
      </c>
      <c r="B31" s="1" t="n">
        <v>44474</v>
      </c>
      <c r="C31" s="1" t="n">
        <v>45947</v>
      </c>
      <c r="D31" t="inlineStr">
        <is>
          <t>STOCKHOLMS LÄN</t>
        </is>
      </c>
      <c r="E31" t="inlineStr">
        <is>
          <t>SIGTUNA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48375-2024</t>
        </is>
      </c>
      <c r="B32" s="1" t="n">
        <v>45590.58184027778</v>
      </c>
      <c r="C32" s="1" t="n">
        <v>45947</v>
      </c>
      <c r="D32" t="inlineStr">
        <is>
          <t>STOCKHOLMS LÄN</t>
        </is>
      </c>
      <c r="E32" t="inlineStr">
        <is>
          <t>SIGTUNA</t>
        </is>
      </c>
      <c r="F32" t="inlineStr">
        <is>
          <t>Allmännings- och besparingsskogar</t>
        </is>
      </c>
      <c r="G32" t="n">
        <v>4.8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22402-2025</t>
        </is>
      </c>
      <c r="B33" s="1" t="n">
        <v>45786.53287037037</v>
      </c>
      <c r="C33" s="1" t="n">
        <v>45947</v>
      </c>
      <c r="D33" t="inlineStr">
        <is>
          <t>STOCKHOLMS LÄN</t>
        </is>
      </c>
      <c r="E33" t="inlineStr">
        <is>
          <t>SIGTUNA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35961-2024</t>
        </is>
      </c>
      <c r="B34" s="1" t="n">
        <v>45533</v>
      </c>
      <c r="C34" s="1" t="n">
        <v>45947</v>
      </c>
      <c r="D34" t="inlineStr">
        <is>
          <t>STOCKHOLMS LÄN</t>
        </is>
      </c>
      <c r="E34" t="inlineStr">
        <is>
          <t>SIGTUNA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28752-2024</t>
        </is>
      </c>
      <c r="B35" s="1" t="n">
        <v>45478.57900462963</v>
      </c>
      <c r="C35" s="1" t="n">
        <v>45947</v>
      </c>
      <c r="D35" t="inlineStr">
        <is>
          <t>STOCKHOLMS LÄN</t>
        </is>
      </c>
      <c r="E35" t="inlineStr">
        <is>
          <t>SIGTUNA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19031-2024</t>
        </is>
      </c>
      <c r="B36" s="1" t="n">
        <v>45427</v>
      </c>
      <c r="C36" s="1" t="n">
        <v>45947</v>
      </c>
      <c r="D36" t="inlineStr">
        <is>
          <t>STOCKHOLMS LÄN</t>
        </is>
      </c>
      <c r="E36" t="inlineStr">
        <is>
          <t>SIGTUNA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61576-2024</t>
        </is>
      </c>
      <c r="B37" s="1" t="n">
        <v>45646.6218287037</v>
      </c>
      <c r="C37" s="1" t="n">
        <v>45947</v>
      </c>
      <c r="D37" t="inlineStr">
        <is>
          <t>STOCKHOLMS LÄN</t>
        </is>
      </c>
      <c r="E37" t="inlineStr">
        <is>
          <t>SIGTUNA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38276-2023</t>
        </is>
      </c>
      <c r="B38" s="1" t="n">
        <v>45160</v>
      </c>
      <c r="C38" s="1" t="n">
        <v>45947</v>
      </c>
      <c r="D38" t="inlineStr">
        <is>
          <t>STOCKHOLMS LÄN</t>
        </is>
      </c>
      <c r="E38" t="inlineStr">
        <is>
          <t>SIGTUNA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45233-2024</t>
        </is>
      </c>
      <c r="B39" s="1" t="n">
        <v>45575</v>
      </c>
      <c r="C39" s="1" t="n">
        <v>45947</v>
      </c>
      <c r="D39" t="inlineStr">
        <is>
          <t>STOCKHOLMS LÄN</t>
        </is>
      </c>
      <c r="E39" t="inlineStr">
        <is>
          <t>SIGTUNA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58619-2023</t>
        </is>
      </c>
      <c r="B40" s="1" t="n">
        <v>45251.54119212963</v>
      </c>
      <c r="C40" s="1" t="n">
        <v>45947</v>
      </c>
      <c r="D40" t="inlineStr">
        <is>
          <t>STOCKHOLMS LÄN</t>
        </is>
      </c>
      <c r="E40" t="inlineStr">
        <is>
          <t>SIGTUNA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49592-2023</t>
        </is>
      </c>
      <c r="B41" s="1" t="n">
        <v>45211.68196759259</v>
      </c>
      <c r="C41" s="1" t="n">
        <v>45947</v>
      </c>
      <c r="D41" t="inlineStr">
        <is>
          <t>STOCKHOLMS LÄN</t>
        </is>
      </c>
      <c r="E41" t="inlineStr">
        <is>
          <t>SIGTUNA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862-2022</t>
        </is>
      </c>
      <c r="B42" s="1" t="n">
        <v>44571</v>
      </c>
      <c r="C42" s="1" t="n">
        <v>45947</v>
      </c>
      <c r="D42" t="inlineStr">
        <is>
          <t>STOCKHOLMS LÄN</t>
        </is>
      </c>
      <c r="E42" t="inlineStr">
        <is>
          <t>SIGTUNA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20375-2023</t>
        </is>
      </c>
      <c r="B43" s="1" t="n">
        <v>45054</v>
      </c>
      <c r="C43" s="1" t="n">
        <v>45947</v>
      </c>
      <c r="D43" t="inlineStr">
        <is>
          <t>STOCKHOLMS LÄN</t>
        </is>
      </c>
      <c r="E43" t="inlineStr">
        <is>
          <t>SIGTUNA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24105-2025</t>
        </is>
      </c>
      <c r="B44" s="1" t="n">
        <v>45796.60096064815</v>
      </c>
      <c r="C44" s="1" t="n">
        <v>45947</v>
      </c>
      <c r="D44" t="inlineStr">
        <is>
          <t>STOCKHOLMS LÄN</t>
        </is>
      </c>
      <c r="E44" t="inlineStr">
        <is>
          <t>SIGTUNA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5142-2024</t>
        </is>
      </c>
      <c r="B45" s="1" t="n">
        <v>45330</v>
      </c>
      <c r="C45" s="1" t="n">
        <v>45947</v>
      </c>
      <c r="D45" t="inlineStr">
        <is>
          <t>STOCKHOLMS LÄN</t>
        </is>
      </c>
      <c r="E45" t="inlineStr">
        <is>
          <t>SIGTUNA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51770-2023</t>
        </is>
      </c>
      <c r="B46" s="1" t="n">
        <v>45222.71855324074</v>
      </c>
      <c r="C46" s="1" t="n">
        <v>45947</v>
      </c>
      <c r="D46" t="inlineStr">
        <is>
          <t>STOCKHOLMS LÄN</t>
        </is>
      </c>
      <c r="E46" t="inlineStr">
        <is>
          <t>SIGTUNA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24636-2023</t>
        </is>
      </c>
      <c r="B47" s="1" t="n">
        <v>45084</v>
      </c>
      <c r="C47" s="1" t="n">
        <v>45947</v>
      </c>
      <c r="D47" t="inlineStr">
        <is>
          <t>STOCKHOLMS LÄN</t>
        </is>
      </c>
      <c r="E47" t="inlineStr">
        <is>
          <t>SIGTUNA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59165-2022</t>
        </is>
      </c>
      <c r="B48" s="1" t="n">
        <v>44904.4783912037</v>
      </c>
      <c r="C48" s="1" t="n">
        <v>45947</v>
      </c>
      <c r="D48" t="inlineStr">
        <is>
          <t>STOCKHOLMS LÄN</t>
        </is>
      </c>
      <c r="E48" t="inlineStr">
        <is>
          <t>SIGTUNA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60934-2023</t>
        </is>
      </c>
      <c r="B49" s="1" t="n">
        <v>45261.42775462963</v>
      </c>
      <c r="C49" s="1" t="n">
        <v>45947</v>
      </c>
      <c r="D49" t="inlineStr">
        <is>
          <t>STOCKHOLMS LÄN</t>
        </is>
      </c>
      <c r="E49" t="inlineStr">
        <is>
          <t>SIGTUNA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20960-2023</t>
        </is>
      </c>
      <c r="B50" s="1" t="n">
        <v>45061</v>
      </c>
      <c r="C50" s="1" t="n">
        <v>45947</v>
      </c>
      <c r="D50" t="inlineStr">
        <is>
          <t>STOCKHOLMS LÄN</t>
        </is>
      </c>
      <c r="E50" t="inlineStr">
        <is>
          <t>SIGTUNA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9856-2024</t>
        </is>
      </c>
      <c r="B51" s="1" t="n">
        <v>45363</v>
      </c>
      <c r="C51" s="1" t="n">
        <v>45947</v>
      </c>
      <c r="D51" t="inlineStr">
        <is>
          <t>STOCKHOLMS LÄN</t>
        </is>
      </c>
      <c r="E51" t="inlineStr">
        <is>
          <t>SIGTUNA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28851-2022</t>
        </is>
      </c>
      <c r="B52" s="1" t="n">
        <v>44749.47957175926</v>
      </c>
      <c r="C52" s="1" t="n">
        <v>45947</v>
      </c>
      <c r="D52" t="inlineStr">
        <is>
          <t>STOCKHOLMS LÄN</t>
        </is>
      </c>
      <c r="E52" t="inlineStr">
        <is>
          <t>SIGTUNA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273-2025</t>
        </is>
      </c>
      <c r="B53" s="1" t="n">
        <v>45653</v>
      </c>
      <c r="C53" s="1" t="n">
        <v>45947</v>
      </c>
      <c r="D53" t="inlineStr">
        <is>
          <t>STOCKHOLMS LÄN</t>
        </is>
      </c>
      <c r="E53" t="inlineStr">
        <is>
          <t>SIGTUNA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31695-2022</t>
        </is>
      </c>
      <c r="B54" s="1" t="n">
        <v>44776</v>
      </c>
      <c r="C54" s="1" t="n">
        <v>45947</v>
      </c>
      <c r="D54" t="inlineStr">
        <is>
          <t>STOCKHOLMS LÄN</t>
        </is>
      </c>
      <c r="E54" t="inlineStr">
        <is>
          <t>SIGTUNA</t>
        </is>
      </c>
      <c r="F54" t="inlineStr">
        <is>
          <t>Kommuner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26256-2025</t>
        </is>
      </c>
      <c r="B55" s="1" t="n">
        <v>45805.58125</v>
      </c>
      <c r="C55" s="1" t="n">
        <v>45947</v>
      </c>
      <c r="D55" t="inlineStr">
        <is>
          <t>STOCKHOLMS LÄN</t>
        </is>
      </c>
      <c r="E55" t="inlineStr">
        <is>
          <t>SIGTUNA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59168-2022</t>
        </is>
      </c>
      <c r="B56" s="1" t="n">
        <v>44904.48028935185</v>
      </c>
      <c r="C56" s="1" t="n">
        <v>45947</v>
      </c>
      <c r="D56" t="inlineStr">
        <is>
          <t>STOCKHOLMS LÄN</t>
        </is>
      </c>
      <c r="E56" t="inlineStr">
        <is>
          <t>SIGTUNA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59957-2023</t>
        </is>
      </c>
      <c r="B57" s="1" t="n">
        <v>45257</v>
      </c>
      <c r="C57" s="1" t="n">
        <v>45947</v>
      </c>
      <c r="D57" t="inlineStr">
        <is>
          <t>STOCKHOLMS LÄN</t>
        </is>
      </c>
      <c r="E57" t="inlineStr">
        <is>
          <t>SIGTUNA</t>
        </is>
      </c>
      <c r="F57" t="inlineStr">
        <is>
          <t>Sveaskog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2496-2024</t>
        </is>
      </c>
      <c r="B58" s="1" t="n">
        <v>45313</v>
      </c>
      <c r="C58" s="1" t="n">
        <v>45947</v>
      </c>
      <c r="D58" t="inlineStr">
        <is>
          <t>STOCKHOLMS LÄN</t>
        </is>
      </c>
      <c r="E58" t="inlineStr">
        <is>
          <t>SIGTUNA</t>
        </is>
      </c>
      <c r="F58" t="inlineStr">
        <is>
          <t>Kommuner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29193-2025</t>
        </is>
      </c>
      <c r="B59" s="1" t="n">
        <v>45822.70847222222</v>
      </c>
      <c r="C59" s="1" t="n">
        <v>45947</v>
      </c>
      <c r="D59" t="inlineStr">
        <is>
          <t>STOCKHOLMS LÄN</t>
        </is>
      </c>
      <c r="E59" t="inlineStr">
        <is>
          <t>SIGTUNA</t>
        </is>
      </c>
      <c r="G59" t="n">
        <v>7.3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19311-2025</t>
        </is>
      </c>
      <c r="B60" s="1" t="n">
        <v>45769.57142361111</v>
      </c>
      <c r="C60" s="1" t="n">
        <v>45947</v>
      </c>
      <c r="D60" t="inlineStr">
        <is>
          <t>STOCKHOLMS LÄN</t>
        </is>
      </c>
      <c r="E60" t="inlineStr">
        <is>
          <t>SIGTUNA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35966-2024</t>
        </is>
      </c>
      <c r="B61" s="1" t="n">
        <v>45533</v>
      </c>
      <c r="C61" s="1" t="n">
        <v>45947</v>
      </c>
      <c r="D61" t="inlineStr">
        <is>
          <t>STOCKHOLMS LÄN</t>
        </is>
      </c>
      <c r="E61" t="inlineStr">
        <is>
          <t>SIGTUNA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42572-2024</t>
        </is>
      </c>
      <c r="B62" s="1" t="n">
        <v>45565.64217592592</v>
      </c>
      <c r="C62" s="1" t="n">
        <v>45947</v>
      </c>
      <c r="D62" t="inlineStr">
        <is>
          <t>STOCKHOLMS LÄN</t>
        </is>
      </c>
      <c r="E62" t="inlineStr">
        <is>
          <t>SIGTUNA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36179-2022</t>
        </is>
      </c>
      <c r="B63" s="1" t="n">
        <v>44803</v>
      </c>
      <c r="C63" s="1" t="n">
        <v>45947</v>
      </c>
      <c r="D63" t="inlineStr">
        <is>
          <t>STOCKHOLMS LÄN</t>
        </is>
      </c>
      <c r="E63" t="inlineStr">
        <is>
          <t>SIGTUNA</t>
        </is>
      </c>
      <c r="G63" t="n">
        <v>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36181-2022</t>
        </is>
      </c>
      <c r="B64" s="1" t="n">
        <v>44803</v>
      </c>
      <c r="C64" s="1" t="n">
        <v>45947</v>
      </c>
      <c r="D64" t="inlineStr">
        <is>
          <t>STOCKHOLMS LÄN</t>
        </is>
      </c>
      <c r="E64" t="inlineStr">
        <is>
          <t>SIGTUNA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56796-2022</t>
        </is>
      </c>
      <c r="B65" s="1" t="n">
        <v>44894.42490740741</v>
      </c>
      <c r="C65" s="1" t="n">
        <v>45947</v>
      </c>
      <c r="D65" t="inlineStr">
        <is>
          <t>STOCKHOLMS LÄN</t>
        </is>
      </c>
      <c r="E65" t="inlineStr">
        <is>
          <t>SIGTUNA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6826-2025</t>
        </is>
      </c>
      <c r="B66" s="1" t="n">
        <v>45700.73123842593</v>
      </c>
      <c r="C66" s="1" t="n">
        <v>45947</v>
      </c>
      <c r="D66" t="inlineStr">
        <is>
          <t>STOCKHOLMS LÄN</t>
        </is>
      </c>
      <c r="E66" t="inlineStr">
        <is>
          <t>SIGTUNA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15428-2021</t>
        </is>
      </c>
      <c r="B67" s="1" t="n">
        <v>44285</v>
      </c>
      <c r="C67" s="1" t="n">
        <v>45947</v>
      </c>
      <c r="D67" t="inlineStr">
        <is>
          <t>STOCKHOLMS LÄN</t>
        </is>
      </c>
      <c r="E67" t="inlineStr">
        <is>
          <t>SIGTUNA</t>
        </is>
      </c>
      <c r="F67" t="inlineStr">
        <is>
          <t>Sveaskog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40643-2024</t>
        </is>
      </c>
      <c r="B68" s="1" t="n">
        <v>45558</v>
      </c>
      <c r="C68" s="1" t="n">
        <v>45947</v>
      </c>
      <c r="D68" t="inlineStr">
        <is>
          <t>STOCKHOLMS LÄN</t>
        </is>
      </c>
      <c r="E68" t="inlineStr">
        <is>
          <t>SIGTUNA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32420-2023</t>
        </is>
      </c>
      <c r="B69" s="1" t="n">
        <v>45110</v>
      </c>
      <c r="C69" s="1" t="n">
        <v>45947</v>
      </c>
      <c r="D69" t="inlineStr">
        <is>
          <t>STOCKHOLMS LÄN</t>
        </is>
      </c>
      <c r="E69" t="inlineStr">
        <is>
          <t>SIGTUNA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32426-2023</t>
        </is>
      </c>
      <c r="B70" s="1" t="n">
        <v>45110</v>
      </c>
      <c r="C70" s="1" t="n">
        <v>45947</v>
      </c>
      <c r="D70" t="inlineStr">
        <is>
          <t>STOCKHOLMS LÄN</t>
        </is>
      </c>
      <c r="E70" t="inlineStr">
        <is>
          <t>SIGTUNA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28681-2025</t>
        </is>
      </c>
      <c r="B71" s="1" t="n">
        <v>45819.68207175926</v>
      </c>
      <c r="C71" s="1" t="n">
        <v>45947</v>
      </c>
      <c r="D71" t="inlineStr">
        <is>
          <t>STOCKHOLMS LÄN</t>
        </is>
      </c>
      <c r="E71" t="inlineStr">
        <is>
          <t>SIGTUNA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47392-2025</t>
        </is>
      </c>
      <c r="B72" s="1" t="n">
        <v>45930.60368055556</v>
      </c>
      <c r="C72" s="1" t="n">
        <v>45947</v>
      </c>
      <c r="D72" t="inlineStr">
        <is>
          <t>STOCKHOLMS LÄN</t>
        </is>
      </c>
      <c r="E72" t="inlineStr">
        <is>
          <t>SIGTUNA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35616-2025</t>
        </is>
      </c>
      <c r="B73" s="1" t="n">
        <v>45857</v>
      </c>
      <c r="C73" s="1" t="n">
        <v>45947</v>
      </c>
      <c r="D73" t="inlineStr">
        <is>
          <t>STOCKHOLMS LÄN</t>
        </is>
      </c>
      <c r="E73" t="inlineStr">
        <is>
          <t>SIGTUNA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46757-2023</t>
        </is>
      </c>
      <c r="B74" s="1" t="n">
        <v>45198</v>
      </c>
      <c r="C74" s="1" t="n">
        <v>45947</v>
      </c>
      <c r="D74" t="inlineStr">
        <is>
          <t>STOCKHOLMS LÄN</t>
        </is>
      </c>
      <c r="E74" t="inlineStr">
        <is>
          <t>SIGTUNA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10790-2023</t>
        </is>
      </c>
      <c r="B75" s="1" t="n">
        <v>44989.32980324074</v>
      </c>
      <c r="C75" s="1" t="n">
        <v>45947</v>
      </c>
      <c r="D75" t="inlineStr">
        <is>
          <t>STOCKHOLMS LÄN</t>
        </is>
      </c>
      <c r="E75" t="inlineStr">
        <is>
          <t>SIGTUNA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64372-2020</t>
        </is>
      </c>
      <c r="B76" s="1" t="n">
        <v>44168</v>
      </c>
      <c r="C76" s="1" t="n">
        <v>45947</v>
      </c>
      <c r="D76" t="inlineStr">
        <is>
          <t>STOCKHOLMS LÄN</t>
        </is>
      </c>
      <c r="E76" t="inlineStr">
        <is>
          <t>SIGTUNA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25452-2023</t>
        </is>
      </c>
      <c r="B77" s="1" t="n">
        <v>45089</v>
      </c>
      <c r="C77" s="1" t="n">
        <v>45947</v>
      </c>
      <c r="D77" t="inlineStr">
        <is>
          <t>STOCKHOLMS LÄN</t>
        </is>
      </c>
      <c r="E77" t="inlineStr">
        <is>
          <t>SIGTUNA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25459-2023</t>
        </is>
      </c>
      <c r="B78" s="1" t="n">
        <v>45089</v>
      </c>
      <c r="C78" s="1" t="n">
        <v>45947</v>
      </c>
      <c r="D78" t="inlineStr">
        <is>
          <t>STOCKHOLMS LÄN</t>
        </is>
      </c>
      <c r="E78" t="inlineStr">
        <is>
          <t>SIGTUNA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61937-2021</t>
        </is>
      </c>
      <c r="B79" s="1" t="n">
        <v>44502</v>
      </c>
      <c r="C79" s="1" t="n">
        <v>45947</v>
      </c>
      <c r="D79" t="inlineStr">
        <is>
          <t>STOCKHOLMS LÄN</t>
        </is>
      </c>
      <c r="E79" t="inlineStr">
        <is>
          <t>SIGTUNA</t>
        </is>
      </c>
      <c r="G79" t="n">
        <v>14.7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11285-2023</t>
        </is>
      </c>
      <c r="B80" s="1" t="n">
        <v>44992</v>
      </c>
      <c r="C80" s="1" t="n">
        <v>45947</v>
      </c>
      <c r="D80" t="inlineStr">
        <is>
          <t>STOCKHOLMS LÄN</t>
        </is>
      </c>
      <c r="E80" t="inlineStr">
        <is>
          <t>SIGTUNA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60922-2023</t>
        </is>
      </c>
      <c r="B81" s="1" t="n">
        <v>45261.40866898148</v>
      </c>
      <c r="C81" s="1" t="n">
        <v>45947</v>
      </c>
      <c r="D81" t="inlineStr">
        <is>
          <t>STOCKHOLMS LÄN</t>
        </is>
      </c>
      <c r="E81" t="inlineStr">
        <is>
          <t>SIGTUNA</t>
        </is>
      </c>
      <c r="G81" t="n">
        <v>7.6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12931-2022</t>
        </is>
      </c>
      <c r="B82" s="1" t="n">
        <v>44642</v>
      </c>
      <c r="C82" s="1" t="n">
        <v>45947</v>
      </c>
      <c r="D82" t="inlineStr">
        <is>
          <t>STOCKHOLMS LÄN</t>
        </is>
      </c>
      <c r="E82" t="inlineStr">
        <is>
          <t>SIGTUNA</t>
        </is>
      </c>
      <c r="F82" t="inlineStr">
        <is>
          <t>Kyrkan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49916-2025</t>
        </is>
      </c>
      <c r="B83" s="1" t="n">
        <v>45940.62260416667</v>
      </c>
      <c r="C83" s="1" t="n">
        <v>45947</v>
      </c>
      <c r="D83" t="inlineStr">
        <is>
          <t>STOCKHOLMS LÄN</t>
        </is>
      </c>
      <c r="E83" t="inlineStr">
        <is>
          <t>SIGTUNA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19294-2025</t>
        </is>
      </c>
      <c r="B84" s="1" t="n">
        <v>45769.56142361111</v>
      </c>
      <c r="C84" s="1" t="n">
        <v>45947</v>
      </c>
      <c r="D84" t="inlineStr">
        <is>
          <t>STOCKHOLMS LÄN</t>
        </is>
      </c>
      <c r="E84" t="inlineStr">
        <is>
          <t>SIGTUNA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41841-2025</t>
        </is>
      </c>
      <c r="B85" s="1" t="n">
        <v>45902.72109953704</v>
      </c>
      <c r="C85" s="1" t="n">
        <v>45947</v>
      </c>
      <c r="D85" t="inlineStr">
        <is>
          <t>STOCKHOLMS LÄN</t>
        </is>
      </c>
      <c r="E85" t="inlineStr">
        <is>
          <t>SIGTUNA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41693-2022</t>
        </is>
      </c>
      <c r="B86" s="1" t="n">
        <v>44827</v>
      </c>
      <c r="C86" s="1" t="n">
        <v>45947</v>
      </c>
      <c r="D86" t="inlineStr">
        <is>
          <t>STOCKHOLMS LÄN</t>
        </is>
      </c>
      <c r="E86" t="inlineStr">
        <is>
          <t>SIGTUNA</t>
        </is>
      </c>
      <c r="F86" t="inlineStr">
        <is>
          <t>Allmännings- och besparingsskogar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60935-2023</t>
        </is>
      </c>
      <c r="B87" s="1" t="n">
        <v>45261</v>
      </c>
      <c r="C87" s="1" t="n">
        <v>45947</v>
      </c>
      <c r="D87" t="inlineStr">
        <is>
          <t>STOCKHOLMS LÄN</t>
        </is>
      </c>
      <c r="E87" t="inlineStr">
        <is>
          <t>SIGTUNA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41957-2025</t>
        </is>
      </c>
      <c r="B88" s="1" t="n">
        <v>45903.46525462963</v>
      </c>
      <c r="C88" s="1" t="n">
        <v>45947</v>
      </c>
      <c r="D88" t="inlineStr">
        <is>
          <t>STOCKHOLMS LÄN</t>
        </is>
      </c>
      <c r="E88" t="inlineStr">
        <is>
          <t>SIGTUNA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41951-2025</t>
        </is>
      </c>
      <c r="B89" s="1" t="n">
        <v>45903.45920138889</v>
      </c>
      <c r="C89" s="1" t="n">
        <v>45947</v>
      </c>
      <c r="D89" t="inlineStr">
        <is>
          <t>STOCKHOLMS LÄN</t>
        </is>
      </c>
      <c r="E89" t="inlineStr">
        <is>
          <t>SIGTUNA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12900-2022</t>
        </is>
      </c>
      <c r="B90" s="1" t="n">
        <v>44642</v>
      </c>
      <c r="C90" s="1" t="n">
        <v>45947</v>
      </c>
      <c r="D90" t="inlineStr">
        <is>
          <t>STOCKHOLMS LÄN</t>
        </is>
      </c>
      <c r="E90" t="inlineStr">
        <is>
          <t>SIGTUNA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HYPERLINK("https://klasma.github.io/Logging_0191/knärot/A 12900-2022 karta knärot.png", "A 12900-2022")</f>
        <v/>
      </c>
      <c r="V90">
        <f>HYPERLINK("https://klasma.github.io/Logging_0191/klagomål/A 12900-2022 FSC-klagomål.docx", "A 12900-2022")</f>
        <v/>
      </c>
      <c r="W90">
        <f>HYPERLINK("https://klasma.github.io/Logging_0191/klagomålsmail/A 12900-2022 FSC-klagomål mail.docx", "A 12900-2022")</f>
        <v/>
      </c>
      <c r="X90">
        <f>HYPERLINK("https://klasma.github.io/Logging_0191/tillsyn/A 12900-2022 tillsynsbegäran.docx", "A 12900-2022")</f>
        <v/>
      </c>
      <c r="Y90">
        <f>HYPERLINK("https://klasma.github.io/Logging_0191/tillsynsmail/A 12900-2022 tillsynsbegäran mail.docx", "A 12900-2022")</f>
        <v/>
      </c>
    </row>
    <row r="91" ht="15" customHeight="1">
      <c r="A91" t="inlineStr">
        <is>
          <t>A 41949-2025</t>
        </is>
      </c>
      <c r="B91" s="1" t="n">
        <v>45903.45309027778</v>
      </c>
      <c r="C91" s="1" t="n">
        <v>45947</v>
      </c>
      <c r="D91" t="inlineStr">
        <is>
          <t>STOCKHOLMS LÄN</t>
        </is>
      </c>
      <c r="E91" t="inlineStr">
        <is>
          <t>SIGTUNA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41963-2025</t>
        </is>
      </c>
      <c r="B92" s="1" t="n">
        <v>45903.47229166667</v>
      </c>
      <c r="C92" s="1" t="n">
        <v>45947</v>
      </c>
      <c r="D92" t="inlineStr">
        <is>
          <t>STOCKHOLMS LÄN</t>
        </is>
      </c>
      <c r="E92" t="inlineStr">
        <is>
          <t>SIGTUNA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61589-2024</t>
        </is>
      </c>
      <c r="B93" s="1" t="n">
        <v>45646.62961805556</v>
      </c>
      <c r="C93" s="1" t="n">
        <v>45947</v>
      </c>
      <c r="D93" t="inlineStr">
        <is>
          <t>STOCKHOLMS LÄN</t>
        </is>
      </c>
      <c r="E93" t="inlineStr">
        <is>
          <t>SIGTUNA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19288-2025</t>
        </is>
      </c>
      <c r="B94" s="1" t="n">
        <v>45769.55366898148</v>
      </c>
      <c r="C94" s="1" t="n">
        <v>45947</v>
      </c>
      <c r="D94" t="inlineStr">
        <is>
          <t>STOCKHOLMS LÄN</t>
        </is>
      </c>
      <c r="E94" t="inlineStr">
        <is>
          <t>SIGTUNA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37392-2024</t>
        </is>
      </c>
      <c r="B95" s="1" t="n">
        <v>45540</v>
      </c>
      <c r="C95" s="1" t="n">
        <v>45947</v>
      </c>
      <c r="D95" t="inlineStr">
        <is>
          <t>STOCKHOLMS LÄN</t>
        </is>
      </c>
      <c r="E95" t="inlineStr">
        <is>
          <t>SIGTUNA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20957-2023</t>
        </is>
      </c>
      <c r="B96" s="1" t="n">
        <v>45061</v>
      </c>
      <c r="C96" s="1" t="n">
        <v>45947</v>
      </c>
      <c r="D96" t="inlineStr">
        <is>
          <t>STOCKHOLMS LÄN</t>
        </is>
      </c>
      <c r="E96" t="inlineStr">
        <is>
          <t>SIGTUNA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38465-2023</t>
        </is>
      </c>
      <c r="B97" s="1" t="n">
        <v>45162</v>
      </c>
      <c r="C97" s="1" t="n">
        <v>45947</v>
      </c>
      <c r="D97" t="inlineStr">
        <is>
          <t>STOCKHOLMS LÄN</t>
        </is>
      </c>
      <c r="E97" t="inlineStr">
        <is>
          <t>SIGTUNA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11718-2021</t>
        </is>
      </c>
      <c r="B98" s="1" t="n">
        <v>44265</v>
      </c>
      <c r="C98" s="1" t="n">
        <v>45947</v>
      </c>
      <c r="D98" t="inlineStr">
        <is>
          <t>STOCKHOLMS LÄN</t>
        </is>
      </c>
      <c r="E98" t="inlineStr">
        <is>
          <t>SIGTUNA</t>
        </is>
      </c>
      <c r="F98" t="inlineStr">
        <is>
          <t>Sveaskog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8673-2025</t>
        </is>
      </c>
      <c r="B99" s="1" t="n">
        <v>45712.4272337963</v>
      </c>
      <c r="C99" s="1" t="n">
        <v>45947</v>
      </c>
      <c r="D99" t="inlineStr">
        <is>
          <t>STOCKHOLMS LÄN</t>
        </is>
      </c>
      <c r="E99" t="inlineStr">
        <is>
          <t>SIGTUNA</t>
        </is>
      </c>
      <c r="F99" t="inlineStr">
        <is>
          <t>Allmännings- och besparingsskogar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31684-2022</t>
        </is>
      </c>
      <c r="B100" s="1" t="n">
        <v>44776</v>
      </c>
      <c r="C100" s="1" t="n">
        <v>45947</v>
      </c>
      <c r="D100" t="inlineStr">
        <is>
          <t>STOCKHOLMS LÄN</t>
        </is>
      </c>
      <c r="E100" t="inlineStr">
        <is>
          <t>SIGTUNA</t>
        </is>
      </c>
      <c r="F100" t="inlineStr">
        <is>
          <t>Kommuner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32424-2023</t>
        </is>
      </c>
      <c r="B101" s="1" t="n">
        <v>45110</v>
      </c>
      <c r="C101" s="1" t="n">
        <v>45947</v>
      </c>
      <c r="D101" t="inlineStr">
        <is>
          <t>STOCKHOLMS LÄN</t>
        </is>
      </c>
      <c r="E101" t="inlineStr">
        <is>
          <t>SIGTUNA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43700-2023</t>
        </is>
      </c>
      <c r="B102" s="1" t="n">
        <v>45187</v>
      </c>
      <c r="C102" s="1" t="n">
        <v>45947</v>
      </c>
      <c r="D102" t="inlineStr">
        <is>
          <t>STOCKHOLMS LÄN</t>
        </is>
      </c>
      <c r="E102" t="inlineStr">
        <is>
          <t>SIGTUNA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60865-2024</t>
        </is>
      </c>
      <c r="B103" s="1" t="n">
        <v>45644.69387731481</v>
      </c>
      <c r="C103" s="1" t="n">
        <v>45947</v>
      </c>
      <c r="D103" t="inlineStr">
        <is>
          <t>STOCKHOLMS LÄN</t>
        </is>
      </c>
      <c r="E103" t="inlineStr">
        <is>
          <t>SIGTUNA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72530-2021</t>
        </is>
      </c>
      <c r="B104" s="1" t="n">
        <v>44546</v>
      </c>
      <c r="C104" s="1" t="n">
        <v>45947</v>
      </c>
      <c r="D104" t="inlineStr">
        <is>
          <t>STOCKHOLMS LÄN</t>
        </is>
      </c>
      <c r="E104" t="inlineStr">
        <is>
          <t>SIGTUNA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9120-2025</t>
        </is>
      </c>
      <c r="B105" s="1" t="n">
        <v>45713.82875</v>
      </c>
      <c r="C105" s="1" t="n">
        <v>45947</v>
      </c>
      <c r="D105" t="inlineStr">
        <is>
          <t>STOCKHOLMS LÄN</t>
        </is>
      </c>
      <c r="E105" t="inlineStr">
        <is>
          <t>SIGTUNA</t>
        </is>
      </c>
      <c r="F105" t="inlineStr">
        <is>
          <t>Allmännings- och besparingsskogar</t>
        </is>
      </c>
      <c r="G105" t="n">
        <v>9.699999999999999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24967-2024</t>
        </is>
      </c>
      <c r="B106" s="1" t="n">
        <v>45461</v>
      </c>
      <c r="C106" s="1" t="n">
        <v>45947</v>
      </c>
      <c r="D106" t="inlineStr">
        <is>
          <t>STOCKHOLMS LÄN</t>
        </is>
      </c>
      <c r="E106" t="inlineStr">
        <is>
          <t>SIGTUNA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74170-2021</t>
        </is>
      </c>
      <c r="B107" s="1" t="n">
        <v>44557</v>
      </c>
      <c r="C107" s="1" t="n">
        <v>45947</v>
      </c>
      <c r="D107" t="inlineStr">
        <is>
          <t>STOCKHOLMS LÄN</t>
        </is>
      </c>
      <c r="E107" t="inlineStr">
        <is>
          <t>SIGTUNA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17320-2023</t>
        </is>
      </c>
      <c r="B108" s="1" t="n">
        <v>45035.54853009259</v>
      </c>
      <c r="C108" s="1" t="n">
        <v>45947</v>
      </c>
      <c r="D108" t="inlineStr">
        <is>
          <t>STOCKHOLMS LÄN</t>
        </is>
      </c>
      <c r="E108" t="inlineStr">
        <is>
          <t>SIGTUNA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7214-2022</t>
        </is>
      </c>
      <c r="B109" s="1" t="n">
        <v>44606.33935185185</v>
      </c>
      <c r="C109" s="1" t="n">
        <v>45947</v>
      </c>
      <c r="D109" t="inlineStr">
        <is>
          <t>STOCKHOLMS LÄN</t>
        </is>
      </c>
      <c r="E109" t="inlineStr">
        <is>
          <t>SIGTUNA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45319-2023</t>
        </is>
      </c>
      <c r="B110" s="1" t="n">
        <v>45191</v>
      </c>
      <c r="C110" s="1" t="n">
        <v>45947</v>
      </c>
      <c r="D110" t="inlineStr">
        <is>
          <t>STOCKHOLMS LÄN</t>
        </is>
      </c>
      <c r="E110" t="inlineStr">
        <is>
          <t>SIGTUNA</t>
        </is>
      </c>
      <c r="F110" t="inlineStr">
        <is>
          <t>Allmännings- och besparingsskogar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16734-2025</t>
        </is>
      </c>
      <c r="B111" s="1" t="n">
        <v>45754.53179398148</v>
      </c>
      <c r="C111" s="1" t="n">
        <v>45947</v>
      </c>
      <c r="D111" t="inlineStr">
        <is>
          <t>STOCKHOLMS LÄN</t>
        </is>
      </c>
      <c r="E111" t="inlineStr">
        <is>
          <t>SIGTUNA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43158-2024</t>
        </is>
      </c>
      <c r="B112" s="1" t="n">
        <v>45567</v>
      </c>
      <c r="C112" s="1" t="n">
        <v>45947</v>
      </c>
      <c r="D112" t="inlineStr">
        <is>
          <t>STOCKHOLMS LÄN</t>
        </is>
      </c>
      <c r="E112" t="inlineStr">
        <is>
          <t>SIGTUNA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24946-2024</t>
        </is>
      </c>
      <c r="B113" s="1" t="n">
        <v>45461</v>
      </c>
      <c r="C113" s="1" t="n">
        <v>45947</v>
      </c>
      <c r="D113" t="inlineStr">
        <is>
          <t>STOCKHOLMS LÄN</t>
        </is>
      </c>
      <c r="E113" t="inlineStr">
        <is>
          <t>SIGTUNA</t>
        </is>
      </c>
      <c r="G113" t="n">
        <v>12.5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3890-2025</t>
        </is>
      </c>
      <c r="B114" s="1" t="n">
        <v>45684.36896990741</v>
      </c>
      <c r="C114" s="1" t="n">
        <v>45947</v>
      </c>
      <c r="D114" t="inlineStr">
        <is>
          <t>STOCKHOLMS LÄN</t>
        </is>
      </c>
      <c r="E114" t="inlineStr">
        <is>
          <t>SIGTUNA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21513-2025</t>
        </is>
      </c>
      <c r="B115" s="1" t="n">
        <v>45782.63189814815</v>
      </c>
      <c r="C115" s="1" t="n">
        <v>45947</v>
      </c>
      <c r="D115" t="inlineStr">
        <is>
          <t>STOCKHOLMS LÄN</t>
        </is>
      </c>
      <c r="E115" t="inlineStr">
        <is>
          <t>SIGTUNA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2025-10-17T14:21:33Z</dcterms:created>
  <dcterms:modified xmlns:dcterms="http://purl.org/dc/terms/" xmlns:xsi="http://www.w3.org/2001/XMLSchema-instance" xsi:type="dcterms:W3CDTF">2025-10-17T14:21:33Z</dcterms:modified>
</cp:coreProperties>
</file>