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13073-2023</t>
        </is>
      </c>
      <c r="B2" s="1" t="n">
        <v>45001</v>
      </c>
      <c r="C2" s="1" t="n">
        <v>45958</v>
      </c>
      <c r="D2" t="inlineStr">
        <is>
          <t>SÖDERMANLANDS LÄN</t>
        </is>
      </c>
      <c r="E2" t="inlineStr">
        <is>
          <t>VINGÅKER</t>
        </is>
      </c>
      <c r="G2" t="n">
        <v>5.4</v>
      </c>
      <c r="H2" t="n">
        <v>7</v>
      </c>
      <c r="I2" t="n">
        <v>0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Drillsnäppa
Fiskmås
Spillkråka
Svartvit flugsnappare
Tallticka
Gröngöling
Grönsiska
Kungsfågel</t>
        </is>
      </c>
      <c r="S2">
        <f>HYPERLINK("https://klasma.github.io/Logging_0428/artfynd/A 13073-2023 artfynd.xlsx", "A 13073-2023")</f>
        <v/>
      </c>
      <c r="T2">
        <f>HYPERLINK("https://klasma.github.io/Logging_0428/kartor/A 13073-2023 karta.png", "A 13073-2023")</f>
        <v/>
      </c>
      <c r="V2">
        <f>HYPERLINK("https://klasma.github.io/Logging_0428/klagomål/A 13073-2023 FSC-klagomål.docx", "A 13073-2023")</f>
        <v/>
      </c>
      <c r="W2">
        <f>HYPERLINK("https://klasma.github.io/Logging_0428/klagomålsmail/A 13073-2023 FSC-klagomål mail.docx", "A 13073-2023")</f>
        <v/>
      </c>
      <c r="X2">
        <f>HYPERLINK("https://klasma.github.io/Logging_0428/tillsyn/A 13073-2023 tillsynsbegäran.docx", "A 13073-2023")</f>
        <v/>
      </c>
      <c r="Y2">
        <f>HYPERLINK("https://klasma.github.io/Logging_0428/tillsynsmail/A 13073-2023 tillsynsbegäran mail.docx", "A 13073-2023")</f>
        <v/>
      </c>
      <c r="Z2">
        <f>HYPERLINK("https://klasma.github.io/Logging_0428/fåglar/A 13073-2023 prioriterade fågelarter.docx", "A 13073-2023")</f>
        <v/>
      </c>
    </row>
    <row r="3" ht="15" customHeight="1">
      <c r="A3" t="inlineStr">
        <is>
          <t>A 43704-2021</t>
        </is>
      </c>
      <c r="B3" s="1" t="n">
        <v>44433</v>
      </c>
      <c r="C3" s="1" t="n">
        <v>45958</v>
      </c>
      <c r="D3" t="inlineStr">
        <is>
          <t>SÖDERMANLANDS LÄN</t>
        </is>
      </c>
      <c r="E3" t="inlineStr">
        <is>
          <t>VINGÅKER</t>
        </is>
      </c>
      <c r="G3" t="n">
        <v>1.1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Hällebräcka
Buskskvätta
Gulsparv</t>
        </is>
      </c>
      <c r="S3">
        <f>HYPERLINK("https://klasma.github.io/Logging_0428/artfynd/A 43704-2021 artfynd.xlsx", "A 43704-2021")</f>
        <v/>
      </c>
      <c r="T3">
        <f>HYPERLINK("https://klasma.github.io/Logging_0428/kartor/A 43704-2021 karta.png", "A 43704-2021")</f>
        <v/>
      </c>
      <c r="V3">
        <f>HYPERLINK("https://klasma.github.io/Logging_0428/klagomål/A 43704-2021 FSC-klagomål.docx", "A 43704-2021")</f>
        <v/>
      </c>
      <c r="W3">
        <f>HYPERLINK("https://klasma.github.io/Logging_0428/klagomålsmail/A 43704-2021 FSC-klagomål mail.docx", "A 43704-2021")</f>
        <v/>
      </c>
      <c r="X3">
        <f>HYPERLINK("https://klasma.github.io/Logging_0428/tillsyn/A 43704-2021 tillsynsbegäran.docx", "A 43704-2021")</f>
        <v/>
      </c>
      <c r="Y3">
        <f>HYPERLINK("https://klasma.github.io/Logging_0428/tillsynsmail/A 43704-2021 tillsynsbegäran mail.docx", "A 43704-2021")</f>
        <v/>
      </c>
      <c r="Z3">
        <f>HYPERLINK("https://klasma.github.io/Logging_0428/fåglar/A 43704-2021 prioriterade fågelarter.docx", "A 43704-2021")</f>
        <v/>
      </c>
    </row>
    <row r="4" ht="15" customHeight="1">
      <c r="A4" t="inlineStr">
        <is>
          <t>A 54381-2023</t>
        </is>
      </c>
      <c r="B4" s="1" t="n">
        <v>45226</v>
      </c>
      <c r="C4" s="1" t="n">
        <v>45958</v>
      </c>
      <c r="D4" t="inlineStr">
        <is>
          <t>SÖDERMANLANDS LÄN</t>
        </is>
      </c>
      <c r="E4" t="inlineStr">
        <is>
          <t>VINGÅKER</t>
        </is>
      </c>
      <c r="G4" t="n">
        <v>10.7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Blodvaxing
Svart trolldruva
Svavelriska</t>
        </is>
      </c>
      <c r="S4">
        <f>HYPERLINK("https://klasma.github.io/Logging_0428/artfynd/A 54381-2023 artfynd.xlsx", "A 54381-2023")</f>
        <v/>
      </c>
      <c r="T4">
        <f>HYPERLINK("https://klasma.github.io/Logging_0428/kartor/A 54381-2023 karta.png", "A 54381-2023")</f>
        <v/>
      </c>
      <c r="V4">
        <f>HYPERLINK("https://klasma.github.io/Logging_0428/klagomål/A 54381-2023 FSC-klagomål.docx", "A 54381-2023")</f>
        <v/>
      </c>
      <c r="W4">
        <f>HYPERLINK("https://klasma.github.io/Logging_0428/klagomålsmail/A 54381-2023 FSC-klagomål mail.docx", "A 54381-2023")</f>
        <v/>
      </c>
      <c r="X4">
        <f>HYPERLINK("https://klasma.github.io/Logging_0428/tillsyn/A 54381-2023 tillsynsbegäran.docx", "A 54381-2023")</f>
        <v/>
      </c>
      <c r="Y4">
        <f>HYPERLINK("https://klasma.github.io/Logging_0428/tillsynsmail/A 54381-2023 tillsynsbegäran mail.docx", "A 54381-2023")</f>
        <v/>
      </c>
    </row>
    <row r="5" ht="15" customHeight="1">
      <c r="A5" t="inlineStr">
        <is>
          <t>A 49337-2025</t>
        </is>
      </c>
      <c r="B5" s="1" t="n">
        <v>45938.58813657407</v>
      </c>
      <c r="C5" s="1" t="n">
        <v>45958</v>
      </c>
      <c r="D5" t="inlineStr">
        <is>
          <t>SÖDERMANLANDS LÄN</t>
        </is>
      </c>
      <c r="E5" t="inlineStr">
        <is>
          <t>VINGÅKER</t>
        </is>
      </c>
      <c r="F5" t="inlineStr">
        <is>
          <t>Sveaskog</t>
        </is>
      </c>
      <c r="G5" t="n">
        <v>5</v>
      </c>
      <c r="H5" t="n">
        <v>2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Backsvala
Kungsfågel</t>
        </is>
      </c>
      <c r="S5">
        <f>HYPERLINK("https://klasma.github.io/Logging_0428/artfynd/A 49337-2025 artfynd.xlsx", "A 49337-2025")</f>
        <v/>
      </c>
      <c r="T5">
        <f>HYPERLINK("https://klasma.github.io/Logging_0428/kartor/A 49337-2025 karta.png", "A 49337-2025")</f>
        <v/>
      </c>
      <c r="V5">
        <f>HYPERLINK("https://klasma.github.io/Logging_0428/klagomål/A 49337-2025 FSC-klagomål.docx", "A 49337-2025")</f>
        <v/>
      </c>
      <c r="W5">
        <f>HYPERLINK("https://klasma.github.io/Logging_0428/klagomålsmail/A 49337-2025 FSC-klagomål mail.docx", "A 49337-2025")</f>
        <v/>
      </c>
      <c r="X5">
        <f>HYPERLINK("https://klasma.github.io/Logging_0428/tillsyn/A 49337-2025 tillsynsbegäran.docx", "A 49337-2025")</f>
        <v/>
      </c>
      <c r="Y5">
        <f>HYPERLINK("https://klasma.github.io/Logging_0428/tillsynsmail/A 49337-2025 tillsynsbegäran mail.docx", "A 49337-2025")</f>
        <v/>
      </c>
      <c r="Z5">
        <f>HYPERLINK("https://klasma.github.io/Logging_0428/fåglar/A 49337-2025 prioriterade fågelarter.docx", "A 49337-2025")</f>
        <v/>
      </c>
    </row>
    <row r="6" ht="15" customHeight="1">
      <c r="A6" t="inlineStr">
        <is>
          <t>A 7767-2022</t>
        </is>
      </c>
      <c r="B6" s="1" t="n">
        <v>44608</v>
      </c>
      <c r="C6" s="1" t="n">
        <v>45958</v>
      </c>
      <c r="D6" t="inlineStr">
        <is>
          <t>SÖDERMANLANDS LÄN</t>
        </is>
      </c>
      <c r="E6" t="inlineStr">
        <is>
          <t>VINGÅKER</t>
        </is>
      </c>
      <c r="G6" t="n">
        <v>11.5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Blomkålssvamp</t>
        </is>
      </c>
      <c r="S6">
        <f>HYPERLINK("https://klasma.github.io/Logging_0428/artfynd/A 7767-2022 artfynd.xlsx", "A 7767-2022")</f>
        <v/>
      </c>
      <c r="T6">
        <f>HYPERLINK("https://klasma.github.io/Logging_0428/kartor/A 7767-2022 karta.png", "A 7767-2022")</f>
        <v/>
      </c>
      <c r="V6">
        <f>HYPERLINK("https://klasma.github.io/Logging_0428/klagomål/A 7767-2022 FSC-klagomål.docx", "A 7767-2022")</f>
        <v/>
      </c>
      <c r="W6">
        <f>HYPERLINK("https://klasma.github.io/Logging_0428/klagomålsmail/A 7767-2022 FSC-klagomål mail.docx", "A 7767-2022")</f>
        <v/>
      </c>
      <c r="X6">
        <f>HYPERLINK("https://klasma.github.io/Logging_0428/tillsyn/A 7767-2022 tillsynsbegäran.docx", "A 7767-2022")</f>
        <v/>
      </c>
      <c r="Y6">
        <f>HYPERLINK("https://klasma.github.io/Logging_0428/tillsynsmail/A 7767-2022 tillsynsbegäran mail.docx", "A 7767-2022")</f>
        <v/>
      </c>
    </row>
    <row r="7" ht="15" customHeight="1">
      <c r="A7" t="inlineStr">
        <is>
          <t>A 66246-2021</t>
        </is>
      </c>
      <c r="B7" s="1" t="n">
        <v>44518</v>
      </c>
      <c r="C7" s="1" t="n">
        <v>45958</v>
      </c>
      <c r="D7" t="inlineStr">
        <is>
          <t>SÖDERMANLANDS LÄN</t>
        </is>
      </c>
      <c r="E7" t="inlineStr">
        <is>
          <t>VINGÅKER</t>
        </is>
      </c>
      <c r="G7" t="n">
        <v>5.2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Dropptaggsvamp</t>
        </is>
      </c>
      <c r="S7">
        <f>HYPERLINK("https://klasma.github.io/Logging_0428/artfynd/A 66246-2021 artfynd.xlsx", "A 66246-2021")</f>
        <v/>
      </c>
      <c r="T7">
        <f>HYPERLINK("https://klasma.github.io/Logging_0428/kartor/A 66246-2021 karta.png", "A 66246-2021")</f>
        <v/>
      </c>
      <c r="V7">
        <f>HYPERLINK("https://klasma.github.io/Logging_0428/klagomål/A 66246-2021 FSC-klagomål.docx", "A 66246-2021")</f>
        <v/>
      </c>
      <c r="W7">
        <f>HYPERLINK("https://klasma.github.io/Logging_0428/klagomålsmail/A 66246-2021 FSC-klagomål mail.docx", "A 66246-2021")</f>
        <v/>
      </c>
      <c r="X7">
        <f>HYPERLINK("https://klasma.github.io/Logging_0428/tillsyn/A 66246-2021 tillsynsbegäran.docx", "A 66246-2021")</f>
        <v/>
      </c>
      <c r="Y7">
        <f>HYPERLINK("https://klasma.github.io/Logging_0428/tillsynsmail/A 66246-2021 tillsynsbegäran mail.docx", "A 66246-2021")</f>
        <v/>
      </c>
    </row>
    <row r="8" ht="15" customHeight="1">
      <c r="A8" t="inlineStr">
        <is>
          <t>A 66243-2021</t>
        </is>
      </c>
      <c r="B8" s="1" t="n">
        <v>44518</v>
      </c>
      <c r="C8" s="1" t="n">
        <v>45958</v>
      </c>
      <c r="D8" t="inlineStr">
        <is>
          <t>SÖDERMANLANDS LÄN</t>
        </is>
      </c>
      <c r="E8" t="inlineStr">
        <is>
          <t>VINGÅKER</t>
        </is>
      </c>
      <c r="G8" t="n">
        <v>7.8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Blomkålssvamp</t>
        </is>
      </c>
      <c r="S8">
        <f>HYPERLINK("https://klasma.github.io/Logging_0428/artfynd/A 66243-2021 artfynd.xlsx", "A 66243-2021")</f>
        <v/>
      </c>
      <c r="T8">
        <f>HYPERLINK("https://klasma.github.io/Logging_0428/kartor/A 66243-2021 karta.png", "A 66243-2021")</f>
        <v/>
      </c>
      <c r="V8">
        <f>HYPERLINK("https://klasma.github.io/Logging_0428/klagomål/A 66243-2021 FSC-klagomål.docx", "A 66243-2021")</f>
        <v/>
      </c>
      <c r="W8">
        <f>HYPERLINK("https://klasma.github.io/Logging_0428/klagomålsmail/A 66243-2021 FSC-klagomål mail.docx", "A 66243-2021")</f>
        <v/>
      </c>
      <c r="X8">
        <f>HYPERLINK("https://klasma.github.io/Logging_0428/tillsyn/A 66243-2021 tillsynsbegäran.docx", "A 66243-2021")</f>
        <v/>
      </c>
      <c r="Y8">
        <f>HYPERLINK("https://klasma.github.io/Logging_0428/tillsynsmail/A 66243-2021 tillsynsbegäran mail.docx", "A 66243-2021")</f>
        <v/>
      </c>
    </row>
    <row r="9" ht="15" customHeight="1">
      <c r="A9" t="inlineStr">
        <is>
          <t>A 24223-2021</t>
        </is>
      </c>
      <c r="B9" s="1" t="n">
        <v>44336</v>
      </c>
      <c r="C9" s="1" t="n">
        <v>45958</v>
      </c>
      <c r="D9" t="inlineStr">
        <is>
          <t>SÖDERMANLANDS LÄN</t>
        </is>
      </c>
      <c r="E9" t="inlineStr">
        <is>
          <t>VINGÅKER</t>
        </is>
      </c>
      <c r="G9" t="n">
        <v>4.2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HYPERLINK("https://klasma.github.io/Logging_0428/artfynd/A 24223-2021 artfynd.xlsx", "A 24223-2021")</f>
        <v/>
      </c>
      <c r="T9">
        <f>HYPERLINK("https://klasma.github.io/Logging_0428/kartor/A 24223-2021 karta.png", "A 24223-2021")</f>
        <v/>
      </c>
      <c r="V9">
        <f>HYPERLINK("https://klasma.github.io/Logging_0428/klagomål/A 24223-2021 FSC-klagomål.docx", "A 24223-2021")</f>
        <v/>
      </c>
      <c r="W9">
        <f>HYPERLINK("https://klasma.github.io/Logging_0428/klagomålsmail/A 24223-2021 FSC-klagomål mail.docx", "A 24223-2021")</f>
        <v/>
      </c>
      <c r="X9">
        <f>HYPERLINK("https://klasma.github.io/Logging_0428/tillsyn/A 24223-2021 tillsynsbegäran.docx", "A 24223-2021")</f>
        <v/>
      </c>
      <c r="Y9">
        <f>HYPERLINK("https://klasma.github.io/Logging_0428/tillsynsmail/A 24223-2021 tillsynsbegäran mail.docx", "A 24223-2021")</f>
        <v/>
      </c>
    </row>
    <row r="10" ht="15" customHeight="1">
      <c r="A10" t="inlineStr">
        <is>
          <t>A 32279-2023</t>
        </is>
      </c>
      <c r="B10" s="1" t="n">
        <v>45109</v>
      </c>
      <c r="C10" s="1" t="n">
        <v>45958</v>
      </c>
      <c r="D10" t="inlineStr">
        <is>
          <t>SÖDERMANLANDS LÄN</t>
        </is>
      </c>
      <c r="E10" t="inlineStr">
        <is>
          <t>VINGÅKER</t>
        </is>
      </c>
      <c r="G10" t="n">
        <v>11.8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Barkticka</t>
        </is>
      </c>
      <c r="S10">
        <f>HYPERLINK("https://klasma.github.io/Logging_0428/artfynd/A 32279-2023 artfynd.xlsx", "A 32279-2023")</f>
        <v/>
      </c>
      <c r="T10">
        <f>HYPERLINK("https://klasma.github.io/Logging_0428/kartor/A 32279-2023 karta.png", "A 32279-2023")</f>
        <v/>
      </c>
      <c r="V10">
        <f>HYPERLINK("https://klasma.github.io/Logging_0428/klagomål/A 32279-2023 FSC-klagomål.docx", "A 32279-2023")</f>
        <v/>
      </c>
      <c r="W10">
        <f>HYPERLINK("https://klasma.github.io/Logging_0428/klagomålsmail/A 32279-2023 FSC-klagomål mail.docx", "A 32279-2023")</f>
        <v/>
      </c>
      <c r="X10">
        <f>HYPERLINK("https://klasma.github.io/Logging_0428/tillsyn/A 32279-2023 tillsynsbegäran.docx", "A 32279-2023")</f>
        <v/>
      </c>
      <c r="Y10">
        <f>HYPERLINK("https://klasma.github.io/Logging_0428/tillsynsmail/A 32279-2023 tillsynsbegäran mail.docx", "A 32279-2023")</f>
        <v/>
      </c>
    </row>
    <row r="11" ht="15" customHeight="1">
      <c r="A11" t="inlineStr">
        <is>
          <t>A 24301-2021</t>
        </is>
      </c>
      <c r="B11" s="1" t="n">
        <v>44337</v>
      </c>
      <c r="C11" s="1" t="n">
        <v>45958</v>
      </c>
      <c r="D11" t="inlineStr">
        <is>
          <t>SÖDERMANLANDS LÄN</t>
        </is>
      </c>
      <c r="E11" t="inlineStr">
        <is>
          <t>VINGÅKER</t>
        </is>
      </c>
      <c r="F11" t="inlineStr">
        <is>
          <t>Sveaskog</t>
        </is>
      </c>
      <c r="G11" t="n">
        <v>1.7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Järpe</t>
        </is>
      </c>
      <c r="S11">
        <f>HYPERLINK("https://klasma.github.io/Logging_0428/artfynd/A 24301-2021 artfynd.xlsx", "A 24301-2021")</f>
        <v/>
      </c>
      <c r="T11">
        <f>HYPERLINK("https://klasma.github.io/Logging_0428/kartor/A 24301-2021 karta.png", "A 24301-2021")</f>
        <v/>
      </c>
      <c r="V11">
        <f>HYPERLINK("https://klasma.github.io/Logging_0428/klagomål/A 24301-2021 FSC-klagomål.docx", "A 24301-2021")</f>
        <v/>
      </c>
      <c r="W11">
        <f>HYPERLINK("https://klasma.github.io/Logging_0428/klagomålsmail/A 24301-2021 FSC-klagomål mail.docx", "A 24301-2021")</f>
        <v/>
      </c>
      <c r="X11">
        <f>HYPERLINK("https://klasma.github.io/Logging_0428/tillsyn/A 24301-2021 tillsynsbegäran.docx", "A 24301-2021")</f>
        <v/>
      </c>
      <c r="Y11">
        <f>HYPERLINK("https://klasma.github.io/Logging_0428/tillsynsmail/A 24301-2021 tillsynsbegäran mail.docx", "A 24301-2021")</f>
        <v/>
      </c>
      <c r="Z11">
        <f>HYPERLINK("https://klasma.github.io/Logging_0428/fåglar/A 24301-2021 prioriterade fågelarter.docx", "A 24301-2021")</f>
        <v/>
      </c>
    </row>
    <row r="12" ht="15" customHeight="1">
      <c r="A12" t="inlineStr">
        <is>
          <t>A 31214-2022</t>
        </is>
      </c>
      <c r="B12" s="1" t="n">
        <v>44771</v>
      </c>
      <c r="C12" s="1" t="n">
        <v>45958</v>
      </c>
      <c r="D12" t="inlineStr">
        <is>
          <t>SÖDERMANLANDS LÄN</t>
        </is>
      </c>
      <c r="E12" t="inlineStr">
        <is>
          <t>VINGÅKER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14998-2021</t>
        </is>
      </c>
      <c r="B13" s="1" t="n">
        <v>44281</v>
      </c>
      <c r="C13" s="1" t="n">
        <v>45958</v>
      </c>
      <c r="D13" t="inlineStr">
        <is>
          <t>SÖDERMANLANDS LÄN</t>
        </is>
      </c>
      <c r="E13" t="inlineStr">
        <is>
          <t>VINGÅKER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14537-2022</t>
        </is>
      </c>
      <c r="B14" s="1" t="n">
        <v>44655</v>
      </c>
      <c r="C14" s="1" t="n">
        <v>45958</v>
      </c>
      <c r="D14" t="inlineStr">
        <is>
          <t>SÖDERMANLANDS LÄN</t>
        </is>
      </c>
      <c r="E14" t="inlineStr">
        <is>
          <t>VINGÅKER</t>
        </is>
      </c>
      <c r="F14" t="inlineStr">
        <is>
          <t>Kommuner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10438-2022</t>
        </is>
      </c>
      <c r="B15" s="1" t="n">
        <v>44623</v>
      </c>
      <c r="C15" s="1" t="n">
        <v>45958</v>
      </c>
      <c r="D15" t="inlineStr">
        <is>
          <t>SÖDERMANLANDS LÄN</t>
        </is>
      </c>
      <c r="E15" t="inlineStr">
        <is>
          <t>VINGÅKER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7821-2022</t>
        </is>
      </c>
      <c r="B16" s="1" t="n">
        <v>44608</v>
      </c>
      <c r="C16" s="1" t="n">
        <v>45958</v>
      </c>
      <c r="D16" t="inlineStr">
        <is>
          <t>SÖDERMANLANDS LÄN</t>
        </is>
      </c>
      <c r="E16" t="inlineStr">
        <is>
          <t>VINGÅKER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8549-2021</t>
        </is>
      </c>
      <c r="B17" s="1" t="n">
        <v>44245</v>
      </c>
      <c r="C17" s="1" t="n">
        <v>45958</v>
      </c>
      <c r="D17" t="inlineStr">
        <is>
          <t>SÖDERMANLANDS LÄN</t>
        </is>
      </c>
      <c r="E17" t="inlineStr">
        <is>
          <t>VINGÅKER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36439-2021</t>
        </is>
      </c>
      <c r="B18" s="1" t="n">
        <v>44390.91925925926</v>
      </c>
      <c r="C18" s="1" t="n">
        <v>45958</v>
      </c>
      <c r="D18" t="inlineStr">
        <is>
          <t>SÖDERMANLANDS LÄN</t>
        </is>
      </c>
      <c r="E18" t="inlineStr">
        <is>
          <t>VINGÅKER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11374-2021</t>
        </is>
      </c>
      <c r="B19" s="1" t="n">
        <v>44263</v>
      </c>
      <c r="C19" s="1" t="n">
        <v>45958</v>
      </c>
      <c r="D19" t="inlineStr">
        <is>
          <t>SÖDERMANLANDS LÄN</t>
        </is>
      </c>
      <c r="E19" t="inlineStr">
        <is>
          <t>VINGÅKER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11380-2021</t>
        </is>
      </c>
      <c r="B20" s="1" t="n">
        <v>44263</v>
      </c>
      <c r="C20" s="1" t="n">
        <v>45958</v>
      </c>
      <c r="D20" t="inlineStr">
        <is>
          <t>SÖDERMANLANDS LÄN</t>
        </is>
      </c>
      <c r="E20" t="inlineStr">
        <is>
          <t>VINGÅKER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56625-2021</t>
        </is>
      </c>
      <c r="B21" s="1" t="n">
        <v>44480</v>
      </c>
      <c r="C21" s="1" t="n">
        <v>45958</v>
      </c>
      <c r="D21" t="inlineStr">
        <is>
          <t>SÖDERMANLANDS LÄN</t>
        </is>
      </c>
      <c r="E21" t="inlineStr">
        <is>
          <t>VINGÅKER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54980-2021</t>
        </is>
      </c>
      <c r="B22" s="1" t="n">
        <v>44474</v>
      </c>
      <c r="C22" s="1" t="n">
        <v>45958</v>
      </c>
      <c r="D22" t="inlineStr">
        <is>
          <t>SÖDERMANLANDS LÄN</t>
        </is>
      </c>
      <c r="E22" t="inlineStr">
        <is>
          <t>VINGÅKER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7739-2022</t>
        </is>
      </c>
      <c r="B23" s="1" t="n">
        <v>44608</v>
      </c>
      <c r="C23" s="1" t="n">
        <v>45958</v>
      </c>
      <c r="D23" t="inlineStr">
        <is>
          <t>SÖDERMANLANDS LÄN</t>
        </is>
      </c>
      <c r="E23" t="inlineStr">
        <is>
          <t>VINGÅKER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67835-2021</t>
        </is>
      </c>
      <c r="B24" s="1" t="n">
        <v>44525</v>
      </c>
      <c r="C24" s="1" t="n">
        <v>45958</v>
      </c>
      <c r="D24" t="inlineStr">
        <is>
          <t>SÖDERMANLANDS LÄN</t>
        </is>
      </c>
      <c r="E24" t="inlineStr">
        <is>
          <t>VINGÅKER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8487-2021</t>
        </is>
      </c>
      <c r="B25" s="1" t="n">
        <v>44244</v>
      </c>
      <c r="C25" s="1" t="n">
        <v>45958</v>
      </c>
      <c r="D25" t="inlineStr">
        <is>
          <t>SÖDERMANLANDS LÄN</t>
        </is>
      </c>
      <c r="E25" t="inlineStr">
        <is>
          <t>VINGÅKER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18744-2021</t>
        </is>
      </c>
      <c r="B26" s="1" t="n">
        <v>44307</v>
      </c>
      <c r="C26" s="1" t="n">
        <v>45958</v>
      </c>
      <c r="D26" t="inlineStr">
        <is>
          <t>SÖDERMANLANDS LÄN</t>
        </is>
      </c>
      <c r="E26" t="inlineStr">
        <is>
          <t>VINGÅKER</t>
        </is>
      </c>
      <c r="G26" t="n">
        <v>17.6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5060-2021</t>
        </is>
      </c>
      <c r="B27" s="1" t="n">
        <v>44228</v>
      </c>
      <c r="C27" s="1" t="n">
        <v>45958</v>
      </c>
      <c r="D27" t="inlineStr">
        <is>
          <t>SÖDERMANLANDS LÄN</t>
        </is>
      </c>
      <c r="E27" t="inlineStr">
        <is>
          <t>VINGÅKER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36013-2021</t>
        </is>
      </c>
      <c r="B28" s="1" t="n">
        <v>44389</v>
      </c>
      <c r="C28" s="1" t="n">
        <v>45958</v>
      </c>
      <c r="D28" t="inlineStr">
        <is>
          <t>SÖDERMANLANDS LÄN</t>
        </is>
      </c>
      <c r="E28" t="inlineStr">
        <is>
          <t>VINGÅKER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17047-2021</t>
        </is>
      </c>
      <c r="B29" s="1" t="n">
        <v>44295</v>
      </c>
      <c r="C29" s="1" t="n">
        <v>45958</v>
      </c>
      <c r="D29" t="inlineStr">
        <is>
          <t>SÖDERMANLANDS LÄN</t>
        </is>
      </c>
      <c r="E29" t="inlineStr">
        <is>
          <t>VINGÅKER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19370-2022</t>
        </is>
      </c>
      <c r="B30" s="1" t="n">
        <v>44692</v>
      </c>
      <c r="C30" s="1" t="n">
        <v>45958</v>
      </c>
      <c r="D30" t="inlineStr">
        <is>
          <t>SÖDERMANLANDS LÄN</t>
        </is>
      </c>
      <c r="E30" t="inlineStr">
        <is>
          <t>VINGÅKER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49267-2021</t>
        </is>
      </c>
      <c r="B31" s="1" t="n">
        <v>44454</v>
      </c>
      <c r="C31" s="1" t="n">
        <v>45958</v>
      </c>
      <c r="D31" t="inlineStr">
        <is>
          <t>SÖDERMANLANDS LÄN</t>
        </is>
      </c>
      <c r="E31" t="inlineStr">
        <is>
          <t>VINGÅKER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47172-2021</t>
        </is>
      </c>
      <c r="B32" s="1" t="n">
        <v>44446</v>
      </c>
      <c r="C32" s="1" t="n">
        <v>45958</v>
      </c>
      <c r="D32" t="inlineStr">
        <is>
          <t>SÖDERMANLANDS LÄN</t>
        </is>
      </c>
      <c r="E32" t="inlineStr">
        <is>
          <t>VINGÅKER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54978-2021</t>
        </is>
      </c>
      <c r="B33" s="1" t="n">
        <v>44474</v>
      </c>
      <c r="C33" s="1" t="n">
        <v>45958</v>
      </c>
      <c r="D33" t="inlineStr">
        <is>
          <t>SÖDERMANLANDS LÄN</t>
        </is>
      </c>
      <c r="E33" t="inlineStr">
        <is>
          <t>VINGÅKER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58031-2021</t>
        </is>
      </c>
      <c r="B34" s="1" t="n">
        <v>44487.4566550926</v>
      </c>
      <c r="C34" s="1" t="n">
        <v>45958</v>
      </c>
      <c r="D34" t="inlineStr">
        <is>
          <t>SÖDERMANLANDS LÄN</t>
        </is>
      </c>
      <c r="E34" t="inlineStr">
        <is>
          <t>VINGÅKER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9648-2022</t>
        </is>
      </c>
      <c r="B35" s="1" t="n">
        <v>44617</v>
      </c>
      <c r="C35" s="1" t="n">
        <v>45958</v>
      </c>
      <c r="D35" t="inlineStr">
        <is>
          <t>SÖDERMANLANDS LÄN</t>
        </is>
      </c>
      <c r="E35" t="inlineStr">
        <is>
          <t>VINGÅKER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41920-2021</t>
        </is>
      </c>
      <c r="B36" s="1" t="n">
        <v>44425</v>
      </c>
      <c r="C36" s="1" t="n">
        <v>45958</v>
      </c>
      <c r="D36" t="inlineStr">
        <is>
          <t>SÖDERMANLANDS LÄN</t>
        </is>
      </c>
      <c r="E36" t="inlineStr">
        <is>
          <t>VINGÅKER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63454-2020</t>
        </is>
      </c>
      <c r="B37" s="1" t="n">
        <v>44165</v>
      </c>
      <c r="C37" s="1" t="n">
        <v>45958</v>
      </c>
      <c r="D37" t="inlineStr">
        <is>
          <t>SÖDERMANLANDS LÄN</t>
        </is>
      </c>
      <c r="E37" t="inlineStr">
        <is>
          <t>VINGÅKER</t>
        </is>
      </c>
      <c r="G37" t="n">
        <v>0.3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51865-2021</t>
        </is>
      </c>
      <c r="B38" s="1" t="n">
        <v>44462</v>
      </c>
      <c r="C38" s="1" t="n">
        <v>45958</v>
      </c>
      <c r="D38" t="inlineStr">
        <is>
          <t>SÖDERMANLANDS LÄN</t>
        </is>
      </c>
      <c r="E38" t="inlineStr">
        <is>
          <t>VINGÅKER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68727-2020</t>
        </is>
      </c>
      <c r="B39" s="1" t="n">
        <v>44187.40034722222</v>
      </c>
      <c r="C39" s="1" t="n">
        <v>45958</v>
      </c>
      <c r="D39" t="inlineStr">
        <is>
          <t>SÖDERMANLANDS LÄN</t>
        </is>
      </c>
      <c r="E39" t="inlineStr">
        <is>
          <t>VINGÅKER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69607-2020</t>
        </is>
      </c>
      <c r="B40" s="1" t="n">
        <v>44195</v>
      </c>
      <c r="C40" s="1" t="n">
        <v>45958</v>
      </c>
      <c r="D40" t="inlineStr">
        <is>
          <t>SÖDERMANLANDS LÄN</t>
        </is>
      </c>
      <c r="E40" t="inlineStr">
        <is>
          <t>VINGÅKER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43868-2021</t>
        </is>
      </c>
      <c r="B41" s="1" t="n">
        <v>44434</v>
      </c>
      <c r="C41" s="1" t="n">
        <v>45958</v>
      </c>
      <c r="D41" t="inlineStr">
        <is>
          <t>SÖDERMANLANDS LÄN</t>
        </is>
      </c>
      <c r="E41" t="inlineStr">
        <is>
          <t>VINGÅKER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36012-2021</t>
        </is>
      </c>
      <c r="B42" s="1" t="n">
        <v>44389</v>
      </c>
      <c r="C42" s="1" t="n">
        <v>45958</v>
      </c>
      <c r="D42" t="inlineStr">
        <is>
          <t>SÖDERMANLANDS LÄN</t>
        </is>
      </c>
      <c r="E42" t="inlineStr">
        <is>
          <t>VINGÅKER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36009-2021</t>
        </is>
      </c>
      <c r="B43" s="1" t="n">
        <v>44389</v>
      </c>
      <c r="C43" s="1" t="n">
        <v>45958</v>
      </c>
      <c r="D43" t="inlineStr">
        <is>
          <t>SÖDERMANLANDS LÄN</t>
        </is>
      </c>
      <c r="E43" t="inlineStr">
        <is>
          <t>VINGÅKER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55450-2021</t>
        </is>
      </c>
      <c r="B44" s="1" t="n">
        <v>44475</v>
      </c>
      <c r="C44" s="1" t="n">
        <v>45958</v>
      </c>
      <c r="D44" t="inlineStr">
        <is>
          <t>SÖDERMANLANDS LÄN</t>
        </is>
      </c>
      <c r="E44" t="inlineStr">
        <is>
          <t>VINGÅKER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57032-2021</t>
        </is>
      </c>
      <c r="B45" s="1" t="n">
        <v>44482</v>
      </c>
      <c r="C45" s="1" t="n">
        <v>45958</v>
      </c>
      <c r="D45" t="inlineStr">
        <is>
          <t>SÖDERMANLANDS LÄN</t>
        </is>
      </c>
      <c r="E45" t="inlineStr">
        <is>
          <t>VINGÅKER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18721-2021</t>
        </is>
      </c>
      <c r="B46" s="1" t="n">
        <v>44307</v>
      </c>
      <c r="C46" s="1" t="n">
        <v>45958</v>
      </c>
      <c r="D46" t="inlineStr">
        <is>
          <t>SÖDERMANLANDS LÄN</t>
        </is>
      </c>
      <c r="E46" t="inlineStr">
        <is>
          <t>VINGÅKER</t>
        </is>
      </c>
      <c r="G46" t="n">
        <v>12.4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26086-2022</t>
        </is>
      </c>
      <c r="B47" s="1" t="n">
        <v>44734.72508101852</v>
      </c>
      <c r="C47" s="1" t="n">
        <v>45958</v>
      </c>
      <c r="D47" t="inlineStr">
        <is>
          <t>SÖDERMANLANDS LÄN</t>
        </is>
      </c>
      <c r="E47" t="inlineStr">
        <is>
          <t>VINGÅKER</t>
        </is>
      </c>
      <c r="G47" t="n">
        <v>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17628-2022</t>
        </is>
      </c>
      <c r="B48" s="1" t="n">
        <v>44680</v>
      </c>
      <c r="C48" s="1" t="n">
        <v>45958</v>
      </c>
      <c r="D48" t="inlineStr">
        <is>
          <t>SÖDERMANLANDS LÄN</t>
        </is>
      </c>
      <c r="E48" t="inlineStr">
        <is>
          <t>VINGÅKER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14522-2022</t>
        </is>
      </c>
      <c r="B49" s="1" t="n">
        <v>44655</v>
      </c>
      <c r="C49" s="1" t="n">
        <v>45958</v>
      </c>
      <c r="D49" t="inlineStr">
        <is>
          <t>SÖDERMANLANDS LÄN</t>
        </is>
      </c>
      <c r="E49" t="inlineStr">
        <is>
          <t>VINGÅKER</t>
        </is>
      </c>
      <c r="F49" t="inlineStr">
        <is>
          <t>Kommuner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11326-2022</t>
        </is>
      </c>
      <c r="B50" s="1" t="n">
        <v>44629</v>
      </c>
      <c r="C50" s="1" t="n">
        <v>45958</v>
      </c>
      <c r="D50" t="inlineStr">
        <is>
          <t>SÖDERMANLANDS LÄN</t>
        </is>
      </c>
      <c r="E50" t="inlineStr">
        <is>
          <t>VINGÅKER</t>
        </is>
      </c>
      <c r="G50" t="n">
        <v>10.4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7742-2022</t>
        </is>
      </c>
      <c r="B51" s="1" t="n">
        <v>44608</v>
      </c>
      <c r="C51" s="1" t="n">
        <v>45958</v>
      </c>
      <c r="D51" t="inlineStr">
        <is>
          <t>SÖDERMANLANDS LÄN</t>
        </is>
      </c>
      <c r="E51" t="inlineStr">
        <is>
          <t>VINGÅKER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64406-2021</t>
        </is>
      </c>
      <c r="B52" s="1" t="n">
        <v>44511</v>
      </c>
      <c r="C52" s="1" t="n">
        <v>45958</v>
      </c>
      <c r="D52" t="inlineStr">
        <is>
          <t>SÖDERMANLANDS LÄN</t>
        </is>
      </c>
      <c r="E52" t="inlineStr">
        <is>
          <t>VINGÅKER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14154-2022</t>
        </is>
      </c>
      <c r="B53" s="1" t="n">
        <v>44651</v>
      </c>
      <c r="C53" s="1" t="n">
        <v>45958</v>
      </c>
      <c r="D53" t="inlineStr">
        <is>
          <t>SÖDERMANLANDS LÄN</t>
        </is>
      </c>
      <c r="E53" t="inlineStr">
        <is>
          <t>VINGÅKER</t>
        </is>
      </c>
      <c r="F53" t="inlineStr">
        <is>
          <t>Sveaskog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31297-2021</t>
        </is>
      </c>
      <c r="B54" s="1" t="n">
        <v>44368</v>
      </c>
      <c r="C54" s="1" t="n">
        <v>45958</v>
      </c>
      <c r="D54" t="inlineStr">
        <is>
          <t>SÖDERMANLANDS LÄN</t>
        </is>
      </c>
      <c r="E54" t="inlineStr">
        <is>
          <t>VINGÅKER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31312-2021</t>
        </is>
      </c>
      <c r="B55" s="1" t="n">
        <v>44368.90224537037</v>
      </c>
      <c r="C55" s="1" t="n">
        <v>45958</v>
      </c>
      <c r="D55" t="inlineStr">
        <is>
          <t>SÖDERMANLANDS LÄN</t>
        </is>
      </c>
      <c r="E55" t="inlineStr">
        <is>
          <t>VINGÅKER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42161-2022</t>
        </is>
      </c>
      <c r="B56" s="1" t="n">
        <v>44830</v>
      </c>
      <c r="C56" s="1" t="n">
        <v>45958</v>
      </c>
      <c r="D56" t="inlineStr">
        <is>
          <t>SÖDERMANLANDS LÄN</t>
        </is>
      </c>
      <c r="E56" t="inlineStr">
        <is>
          <t>VINGÅKER</t>
        </is>
      </c>
      <c r="G56" t="n">
        <v>6.8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11372-2021</t>
        </is>
      </c>
      <c r="B57" s="1" t="n">
        <v>44263</v>
      </c>
      <c r="C57" s="1" t="n">
        <v>45958</v>
      </c>
      <c r="D57" t="inlineStr">
        <is>
          <t>SÖDERMANLANDS LÄN</t>
        </is>
      </c>
      <c r="E57" t="inlineStr">
        <is>
          <t>VINGÅKER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12856-2022</t>
        </is>
      </c>
      <c r="B58" s="1" t="n">
        <v>44642.49333333333</v>
      </c>
      <c r="C58" s="1" t="n">
        <v>45958</v>
      </c>
      <c r="D58" t="inlineStr">
        <is>
          <t>SÖDERMANLANDS LÄN</t>
        </is>
      </c>
      <c r="E58" t="inlineStr">
        <is>
          <t>VINGÅKER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68178-2020</t>
        </is>
      </c>
      <c r="B59" s="1" t="n">
        <v>44183</v>
      </c>
      <c r="C59" s="1" t="n">
        <v>45958</v>
      </c>
      <c r="D59" t="inlineStr">
        <is>
          <t>SÖDERMANLANDS LÄN</t>
        </is>
      </c>
      <c r="E59" t="inlineStr">
        <is>
          <t>VINGÅKER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51891-2022</t>
        </is>
      </c>
      <c r="B60" s="1" t="n">
        <v>44867</v>
      </c>
      <c r="C60" s="1" t="n">
        <v>45958</v>
      </c>
      <c r="D60" t="inlineStr">
        <is>
          <t>SÖDERMANLANDS LÄN</t>
        </is>
      </c>
      <c r="E60" t="inlineStr">
        <is>
          <t>VINGÅKER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42146-2022</t>
        </is>
      </c>
      <c r="B61" s="1" t="n">
        <v>44830</v>
      </c>
      <c r="C61" s="1" t="n">
        <v>45958</v>
      </c>
      <c r="D61" t="inlineStr">
        <is>
          <t>SÖDERMANLANDS LÄN</t>
        </is>
      </c>
      <c r="E61" t="inlineStr">
        <is>
          <t>VINGÅKER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17169-2025</t>
        </is>
      </c>
      <c r="B62" s="1" t="n">
        <v>45755</v>
      </c>
      <c r="C62" s="1" t="n">
        <v>45958</v>
      </c>
      <c r="D62" t="inlineStr">
        <is>
          <t>SÖDERMANLANDS LÄN</t>
        </is>
      </c>
      <c r="E62" t="inlineStr">
        <is>
          <t>VINGÅKER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12861-2022</t>
        </is>
      </c>
      <c r="B63" s="1" t="n">
        <v>44642.51204861111</v>
      </c>
      <c r="C63" s="1" t="n">
        <v>45958</v>
      </c>
      <c r="D63" t="inlineStr">
        <is>
          <t>SÖDERMANLANDS LÄN</t>
        </is>
      </c>
      <c r="E63" t="inlineStr">
        <is>
          <t>VINGÅKER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29152-2021</t>
        </is>
      </c>
      <c r="B64" s="1" t="n">
        <v>44358.64910879629</v>
      </c>
      <c r="C64" s="1" t="n">
        <v>45958</v>
      </c>
      <c r="D64" t="inlineStr">
        <is>
          <t>SÖDERMANLANDS LÄN</t>
        </is>
      </c>
      <c r="E64" t="inlineStr">
        <is>
          <t>VINGÅKER</t>
        </is>
      </c>
      <c r="G64" t="n">
        <v>6.6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29366-2022</t>
        </is>
      </c>
      <c r="B65" s="1" t="n">
        <v>44752</v>
      </c>
      <c r="C65" s="1" t="n">
        <v>45958</v>
      </c>
      <c r="D65" t="inlineStr">
        <is>
          <t>SÖDERMANLANDS LÄN</t>
        </is>
      </c>
      <c r="E65" t="inlineStr">
        <is>
          <t>VINGÅKER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26244-2022</t>
        </is>
      </c>
      <c r="B66" s="1" t="n">
        <v>44735.48247685185</v>
      </c>
      <c r="C66" s="1" t="n">
        <v>45958</v>
      </c>
      <c r="D66" t="inlineStr">
        <is>
          <t>SÖDERMANLANDS LÄN</t>
        </is>
      </c>
      <c r="E66" t="inlineStr">
        <is>
          <t>VINGÅKER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53384-2022</t>
        </is>
      </c>
      <c r="B67" s="1" t="n">
        <v>44879.41210648148</v>
      </c>
      <c r="C67" s="1" t="n">
        <v>45958</v>
      </c>
      <c r="D67" t="inlineStr">
        <is>
          <t>SÖDERMANLANDS LÄN</t>
        </is>
      </c>
      <c r="E67" t="inlineStr">
        <is>
          <t>VINGÅKER</t>
        </is>
      </c>
      <c r="G67" t="n">
        <v>4.4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22052-2021</t>
        </is>
      </c>
      <c r="B68" s="1" t="n">
        <v>44323</v>
      </c>
      <c r="C68" s="1" t="n">
        <v>45958</v>
      </c>
      <c r="D68" t="inlineStr">
        <is>
          <t>SÖDERMANLANDS LÄN</t>
        </is>
      </c>
      <c r="E68" t="inlineStr">
        <is>
          <t>VINGÅKER</t>
        </is>
      </c>
      <c r="F68" t="inlineStr">
        <is>
          <t>Kommuner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15067-2021</t>
        </is>
      </c>
      <c r="B69" s="1" t="n">
        <v>44281</v>
      </c>
      <c r="C69" s="1" t="n">
        <v>45958</v>
      </c>
      <c r="D69" t="inlineStr">
        <is>
          <t>SÖDERMANLANDS LÄN</t>
        </is>
      </c>
      <c r="E69" t="inlineStr">
        <is>
          <t>VINGÅKER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56633-2021</t>
        </is>
      </c>
      <c r="B70" s="1" t="n">
        <v>44480.85344907407</v>
      </c>
      <c r="C70" s="1" t="n">
        <v>45958</v>
      </c>
      <c r="D70" t="inlineStr">
        <is>
          <t>SÖDERMANLANDS LÄN</t>
        </is>
      </c>
      <c r="E70" t="inlineStr">
        <is>
          <t>VINGÅKER</t>
        </is>
      </c>
      <c r="G70" t="n">
        <v>11.2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14128-2021</t>
        </is>
      </c>
      <c r="B71" s="1" t="n">
        <v>44277</v>
      </c>
      <c r="C71" s="1" t="n">
        <v>45958</v>
      </c>
      <c r="D71" t="inlineStr">
        <is>
          <t>SÖDERMANLANDS LÄN</t>
        </is>
      </c>
      <c r="E71" t="inlineStr">
        <is>
          <t>VINGÅKER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57591-2020</t>
        </is>
      </c>
      <c r="B72" s="1" t="n">
        <v>44139</v>
      </c>
      <c r="C72" s="1" t="n">
        <v>45958</v>
      </c>
      <c r="D72" t="inlineStr">
        <is>
          <t>SÖDERMANLANDS LÄN</t>
        </is>
      </c>
      <c r="E72" t="inlineStr">
        <is>
          <t>VINGÅKER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13201-2025</t>
        </is>
      </c>
      <c r="B73" s="1" t="n">
        <v>45735.42776620371</v>
      </c>
      <c r="C73" s="1" t="n">
        <v>45958</v>
      </c>
      <c r="D73" t="inlineStr">
        <is>
          <t>SÖDERMANLANDS LÄN</t>
        </is>
      </c>
      <c r="E73" t="inlineStr">
        <is>
          <t>VINGÅKER</t>
        </is>
      </c>
      <c r="G73" t="n">
        <v>4.6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58247-2020</t>
        </is>
      </c>
      <c r="B74" s="1" t="n">
        <v>44144</v>
      </c>
      <c r="C74" s="1" t="n">
        <v>45958</v>
      </c>
      <c r="D74" t="inlineStr">
        <is>
          <t>SÖDERMANLANDS LÄN</t>
        </is>
      </c>
      <c r="E74" t="inlineStr">
        <is>
          <t>VINGÅKER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55645-2022</t>
        </is>
      </c>
      <c r="B75" s="1" t="n">
        <v>44888.46758101852</v>
      </c>
      <c r="C75" s="1" t="n">
        <v>45958</v>
      </c>
      <c r="D75" t="inlineStr">
        <is>
          <t>SÖDERMANLANDS LÄN</t>
        </is>
      </c>
      <c r="E75" t="inlineStr">
        <is>
          <t>VINGÅKER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60298-2022</t>
        </is>
      </c>
      <c r="B76" s="1" t="n">
        <v>44910.56230324074</v>
      </c>
      <c r="C76" s="1" t="n">
        <v>45958</v>
      </c>
      <c r="D76" t="inlineStr">
        <is>
          <t>SÖDERMANLANDS LÄN</t>
        </is>
      </c>
      <c r="E76" t="inlineStr">
        <is>
          <t>VINGÅKER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60578-2021</t>
        </is>
      </c>
      <c r="B77" s="1" t="n">
        <v>44496</v>
      </c>
      <c r="C77" s="1" t="n">
        <v>45958</v>
      </c>
      <c r="D77" t="inlineStr">
        <is>
          <t>SÖDERMANLANDS LÄN</t>
        </is>
      </c>
      <c r="E77" t="inlineStr">
        <is>
          <t>VINGÅKER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1460-2023</t>
        </is>
      </c>
      <c r="B78" s="1" t="n">
        <v>44937.4102662037</v>
      </c>
      <c r="C78" s="1" t="n">
        <v>45958</v>
      </c>
      <c r="D78" t="inlineStr">
        <is>
          <t>SÖDERMANLANDS LÄN</t>
        </is>
      </c>
      <c r="E78" t="inlineStr">
        <is>
          <t>VINGÅKER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1721-2023</t>
        </is>
      </c>
      <c r="B79" s="1" t="n">
        <v>44938</v>
      </c>
      <c r="C79" s="1" t="n">
        <v>45958</v>
      </c>
      <c r="D79" t="inlineStr">
        <is>
          <t>SÖDERMANLANDS LÄN</t>
        </is>
      </c>
      <c r="E79" t="inlineStr">
        <is>
          <t>VINGÅKER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20666-2025</t>
        </is>
      </c>
      <c r="B80" s="1" t="n">
        <v>45776.42706018518</v>
      </c>
      <c r="C80" s="1" t="n">
        <v>45958</v>
      </c>
      <c r="D80" t="inlineStr">
        <is>
          <t>SÖDERMANLANDS LÄN</t>
        </is>
      </c>
      <c r="E80" t="inlineStr">
        <is>
          <t>VINGÅKER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8465-2023</t>
        </is>
      </c>
      <c r="B81" s="1" t="n">
        <v>44977.49680555556</v>
      </c>
      <c r="C81" s="1" t="n">
        <v>45958</v>
      </c>
      <c r="D81" t="inlineStr">
        <is>
          <t>SÖDERMANLANDS LÄN</t>
        </is>
      </c>
      <c r="E81" t="inlineStr">
        <is>
          <t>VINGÅKER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55434-2021</t>
        </is>
      </c>
      <c r="B82" s="1" t="n">
        <v>44475</v>
      </c>
      <c r="C82" s="1" t="n">
        <v>45958</v>
      </c>
      <c r="D82" t="inlineStr">
        <is>
          <t>SÖDERMANLANDS LÄN</t>
        </is>
      </c>
      <c r="E82" t="inlineStr">
        <is>
          <t>VINGÅKER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29490-2024</t>
        </is>
      </c>
      <c r="B83" s="1" t="n">
        <v>45483</v>
      </c>
      <c r="C83" s="1" t="n">
        <v>45958</v>
      </c>
      <c r="D83" t="inlineStr">
        <is>
          <t>SÖDERMANLANDS LÄN</t>
        </is>
      </c>
      <c r="E83" t="inlineStr">
        <is>
          <t>VINGÅKER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45162-2023</t>
        </is>
      </c>
      <c r="B84" s="1" t="n">
        <v>45191</v>
      </c>
      <c r="C84" s="1" t="n">
        <v>45958</v>
      </c>
      <c r="D84" t="inlineStr">
        <is>
          <t>SÖDERMANLANDS LÄN</t>
        </is>
      </c>
      <c r="E84" t="inlineStr">
        <is>
          <t>VINGÅKER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11374-2021</t>
        </is>
      </c>
      <c r="B85" s="1" t="n">
        <v>44263</v>
      </c>
      <c r="C85" s="1" t="n">
        <v>45958</v>
      </c>
      <c r="D85" t="inlineStr">
        <is>
          <t>SÖDERMANLANDS LÄN</t>
        </is>
      </c>
      <c r="E85" t="inlineStr">
        <is>
          <t>VINGÅKER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44607-2023</t>
        </is>
      </c>
      <c r="B86" s="1" t="n">
        <v>45184</v>
      </c>
      <c r="C86" s="1" t="n">
        <v>45958</v>
      </c>
      <c r="D86" t="inlineStr">
        <is>
          <t>SÖDERMANLANDS LÄN</t>
        </is>
      </c>
      <c r="E86" t="inlineStr">
        <is>
          <t>VINGÅKER</t>
        </is>
      </c>
      <c r="F86" t="inlineStr">
        <is>
          <t>Kommuner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17656-2023</t>
        </is>
      </c>
      <c r="B87" s="1" t="n">
        <v>45036</v>
      </c>
      <c r="C87" s="1" t="n">
        <v>45958</v>
      </c>
      <c r="D87" t="inlineStr">
        <is>
          <t>SÖDERMANLANDS LÄN</t>
        </is>
      </c>
      <c r="E87" t="inlineStr">
        <is>
          <t>VINGÅKER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60572-2021</t>
        </is>
      </c>
      <c r="B88" s="1" t="n">
        <v>44496</v>
      </c>
      <c r="C88" s="1" t="n">
        <v>45958</v>
      </c>
      <c r="D88" t="inlineStr">
        <is>
          <t>SÖDERMANLANDS LÄN</t>
        </is>
      </c>
      <c r="E88" t="inlineStr">
        <is>
          <t>VINGÅKER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14597-2023</t>
        </is>
      </c>
      <c r="B89" s="1" t="n">
        <v>45013.59376157408</v>
      </c>
      <c r="C89" s="1" t="n">
        <v>45958</v>
      </c>
      <c r="D89" t="inlineStr">
        <is>
          <t>SÖDERMANLANDS LÄN</t>
        </is>
      </c>
      <c r="E89" t="inlineStr">
        <is>
          <t>VINGÅKER</t>
        </is>
      </c>
      <c r="G89" t="n">
        <v>3.8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7136-2024</t>
        </is>
      </c>
      <c r="B90" s="1" t="n">
        <v>45343</v>
      </c>
      <c r="C90" s="1" t="n">
        <v>45958</v>
      </c>
      <c r="D90" t="inlineStr">
        <is>
          <t>SÖDERMANLANDS LÄN</t>
        </is>
      </c>
      <c r="E90" t="inlineStr">
        <is>
          <t>VINGÅKER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28003-2022</t>
        </is>
      </c>
      <c r="B91" s="1" t="n">
        <v>44744</v>
      </c>
      <c r="C91" s="1" t="n">
        <v>45958</v>
      </c>
      <c r="D91" t="inlineStr">
        <is>
          <t>SÖDERMANLANDS LÄN</t>
        </is>
      </c>
      <c r="E91" t="inlineStr">
        <is>
          <t>VINGÅKER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63614-2023</t>
        </is>
      </c>
      <c r="B92" s="1" t="n">
        <v>45275.54040509259</v>
      </c>
      <c r="C92" s="1" t="n">
        <v>45958</v>
      </c>
      <c r="D92" t="inlineStr">
        <is>
          <t>SÖDERMANLANDS LÄN</t>
        </is>
      </c>
      <c r="E92" t="inlineStr">
        <is>
          <t>VINGÅKER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17797-2025</t>
        </is>
      </c>
      <c r="B93" s="1" t="n">
        <v>45758.54484953704</v>
      </c>
      <c r="C93" s="1" t="n">
        <v>45958</v>
      </c>
      <c r="D93" t="inlineStr">
        <is>
          <t>SÖDERMANLANDS LÄN</t>
        </is>
      </c>
      <c r="E93" t="inlineStr">
        <is>
          <t>VINGÅKER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5348-2022</t>
        </is>
      </c>
      <c r="B94" s="1" t="n">
        <v>44594</v>
      </c>
      <c r="C94" s="1" t="n">
        <v>45958</v>
      </c>
      <c r="D94" t="inlineStr">
        <is>
          <t>SÖDERMANLANDS LÄN</t>
        </is>
      </c>
      <c r="E94" t="inlineStr">
        <is>
          <t>VINGÅKER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53863-2021</t>
        </is>
      </c>
      <c r="B95" s="1" t="n">
        <v>44468</v>
      </c>
      <c r="C95" s="1" t="n">
        <v>45958</v>
      </c>
      <c r="D95" t="inlineStr">
        <is>
          <t>SÖDERMANLANDS LÄN</t>
        </is>
      </c>
      <c r="E95" t="inlineStr">
        <is>
          <t>VINGÅKER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20427-2023</t>
        </is>
      </c>
      <c r="B96" s="1" t="n">
        <v>45056</v>
      </c>
      <c r="C96" s="1" t="n">
        <v>45958</v>
      </c>
      <c r="D96" t="inlineStr">
        <is>
          <t>SÖDERMANLANDS LÄN</t>
        </is>
      </c>
      <c r="E96" t="inlineStr">
        <is>
          <t>VINGÅKER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14073-2025</t>
        </is>
      </c>
      <c r="B97" s="1" t="n">
        <v>45740.43017361111</v>
      </c>
      <c r="C97" s="1" t="n">
        <v>45958</v>
      </c>
      <c r="D97" t="inlineStr">
        <is>
          <t>SÖDERMANLANDS LÄN</t>
        </is>
      </c>
      <c r="E97" t="inlineStr">
        <is>
          <t>VINGÅKER</t>
        </is>
      </c>
      <c r="F97" t="inlineStr">
        <is>
          <t>Sveaskog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16069-2025</t>
        </is>
      </c>
      <c r="B98" s="1" t="n">
        <v>45749</v>
      </c>
      <c r="C98" s="1" t="n">
        <v>45958</v>
      </c>
      <c r="D98" t="inlineStr">
        <is>
          <t>SÖDERMANLANDS LÄN</t>
        </is>
      </c>
      <c r="E98" t="inlineStr">
        <is>
          <t>VINGÅKER</t>
        </is>
      </c>
      <c r="G98" t="n">
        <v>6.7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54390-2023</t>
        </is>
      </c>
      <c r="B99" s="1" t="n">
        <v>45226</v>
      </c>
      <c r="C99" s="1" t="n">
        <v>45958</v>
      </c>
      <c r="D99" t="inlineStr">
        <is>
          <t>SÖDERMANLANDS LÄN</t>
        </is>
      </c>
      <c r="E99" t="inlineStr">
        <is>
          <t>VINGÅKER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32273-2023</t>
        </is>
      </c>
      <c r="B100" s="1" t="n">
        <v>45109</v>
      </c>
      <c r="C100" s="1" t="n">
        <v>45958</v>
      </c>
      <c r="D100" t="inlineStr">
        <is>
          <t>SÖDERMANLANDS LÄN</t>
        </is>
      </c>
      <c r="E100" t="inlineStr">
        <is>
          <t>VINGÅKER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1788-2023</t>
        </is>
      </c>
      <c r="B101" s="1" t="n">
        <v>44937</v>
      </c>
      <c r="C101" s="1" t="n">
        <v>45958</v>
      </c>
      <c r="D101" t="inlineStr">
        <is>
          <t>SÖDERMANLANDS LÄN</t>
        </is>
      </c>
      <c r="E101" t="inlineStr">
        <is>
          <t>VINGÅKER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9543-2022</t>
        </is>
      </c>
      <c r="B102" s="1" t="n">
        <v>44617</v>
      </c>
      <c r="C102" s="1" t="n">
        <v>45958</v>
      </c>
      <c r="D102" t="inlineStr">
        <is>
          <t>SÖDERMANLANDS LÄN</t>
        </is>
      </c>
      <c r="E102" t="inlineStr">
        <is>
          <t>VINGÅKER</t>
        </is>
      </c>
      <c r="F102" t="inlineStr">
        <is>
          <t>Kyrkan</t>
        </is>
      </c>
      <c r="G102" t="n">
        <v>4.7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60578-2021</t>
        </is>
      </c>
      <c r="B103" s="1" t="n">
        <v>44496</v>
      </c>
      <c r="C103" s="1" t="n">
        <v>45958</v>
      </c>
      <c r="D103" t="inlineStr">
        <is>
          <t>SÖDERMANLANDS LÄN</t>
        </is>
      </c>
      <c r="E103" t="inlineStr">
        <is>
          <t>VINGÅKER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45149-2023</t>
        </is>
      </c>
      <c r="B104" s="1" t="n">
        <v>45191.47868055556</v>
      </c>
      <c r="C104" s="1" t="n">
        <v>45958</v>
      </c>
      <c r="D104" t="inlineStr">
        <is>
          <t>SÖDERMANLANDS LÄN</t>
        </is>
      </c>
      <c r="E104" t="inlineStr">
        <is>
          <t>VINGÅKER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16986-2025</t>
        </is>
      </c>
      <c r="B105" s="1" t="n">
        <v>45755.48917824074</v>
      </c>
      <c r="C105" s="1" t="n">
        <v>45958</v>
      </c>
      <c r="D105" t="inlineStr">
        <is>
          <t>SÖDERMANLANDS LÄN</t>
        </is>
      </c>
      <c r="E105" t="inlineStr">
        <is>
          <t>VINGÅKER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45426-2024</t>
        </is>
      </c>
      <c r="B106" s="1" t="n">
        <v>45576.60533564815</v>
      </c>
      <c r="C106" s="1" t="n">
        <v>45958</v>
      </c>
      <c r="D106" t="inlineStr">
        <is>
          <t>SÖDERMANLANDS LÄN</t>
        </is>
      </c>
      <c r="E106" t="inlineStr">
        <is>
          <t>VINGÅKER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58224-2022</t>
        </is>
      </c>
      <c r="B107" s="1" t="n">
        <v>44893</v>
      </c>
      <c r="C107" s="1" t="n">
        <v>45958</v>
      </c>
      <c r="D107" t="inlineStr">
        <is>
          <t>SÖDERMANLANDS LÄN</t>
        </is>
      </c>
      <c r="E107" t="inlineStr">
        <is>
          <t>VINGÅKER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50100-2024</t>
        </is>
      </c>
      <c r="B108" s="1" t="n">
        <v>45598</v>
      </c>
      <c r="C108" s="1" t="n">
        <v>45958</v>
      </c>
      <c r="D108" t="inlineStr">
        <is>
          <t>SÖDERMANLANDS LÄN</t>
        </is>
      </c>
      <c r="E108" t="inlineStr">
        <is>
          <t>VINGÅKER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36649-2023</t>
        </is>
      </c>
      <c r="B109" s="1" t="n">
        <v>45153.56041666667</v>
      </c>
      <c r="C109" s="1" t="n">
        <v>45958</v>
      </c>
      <c r="D109" t="inlineStr">
        <is>
          <t>SÖDERMANLANDS LÄN</t>
        </is>
      </c>
      <c r="E109" t="inlineStr">
        <is>
          <t>VINGÅKER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4959-2022</t>
        </is>
      </c>
      <c r="B110" s="1" t="n">
        <v>44593</v>
      </c>
      <c r="C110" s="1" t="n">
        <v>45958</v>
      </c>
      <c r="D110" t="inlineStr">
        <is>
          <t>SÖDERMANLANDS LÄN</t>
        </is>
      </c>
      <c r="E110" t="inlineStr">
        <is>
          <t>VINGÅKER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5349-2022</t>
        </is>
      </c>
      <c r="B111" s="1" t="n">
        <v>44594</v>
      </c>
      <c r="C111" s="1" t="n">
        <v>45958</v>
      </c>
      <c r="D111" t="inlineStr">
        <is>
          <t>SÖDERMANLANDS LÄN</t>
        </is>
      </c>
      <c r="E111" t="inlineStr">
        <is>
          <t>VINGÅKER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11371-2023</t>
        </is>
      </c>
      <c r="B112" s="1" t="n">
        <v>44990</v>
      </c>
      <c r="C112" s="1" t="n">
        <v>45958</v>
      </c>
      <c r="D112" t="inlineStr">
        <is>
          <t>SÖDERMANLANDS LÄN</t>
        </is>
      </c>
      <c r="E112" t="inlineStr">
        <is>
          <t>VINGÅKER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11400-2023</t>
        </is>
      </c>
      <c r="B113" s="1" t="n">
        <v>44993</v>
      </c>
      <c r="C113" s="1" t="n">
        <v>45958</v>
      </c>
      <c r="D113" t="inlineStr">
        <is>
          <t>SÖDERMANLANDS LÄN</t>
        </is>
      </c>
      <c r="E113" t="inlineStr">
        <is>
          <t>VINGÅKER</t>
        </is>
      </c>
      <c r="F113" t="inlineStr">
        <is>
          <t>Kyrkan</t>
        </is>
      </c>
      <c r="G113" t="n">
        <v>18.6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48875-2024</t>
        </is>
      </c>
      <c r="B114" s="1" t="n">
        <v>45594</v>
      </c>
      <c r="C114" s="1" t="n">
        <v>45958</v>
      </c>
      <c r="D114" t="inlineStr">
        <is>
          <t>SÖDERMANLANDS LÄN</t>
        </is>
      </c>
      <c r="E114" t="inlineStr">
        <is>
          <t>VINGÅKER</t>
        </is>
      </c>
      <c r="F114" t="inlineStr">
        <is>
          <t>Övriga Aktiebolag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7537-2025</t>
        </is>
      </c>
      <c r="B115" s="1" t="n">
        <v>45705</v>
      </c>
      <c r="C115" s="1" t="n">
        <v>45958</v>
      </c>
      <c r="D115" t="inlineStr">
        <is>
          <t>SÖDERMANLANDS LÄN</t>
        </is>
      </c>
      <c r="E115" t="inlineStr">
        <is>
          <t>VINGÅKER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17178-2025</t>
        </is>
      </c>
      <c r="B116" s="1" t="n">
        <v>45755</v>
      </c>
      <c r="C116" s="1" t="n">
        <v>45958</v>
      </c>
      <c r="D116" t="inlineStr">
        <is>
          <t>SÖDERMANLANDS LÄN</t>
        </is>
      </c>
      <c r="E116" t="inlineStr">
        <is>
          <t>VINGÅKER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38647-2025</t>
        </is>
      </c>
      <c r="B117" s="1" t="n">
        <v>45884</v>
      </c>
      <c r="C117" s="1" t="n">
        <v>45958</v>
      </c>
      <c r="D117" t="inlineStr">
        <is>
          <t>SÖDERMANLANDS LÄN</t>
        </is>
      </c>
      <c r="E117" t="inlineStr">
        <is>
          <t>VINGÅKER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32325-2023</t>
        </is>
      </c>
      <c r="B118" s="1" t="n">
        <v>45120.46274305556</v>
      </c>
      <c r="C118" s="1" t="n">
        <v>45958</v>
      </c>
      <c r="D118" t="inlineStr">
        <is>
          <t>SÖDERMANLANDS LÄN</t>
        </is>
      </c>
      <c r="E118" t="inlineStr">
        <is>
          <t>VINGÅKER</t>
        </is>
      </c>
      <c r="F118" t="inlineStr">
        <is>
          <t>Sveaskog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55994-2024</t>
        </is>
      </c>
      <c r="B119" s="1" t="n">
        <v>45623</v>
      </c>
      <c r="C119" s="1" t="n">
        <v>45958</v>
      </c>
      <c r="D119" t="inlineStr">
        <is>
          <t>SÖDERMANLANDS LÄN</t>
        </is>
      </c>
      <c r="E119" t="inlineStr">
        <is>
          <t>VINGÅKER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31298-2021</t>
        </is>
      </c>
      <c r="B120" s="1" t="n">
        <v>44368.8812962963</v>
      </c>
      <c r="C120" s="1" t="n">
        <v>45958</v>
      </c>
      <c r="D120" t="inlineStr">
        <is>
          <t>SÖDERMANLANDS LÄN</t>
        </is>
      </c>
      <c r="E120" t="inlineStr">
        <is>
          <t>VINGÅKER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34450-2024</t>
        </is>
      </c>
      <c r="B121" s="1" t="n">
        <v>45525.55287037037</v>
      </c>
      <c r="C121" s="1" t="n">
        <v>45958</v>
      </c>
      <c r="D121" t="inlineStr">
        <is>
          <t>SÖDERMANLANDS LÄN</t>
        </is>
      </c>
      <c r="E121" t="inlineStr">
        <is>
          <t>VINGÅKER</t>
        </is>
      </c>
      <c r="G121" t="n">
        <v>6.3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12716-2023</t>
        </is>
      </c>
      <c r="B122" s="1" t="n">
        <v>44999</v>
      </c>
      <c r="C122" s="1" t="n">
        <v>45958</v>
      </c>
      <c r="D122" t="inlineStr">
        <is>
          <t>SÖDERMANLANDS LÄN</t>
        </is>
      </c>
      <c r="E122" t="inlineStr">
        <is>
          <t>VINGÅKER</t>
        </is>
      </c>
      <c r="F122" t="inlineStr">
        <is>
          <t>Kommuner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24382-2023</t>
        </is>
      </c>
      <c r="B123" s="1" t="n">
        <v>45076</v>
      </c>
      <c r="C123" s="1" t="n">
        <v>45958</v>
      </c>
      <c r="D123" t="inlineStr">
        <is>
          <t>SÖDERMANLANDS LÄN</t>
        </is>
      </c>
      <c r="E123" t="inlineStr">
        <is>
          <t>VINGÅKER</t>
        </is>
      </c>
      <c r="G123" t="n">
        <v>3.4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24414-2023</t>
        </is>
      </c>
      <c r="B124" s="1" t="n">
        <v>45076</v>
      </c>
      <c r="C124" s="1" t="n">
        <v>45958</v>
      </c>
      <c r="D124" t="inlineStr">
        <is>
          <t>SÖDERMANLANDS LÄN</t>
        </is>
      </c>
      <c r="E124" t="inlineStr">
        <is>
          <t>VINGÅKER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10440-2022</t>
        </is>
      </c>
      <c r="B125" s="1" t="n">
        <v>44623</v>
      </c>
      <c r="C125" s="1" t="n">
        <v>45958</v>
      </c>
      <c r="D125" t="inlineStr">
        <is>
          <t>SÖDERMANLANDS LÄN</t>
        </is>
      </c>
      <c r="E125" t="inlineStr">
        <is>
          <t>VINGÅKER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55730-2021</t>
        </is>
      </c>
      <c r="B126" s="1" t="n">
        <v>44476</v>
      </c>
      <c r="C126" s="1" t="n">
        <v>45958</v>
      </c>
      <c r="D126" t="inlineStr">
        <is>
          <t>SÖDERMANLANDS LÄN</t>
        </is>
      </c>
      <c r="E126" t="inlineStr">
        <is>
          <t>VINGÅKER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45422-2024</t>
        </is>
      </c>
      <c r="B127" s="1" t="n">
        <v>45576.60320601852</v>
      </c>
      <c r="C127" s="1" t="n">
        <v>45958</v>
      </c>
      <c r="D127" t="inlineStr">
        <is>
          <t>SÖDERMANLANDS LÄN</t>
        </is>
      </c>
      <c r="E127" t="inlineStr">
        <is>
          <t>VINGÅKER</t>
        </is>
      </c>
      <c r="G127" t="n">
        <v>17.1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1128-2024</t>
        </is>
      </c>
      <c r="B128" s="1" t="n">
        <v>45302</v>
      </c>
      <c r="C128" s="1" t="n">
        <v>45958</v>
      </c>
      <c r="D128" t="inlineStr">
        <is>
          <t>SÖDERMANLANDS LÄN</t>
        </is>
      </c>
      <c r="E128" t="inlineStr">
        <is>
          <t>VINGÅKER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1714-2023</t>
        </is>
      </c>
      <c r="B129" s="1" t="n">
        <v>44938.45767361111</v>
      </c>
      <c r="C129" s="1" t="n">
        <v>45958</v>
      </c>
      <c r="D129" t="inlineStr">
        <is>
          <t>SÖDERMANLANDS LÄN</t>
        </is>
      </c>
      <c r="E129" t="inlineStr">
        <is>
          <t>VINGÅKER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58842-2022</t>
        </is>
      </c>
      <c r="B130" s="1" t="n">
        <v>44903</v>
      </c>
      <c r="C130" s="1" t="n">
        <v>45958</v>
      </c>
      <c r="D130" t="inlineStr">
        <is>
          <t>SÖDERMANLANDS LÄN</t>
        </is>
      </c>
      <c r="E130" t="inlineStr">
        <is>
          <t>VINGÅKER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17435-2022</t>
        </is>
      </c>
      <c r="B131" s="1" t="n">
        <v>44678</v>
      </c>
      <c r="C131" s="1" t="n">
        <v>45958</v>
      </c>
      <c r="D131" t="inlineStr">
        <is>
          <t>SÖDERMANLANDS LÄN</t>
        </is>
      </c>
      <c r="E131" t="inlineStr">
        <is>
          <t>VINGÅKER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55092-2023</t>
        </is>
      </c>
      <c r="B132" s="1" t="n">
        <v>45237</v>
      </c>
      <c r="C132" s="1" t="n">
        <v>45958</v>
      </c>
      <c r="D132" t="inlineStr">
        <is>
          <t>SÖDERMANLANDS LÄN</t>
        </is>
      </c>
      <c r="E132" t="inlineStr">
        <is>
          <t>VINGÅKER</t>
        </is>
      </c>
      <c r="G132" t="n">
        <v>4.6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45792-2023</t>
        </is>
      </c>
      <c r="B133" s="1" t="n">
        <v>45195.46368055556</v>
      </c>
      <c r="C133" s="1" t="n">
        <v>45958</v>
      </c>
      <c r="D133" t="inlineStr">
        <is>
          <t>SÖDERMANLANDS LÄN</t>
        </is>
      </c>
      <c r="E133" t="inlineStr">
        <is>
          <t>VINGÅKER</t>
        </is>
      </c>
      <c r="F133" t="inlineStr">
        <is>
          <t>Kommuner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54112-2021</t>
        </is>
      </c>
      <c r="B134" s="1" t="n">
        <v>44470</v>
      </c>
      <c r="C134" s="1" t="n">
        <v>45958</v>
      </c>
      <c r="D134" t="inlineStr">
        <is>
          <t>SÖDERMANLANDS LÄN</t>
        </is>
      </c>
      <c r="E134" t="inlineStr">
        <is>
          <t>VINGÅKER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18182-2023</t>
        </is>
      </c>
      <c r="B135" s="1" t="n">
        <v>45041</v>
      </c>
      <c r="C135" s="1" t="n">
        <v>45958</v>
      </c>
      <c r="D135" t="inlineStr">
        <is>
          <t>SÖDERMANLANDS LÄN</t>
        </is>
      </c>
      <c r="E135" t="inlineStr">
        <is>
          <t>VINGÅKER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14087-2022</t>
        </is>
      </c>
      <c r="B136" s="1" t="n">
        <v>44651</v>
      </c>
      <c r="C136" s="1" t="n">
        <v>45958</v>
      </c>
      <c r="D136" t="inlineStr">
        <is>
          <t>SÖDERMANLANDS LÄN</t>
        </is>
      </c>
      <c r="E136" t="inlineStr">
        <is>
          <t>VINGÅKER</t>
        </is>
      </c>
      <c r="F136" t="inlineStr">
        <is>
          <t>Sveaskog</t>
        </is>
      </c>
      <c r="G136" t="n">
        <v>4.1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40831-2021</t>
        </is>
      </c>
      <c r="B137" s="1" t="n">
        <v>44421</v>
      </c>
      <c r="C137" s="1" t="n">
        <v>45958</v>
      </c>
      <c r="D137" t="inlineStr">
        <is>
          <t>SÖDERMANLANDS LÄN</t>
        </is>
      </c>
      <c r="E137" t="inlineStr">
        <is>
          <t>VINGÅKER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38534-2021</t>
        </is>
      </c>
      <c r="B138" s="1" t="n">
        <v>44407</v>
      </c>
      <c r="C138" s="1" t="n">
        <v>45958</v>
      </c>
      <c r="D138" t="inlineStr">
        <is>
          <t>SÖDERMANLANDS LÄN</t>
        </is>
      </c>
      <c r="E138" t="inlineStr">
        <is>
          <t>VINGÅKER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20301-2025</t>
        </is>
      </c>
      <c r="B139" s="1" t="n">
        <v>45774.79278935185</v>
      </c>
      <c r="C139" s="1" t="n">
        <v>45958</v>
      </c>
      <c r="D139" t="inlineStr">
        <is>
          <t>SÖDERMANLANDS LÄN</t>
        </is>
      </c>
      <c r="E139" t="inlineStr">
        <is>
          <t>VINGÅKER</t>
        </is>
      </c>
      <c r="G139" t="n">
        <v>7.5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131-2023</t>
        </is>
      </c>
      <c r="B140" s="1" t="n">
        <v>44918</v>
      </c>
      <c r="C140" s="1" t="n">
        <v>45958</v>
      </c>
      <c r="D140" t="inlineStr">
        <is>
          <t>SÖDERMANLANDS LÄN</t>
        </is>
      </c>
      <c r="E140" t="inlineStr">
        <is>
          <t>VINGÅKER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45425-2024</t>
        </is>
      </c>
      <c r="B141" s="1" t="n">
        <v>45576.60469907407</v>
      </c>
      <c r="C141" s="1" t="n">
        <v>45958</v>
      </c>
      <c r="D141" t="inlineStr">
        <is>
          <t>SÖDERMANLANDS LÄN</t>
        </is>
      </c>
      <c r="E141" t="inlineStr">
        <is>
          <t>VINGÅKER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45731-2025</t>
        </is>
      </c>
      <c r="B142" s="1" t="n">
        <v>45923</v>
      </c>
      <c r="C142" s="1" t="n">
        <v>45958</v>
      </c>
      <c r="D142" t="inlineStr">
        <is>
          <t>SÖDERMANLANDS LÄN</t>
        </is>
      </c>
      <c r="E142" t="inlineStr">
        <is>
          <t>VINGÅKER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19861-2023</t>
        </is>
      </c>
      <c r="B143" s="1" t="n">
        <v>45053.90454861111</v>
      </c>
      <c r="C143" s="1" t="n">
        <v>45958</v>
      </c>
      <c r="D143" t="inlineStr">
        <is>
          <t>SÖDERMANLANDS LÄN</t>
        </is>
      </c>
      <c r="E143" t="inlineStr">
        <is>
          <t>VINGÅKER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27238-2023</t>
        </is>
      </c>
      <c r="B144" s="1" t="n">
        <v>45096</v>
      </c>
      <c r="C144" s="1" t="n">
        <v>45958</v>
      </c>
      <c r="D144" t="inlineStr">
        <is>
          <t>SÖDERMANLANDS LÄN</t>
        </is>
      </c>
      <c r="E144" t="inlineStr">
        <is>
          <t>VINGÅKER</t>
        </is>
      </c>
      <c r="F144" t="inlineStr">
        <is>
          <t>Sveaskog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50756-2023</t>
        </is>
      </c>
      <c r="B145" s="1" t="n">
        <v>45210</v>
      </c>
      <c r="C145" s="1" t="n">
        <v>45958</v>
      </c>
      <c r="D145" t="inlineStr">
        <is>
          <t>SÖDERMANLANDS LÄN</t>
        </is>
      </c>
      <c r="E145" t="inlineStr">
        <is>
          <t>VINGÅKER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19645-2024</t>
        </is>
      </c>
      <c r="B146" s="1" t="n">
        <v>45432</v>
      </c>
      <c r="C146" s="1" t="n">
        <v>45958</v>
      </c>
      <c r="D146" t="inlineStr">
        <is>
          <t>SÖDERMANLANDS LÄN</t>
        </is>
      </c>
      <c r="E146" t="inlineStr">
        <is>
          <t>VINGÅKER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16617-2025</t>
        </is>
      </c>
      <c r="B147" s="1" t="n">
        <v>45754</v>
      </c>
      <c r="C147" s="1" t="n">
        <v>45958</v>
      </c>
      <c r="D147" t="inlineStr">
        <is>
          <t>SÖDERMANLANDS LÄN</t>
        </is>
      </c>
      <c r="E147" t="inlineStr">
        <is>
          <t>VINGÅKER</t>
        </is>
      </c>
      <c r="F147" t="inlineStr">
        <is>
          <t>Sveaskog</t>
        </is>
      </c>
      <c r="G147" t="n">
        <v>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64397-2021</t>
        </is>
      </c>
      <c r="B148" s="1" t="n">
        <v>44511</v>
      </c>
      <c r="C148" s="1" t="n">
        <v>45958</v>
      </c>
      <c r="D148" t="inlineStr">
        <is>
          <t>SÖDERMANLANDS LÄN</t>
        </is>
      </c>
      <c r="E148" t="inlineStr">
        <is>
          <t>VINGÅKER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27960-2025</t>
        </is>
      </c>
      <c r="B149" s="1" t="n">
        <v>45817.54246527778</v>
      </c>
      <c r="C149" s="1" t="n">
        <v>45958</v>
      </c>
      <c r="D149" t="inlineStr">
        <is>
          <t>SÖDERMANLANDS LÄN</t>
        </is>
      </c>
      <c r="E149" t="inlineStr">
        <is>
          <t>VINGÅKER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68739-2020</t>
        </is>
      </c>
      <c r="B150" s="1" t="n">
        <v>44187</v>
      </c>
      <c r="C150" s="1" t="n">
        <v>45958</v>
      </c>
      <c r="D150" t="inlineStr">
        <is>
          <t>SÖDERMANLANDS LÄN</t>
        </is>
      </c>
      <c r="E150" t="inlineStr">
        <is>
          <t>VINGÅKER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22835-2023</t>
        </is>
      </c>
      <c r="B151" s="1" t="n">
        <v>45072</v>
      </c>
      <c r="C151" s="1" t="n">
        <v>45958</v>
      </c>
      <c r="D151" t="inlineStr">
        <is>
          <t>SÖDERMANLANDS LÄN</t>
        </is>
      </c>
      <c r="E151" t="inlineStr">
        <is>
          <t>VINGÅKER</t>
        </is>
      </c>
      <c r="F151" t="inlineStr">
        <is>
          <t>Sveaskog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54780-2023</t>
        </is>
      </c>
      <c r="B152" s="1" t="n">
        <v>45236</v>
      </c>
      <c r="C152" s="1" t="n">
        <v>45958</v>
      </c>
      <c r="D152" t="inlineStr">
        <is>
          <t>SÖDERMANLANDS LÄN</t>
        </is>
      </c>
      <c r="E152" t="inlineStr">
        <is>
          <t>VINGÅKER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28150-2025</t>
        </is>
      </c>
      <c r="B153" s="1" t="n">
        <v>45818.35171296296</v>
      </c>
      <c r="C153" s="1" t="n">
        <v>45958</v>
      </c>
      <c r="D153" t="inlineStr">
        <is>
          <t>SÖDERMANLANDS LÄN</t>
        </is>
      </c>
      <c r="E153" t="inlineStr">
        <is>
          <t>VINGÅKER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29166-2021</t>
        </is>
      </c>
      <c r="B154" s="1" t="n">
        <v>44358</v>
      </c>
      <c r="C154" s="1" t="n">
        <v>45958</v>
      </c>
      <c r="D154" t="inlineStr">
        <is>
          <t>SÖDERMANLANDS LÄN</t>
        </is>
      </c>
      <c r="E154" t="inlineStr">
        <is>
          <t>VINGÅKER</t>
        </is>
      </c>
      <c r="G154" t="n">
        <v>3.7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35893-2021</t>
        </is>
      </c>
      <c r="B155" s="1" t="n">
        <v>44387</v>
      </c>
      <c r="C155" s="1" t="n">
        <v>45958</v>
      </c>
      <c r="D155" t="inlineStr">
        <is>
          <t>SÖDERMANLANDS LÄN</t>
        </is>
      </c>
      <c r="E155" t="inlineStr">
        <is>
          <t>VINGÅKER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46420-2023</t>
        </is>
      </c>
      <c r="B156" s="1" t="n">
        <v>45194</v>
      </c>
      <c r="C156" s="1" t="n">
        <v>45958</v>
      </c>
      <c r="D156" t="inlineStr">
        <is>
          <t>SÖDERMANLANDS LÄN</t>
        </is>
      </c>
      <c r="E156" t="inlineStr">
        <is>
          <t>VINGÅKER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10154-2023</t>
        </is>
      </c>
      <c r="B157" s="1" t="n">
        <v>44979</v>
      </c>
      <c r="C157" s="1" t="n">
        <v>45958</v>
      </c>
      <c r="D157" t="inlineStr">
        <is>
          <t>SÖDERMANLANDS LÄN</t>
        </is>
      </c>
      <c r="E157" t="inlineStr">
        <is>
          <t>VINGÅKER</t>
        </is>
      </c>
      <c r="G157" t="n">
        <v>8.5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19165-2024</t>
        </is>
      </c>
      <c r="B158" s="1" t="n">
        <v>45428</v>
      </c>
      <c r="C158" s="1" t="n">
        <v>45958</v>
      </c>
      <c r="D158" t="inlineStr">
        <is>
          <t>SÖDERMANLANDS LÄN</t>
        </is>
      </c>
      <c r="E158" t="inlineStr">
        <is>
          <t>VINGÅKER</t>
        </is>
      </c>
      <c r="G158" t="n">
        <v>3.7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49330-2025</t>
        </is>
      </c>
      <c r="B159" s="1" t="n">
        <v>45938.58097222223</v>
      </c>
      <c r="C159" s="1" t="n">
        <v>45958</v>
      </c>
      <c r="D159" t="inlineStr">
        <is>
          <t>SÖDERMANLANDS LÄN</t>
        </is>
      </c>
      <c r="E159" t="inlineStr">
        <is>
          <t>VINGÅKER</t>
        </is>
      </c>
      <c r="F159" t="inlineStr">
        <is>
          <t>Sveaskog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49322-2025</t>
        </is>
      </c>
      <c r="B160" s="1" t="n">
        <v>45938.57336805556</v>
      </c>
      <c r="C160" s="1" t="n">
        <v>45958</v>
      </c>
      <c r="D160" t="inlineStr">
        <is>
          <t>SÖDERMANLANDS LÄN</t>
        </is>
      </c>
      <c r="E160" t="inlineStr">
        <is>
          <t>VINGÅKER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49319-2025</t>
        </is>
      </c>
      <c r="B161" s="1" t="n">
        <v>45938.5725</v>
      </c>
      <c r="C161" s="1" t="n">
        <v>45958</v>
      </c>
      <c r="D161" t="inlineStr">
        <is>
          <t>SÖDERMANLANDS LÄN</t>
        </is>
      </c>
      <c r="E161" t="inlineStr">
        <is>
          <t>VINGÅKER</t>
        </is>
      </c>
      <c r="F161" t="inlineStr">
        <is>
          <t>Sveaskog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49326-2025</t>
        </is>
      </c>
      <c r="B162" s="1" t="n">
        <v>45938.57447916667</v>
      </c>
      <c r="C162" s="1" t="n">
        <v>45958</v>
      </c>
      <c r="D162" t="inlineStr">
        <is>
          <t>SÖDERMANLANDS LÄN</t>
        </is>
      </c>
      <c r="E162" t="inlineStr">
        <is>
          <t>VINGÅKER</t>
        </is>
      </c>
      <c r="F162" t="inlineStr">
        <is>
          <t>Sveaskog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49336-2025</t>
        </is>
      </c>
      <c r="B163" s="1" t="n">
        <v>45938.58679398148</v>
      </c>
      <c r="C163" s="1" t="n">
        <v>45958</v>
      </c>
      <c r="D163" t="inlineStr">
        <is>
          <t>SÖDERMANLANDS LÄN</t>
        </is>
      </c>
      <c r="E163" t="inlineStr">
        <is>
          <t>VINGÅKER</t>
        </is>
      </c>
      <c r="F163" t="inlineStr">
        <is>
          <t>Sveaskog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356-2022</t>
        </is>
      </c>
      <c r="B164" s="1" t="n">
        <v>44565</v>
      </c>
      <c r="C164" s="1" t="n">
        <v>45958</v>
      </c>
      <c r="D164" t="inlineStr">
        <is>
          <t>SÖDERMANLANDS LÄN</t>
        </is>
      </c>
      <c r="E164" t="inlineStr">
        <is>
          <t>VINGÅKER</t>
        </is>
      </c>
      <c r="G164" t="n">
        <v>13.4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42084-2023</t>
        </is>
      </c>
      <c r="B165" s="1" t="n">
        <v>45175</v>
      </c>
      <c r="C165" s="1" t="n">
        <v>45958</v>
      </c>
      <c r="D165" t="inlineStr">
        <is>
          <t>SÖDERMANLANDS LÄN</t>
        </is>
      </c>
      <c r="E165" t="inlineStr">
        <is>
          <t>VINGÅKER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63584-2023</t>
        </is>
      </c>
      <c r="B166" s="1" t="n">
        <v>45275.41878472222</v>
      </c>
      <c r="C166" s="1" t="n">
        <v>45958</v>
      </c>
      <c r="D166" t="inlineStr">
        <is>
          <t>SÖDERMANLANDS LÄN</t>
        </is>
      </c>
      <c r="E166" t="inlineStr">
        <is>
          <t>VINGÅKER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41953-2024</t>
        </is>
      </c>
      <c r="B167" s="1" t="n">
        <v>45561</v>
      </c>
      <c r="C167" s="1" t="n">
        <v>45958</v>
      </c>
      <c r="D167" t="inlineStr">
        <is>
          <t>SÖDERMANLANDS LÄN</t>
        </is>
      </c>
      <c r="E167" t="inlineStr">
        <is>
          <t>VINGÅKER</t>
        </is>
      </c>
      <c r="G167" t="n">
        <v>16.5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22095-2021</t>
        </is>
      </c>
      <c r="B168" s="1" t="n">
        <v>44320</v>
      </c>
      <c r="C168" s="1" t="n">
        <v>45958</v>
      </c>
      <c r="D168" t="inlineStr">
        <is>
          <t>SÖDERMANLANDS LÄN</t>
        </is>
      </c>
      <c r="E168" t="inlineStr">
        <is>
          <t>VINGÅKER</t>
        </is>
      </c>
      <c r="G168" t="n">
        <v>7.7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24106-2022</t>
        </is>
      </c>
      <c r="B169" s="1" t="n">
        <v>44725</v>
      </c>
      <c r="C169" s="1" t="n">
        <v>45958</v>
      </c>
      <c r="D169" t="inlineStr">
        <is>
          <t>SÖDERMANLANDS LÄN</t>
        </is>
      </c>
      <c r="E169" t="inlineStr">
        <is>
          <t>VINGÅKER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34159-2022</t>
        </is>
      </c>
      <c r="B170" s="1" t="n">
        <v>44791</v>
      </c>
      <c r="C170" s="1" t="n">
        <v>45958</v>
      </c>
      <c r="D170" t="inlineStr">
        <is>
          <t>SÖDERMANLANDS LÄN</t>
        </is>
      </c>
      <c r="E170" t="inlineStr">
        <is>
          <t>VINGÅKER</t>
        </is>
      </c>
      <c r="G170" t="n">
        <v>8.800000000000001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2270-2023</t>
        </is>
      </c>
      <c r="B171" s="1" t="n">
        <v>44942.49956018518</v>
      </c>
      <c r="C171" s="1" t="n">
        <v>45958</v>
      </c>
      <c r="D171" t="inlineStr">
        <is>
          <t>SÖDERMANLANDS LÄN</t>
        </is>
      </c>
      <c r="E171" t="inlineStr">
        <is>
          <t>VINGÅKER</t>
        </is>
      </c>
      <c r="G171" t="n">
        <v>9.1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42455-2025</t>
        </is>
      </c>
      <c r="B172" s="1" t="n">
        <v>45905</v>
      </c>
      <c r="C172" s="1" t="n">
        <v>45958</v>
      </c>
      <c r="D172" t="inlineStr">
        <is>
          <t>SÖDERMANLANDS LÄN</t>
        </is>
      </c>
      <c r="E172" t="inlineStr">
        <is>
          <t>VINGÅKER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48550-2021</t>
        </is>
      </c>
      <c r="B173" s="1" t="n">
        <v>44452</v>
      </c>
      <c r="C173" s="1" t="n">
        <v>45958</v>
      </c>
      <c r="D173" t="inlineStr">
        <is>
          <t>SÖDERMANLANDS LÄN</t>
        </is>
      </c>
      <c r="E173" t="inlineStr">
        <is>
          <t>VINGÅKER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42416-2025</t>
        </is>
      </c>
      <c r="B174" s="1" t="n">
        <v>45905</v>
      </c>
      <c r="C174" s="1" t="n">
        <v>45958</v>
      </c>
      <c r="D174" t="inlineStr">
        <is>
          <t>SÖDERMANLANDS LÄN</t>
        </is>
      </c>
      <c r="E174" t="inlineStr">
        <is>
          <t>VINGÅKER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42438-2025</t>
        </is>
      </c>
      <c r="B175" s="1" t="n">
        <v>45905</v>
      </c>
      <c r="C175" s="1" t="n">
        <v>45958</v>
      </c>
      <c r="D175" t="inlineStr">
        <is>
          <t>SÖDERMANLANDS LÄN</t>
        </is>
      </c>
      <c r="E175" t="inlineStr">
        <is>
          <t>VINGÅKER</t>
        </is>
      </c>
      <c r="G175" t="n">
        <v>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42407-2025</t>
        </is>
      </c>
      <c r="B176" s="1" t="n">
        <v>45905</v>
      </c>
      <c r="C176" s="1" t="n">
        <v>45958</v>
      </c>
      <c r="D176" t="inlineStr">
        <is>
          <t>SÖDERMANLANDS LÄN</t>
        </is>
      </c>
      <c r="E176" t="inlineStr">
        <is>
          <t>VINGÅKER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42410-2025</t>
        </is>
      </c>
      <c r="B177" s="1" t="n">
        <v>45905</v>
      </c>
      <c r="C177" s="1" t="n">
        <v>45958</v>
      </c>
      <c r="D177" t="inlineStr">
        <is>
          <t>SÖDERMANLANDS LÄN</t>
        </is>
      </c>
      <c r="E177" t="inlineStr">
        <is>
          <t>VINGÅKER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42404-2025</t>
        </is>
      </c>
      <c r="B178" s="1" t="n">
        <v>45905</v>
      </c>
      <c r="C178" s="1" t="n">
        <v>45958</v>
      </c>
      <c r="D178" t="inlineStr">
        <is>
          <t>SÖDERMANLANDS LÄN</t>
        </is>
      </c>
      <c r="E178" t="inlineStr">
        <is>
          <t>VINGÅKER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42446-2025</t>
        </is>
      </c>
      <c r="B179" s="1" t="n">
        <v>45905</v>
      </c>
      <c r="C179" s="1" t="n">
        <v>45958</v>
      </c>
      <c r="D179" t="inlineStr">
        <is>
          <t>SÖDERMANLANDS LÄN</t>
        </is>
      </c>
      <c r="E179" t="inlineStr">
        <is>
          <t>VINGÅKER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24405-2023</t>
        </is>
      </c>
      <c r="B180" s="1" t="n">
        <v>45076</v>
      </c>
      <c r="C180" s="1" t="n">
        <v>45958</v>
      </c>
      <c r="D180" t="inlineStr">
        <is>
          <t>SÖDERMANLANDS LÄN</t>
        </is>
      </c>
      <c r="E180" t="inlineStr">
        <is>
          <t>VINGÅKER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25493-2025</t>
        </is>
      </c>
      <c r="B181" s="1" t="n">
        <v>45803.33516203704</v>
      </c>
      <c r="C181" s="1" t="n">
        <v>45958</v>
      </c>
      <c r="D181" t="inlineStr">
        <is>
          <t>SÖDERMANLANDS LÄN</t>
        </is>
      </c>
      <c r="E181" t="inlineStr">
        <is>
          <t>VINGÅKER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32316-2023</t>
        </is>
      </c>
      <c r="B182" s="1" t="n">
        <v>45120.45346064815</v>
      </c>
      <c r="C182" s="1" t="n">
        <v>45958</v>
      </c>
      <c r="D182" t="inlineStr">
        <is>
          <t>SÖDERMANLANDS LÄN</t>
        </is>
      </c>
      <c r="E182" t="inlineStr">
        <is>
          <t>VINGÅKER</t>
        </is>
      </c>
      <c r="F182" t="inlineStr">
        <is>
          <t>Sveaskog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27341-2022</t>
        </is>
      </c>
      <c r="B183" s="1" t="n">
        <v>44742.39807870371</v>
      </c>
      <c r="C183" s="1" t="n">
        <v>45958</v>
      </c>
      <c r="D183" t="inlineStr">
        <is>
          <t>SÖDERMANLANDS LÄN</t>
        </is>
      </c>
      <c r="E183" t="inlineStr">
        <is>
          <t>VINGÅKER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18241-2022</t>
        </is>
      </c>
      <c r="B184" s="1" t="n">
        <v>44685</v>
      </c>
      <c r="C184" s="1" t="n">
        <v>45958</v>
      </c>
      <c r="D184" t="inlineStr">
        <is>
          <t>SÖDERMANLANDS LÄN</t>
        </is>
      </c>
      <c r="E184" t="inlineStr">
        <is>
          <t>VINGÅKER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56133-2020</t>
        </is>
      </c>
      <c r="B185" s="1" t="n">
        <v>44133</v>
      </c>
      <c r="C185" s="1" t="n">
        <v>45958</v>
      </c>
      <c r="D185" t="inlineStr">
        <is>
          <t>SÖDERMANLANDS LÄN</t>
        </is>
      </c>
      <c r="E185" t="inlineStr">
        <is>
          <t>VINGÅKER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12714-2025</t>
        </is>
      </c>
      <c r="B186" s="1" t="n">
        <v>45733</v>
      </c>
      <c r="C186" s="1" t="n">
        <v>45958</v>
      </c>
      <c r="D186" t="inlineStr">
        <is>
          <t>SÖDERMANLANDS LÄN</t>
        </is>
      </c>
      <c r="E186" t="inlineStr">
        <is>
          <t>VINGÅKER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8442-2023</t>
        </is>
      </c>
      <c r="B187" s="1" t="n">
        <v>44977.47071759259</v>
      </c>
      <c r="C187" s="1" t="n">
        <v>45958</v>
      </c>
      <c r="D187" t="inlineStr">
        <is>
          <t>SÖDERMANLANDS LÄN</t>
        </is>
      </c>
      <c r="E187" t="inlineStr">
        <is>
          <t>VINGÅKER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7539-2025</t>
        </is>
      </c>
      <c r="B188" s="1" t="n">
        <v>45705.56822916667</v>
      </c>
      <c r="C188" s="1" t="n">
        <v>45958</v>
      </c>
      <c r="D188" t="inlineStr">
        <is>
          <t>SÖDERMANLANDS LÄN</t>
        </is>
      </c>
      <c r="E188" t="inlineStr">
        <is>
          <t>VINGÅKER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27207-2023</t>
        </is>
      </c>
      <c r="B189" s="1" t="n">
        <v>45096.56784722222</v>
      </c>
      <c r="C189" s="1" t="n">
        <v>45958</v>
      </c>
      <c r="D189" t="inlineStr">
        <is>
          <t>SÖDERMANLANDS LÄN</t>
        </is>
      </c>
      <c r="E189" t="inlineStr">
        <is>
          <t>VINGÅKER</t>
        </is>
      </c>
      <c r="F189" t="inlineStr">
        <is>
          <t>Sveaskog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59988-2022</t>
        </is>
      </c>
      <c r="B190" s="1" t="n">
        <v>44902</v>
      </c>
      <c r="C190" s="1" t="n">
        <v>45958</v>
      </c>
      <c r="D190" t="inlineStr">
        <is>
          <t>SÖDERMANLANDS LÄN</t>
        </is>
      </c>
      <c r="E190" t="inlineStr">
        <is>
          <t>VINGÅKER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55640-2022</t>
        </is>
      </c>
      <c r="B191" s="1" t="n">
        <v>44888.46519675926</v>
      </c>
      <c r="C191" s="1" t="n">
        <v>45958</v>
      </c>
      <c r="D191" t="inlineStr">
        <is>
          <t>SÖDERMANLANDS LÄN</t>
        </is>
      </c>
      <c r="E191" t="inlineStr">
        <is>
          <t>VINGÅKER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192-2024</t>
        </is>
      </c>
      <c r="B192" s="1" t="n">
        <v>45294.62162037037</v>
      </c>
      <c r="C192" s="1" t="n">
        <v>45958</v>
      </c>
      <c r="D192" t="inlineStr">
        <is>
          <t>SÖDERMANLANDS LÄN</t>
        </is>
      </c>
      <c r="E192" t="inlineStr">
        <is>
          <t>VINGÅKER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54051-2024</t>
        </is>
      </c>
      <c r="B193" s="1" t="n">
        <v>45615</v>
      </c>
      <c r="C193" s="1" t="n">
        <v>45958</v>
      </c>
      <c r="D193" t="inlineStr">
        <is>
          <t>SÖDERMANLANDS LÄN</t>
        </is>
      </c>
      <c r="E193" t="inlineStr">
        <is>
          <t>VINGÅKER</t>
        </is>
      </c>
      <c r="G193" t="n">
        <v>8.9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35131-2024</t>
        </is>
      </c>
      <c r="B194" s="1" t="n">
        <v>45529</v>
      </c>
      <c r="C194" s="1" t="n">
        <v>45958</v>
      </c>
      <c r="D194" t="inlineStr">
        <is>
          <t>SÖDERMANLANDS LÄN</t>
        </is>
      </c>
      <c r="E194" t="inlineStr">
        <is>
          <t>VINGÅKER</t>
        </is>
      </c>
      <c r="G194" t="n">
        <v>6.3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22866-2024</t>
        </is>
      </c>
      <c r="B195" s="1" t="n">
        <v>45448</v>
      </c>
      <c r="C195" s="1" t="n">
        <v>45958</v>
      </c>
      <c r="D195" t="inlineStr">
        <is>
          <t>SÖDERMANLANDS LÄN</t>
        </is>
      </c>
      <c r="E195" t="inlineStr">
        <is>
          <t>VINGÅKER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52433-2025</t>
        </is>
      </c>
      <c r="B196" s="1" t="n">
        <v>45954.38760416667</v>
      </c>
      <c r="C196" s="1" t="n">
        <v>45958</v>
      </c>
      <c r="D196" t="inlineStr">
        <is>
          <t>SÖDERMANLANDS LÄN</t>
        </is>
      </c>
      <c r="E196" t="inlineStr">
        <is>
          <t>VINGÅKER</t>
        </is>
      </c>
      <c r="F196" t="inlineStr">
        <is>
          <t>Sveaskog</t>
        </is>
      </c>
      <c r="G196" t="n">
        <v>10.7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63764-2023</t>
        </is>
      </c>
      <c r="B197" s="1" t="n">
        <v>45278.34112268518</v>
      </c>
      <c r="C197" s="1" t="n">
        <v>45958</v>
      </c>
      <c r="D197" t="inlineStr">
        <is>
          <t>SÖDERMANLANDS LÄN</t>
        </is>
      </c>
      <c r="E197" t="inlineStr">
        <is>
          <t>VINGÅKER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54742-2023</t>
        </is>
      </c>
      <c r="B198" s="1" t="n">
        <v>45236.40959490741</v>
      </c>
      <c r="C198" s="1" t="n">
        <v>45958</v>
      </c>
      <c r="D198" t="inlineStr">
        <is>
          <t>SÖDERMANLANDS LÄN</t>
        </is>
      </c>
      <c r="E198" t="inlineStr">
        <is>
          <t>VINGÅKER</t>
        </is>
      </c>
      <c r="G198" t="n">
        <v>3.4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34441-2024</t>
        </is>
      </c>
      <c r="B199" s="1" t="n">
        <v>45525.54172453703</v>
      </c>
      <c r="C199" s="1" t="n">
        <v>45958</v>
      </c>
      <c r="D199" t="inlineStr">
        <is>
          <t>SÖDERMANLANDS LÄN</t>
        </is>
      </c>
      <c r="E199" t="inlineStr">
        <is>
          <t>VINGÅKER</t>
        </is>
      </c>
      <c r="G199" t="n">
        <v>10.4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58908-2024</t>
        </is>
      </c>
      <c r="B200" s="1" t="n">
        <v>45636.48037037037</v>
      </c>
      <c r="C200" s="1" t="n">
        <v>45958</v>
      </c>
      <c r="D200" t="inlineStr">
        <is>
          <t>SÖDERMANLANDS LÄN</t>
        </is>
      </c>
      <c r="E200" t="inlineStr">
        <is>
          <t>VINGÅKER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2888-2023</t>
        </is>
      </c>
      <c r="B201" s="1" t="n">
        <v>44945.4825</v>
      </c>
      <c r="C201" s="1" t="n">
        <v>45958</v>
      </c>
      <c r="D201" t="inlineStr">
        <is>
          <t>SÖDERMANLANDS LÄN</t>
        </is>
      </c>
      <c r="E201" t="inlineStr">
        <is>
          <t>VINGÅKER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45083-2025</t>
        </is>
      </c>
      <c r="B202" s="1" t="n">
        <v>45918</v>
      </c>
      <c r="C202" s="1" t="n">
        <v>45958</v>
      </c>
      <c r="D202" t="inlineStr">
        <is>
          <t>SÖDERMANLANDS LÄN</t>
        </is>
      </c>
      <c r="E202" t="inlineStr">
        <is>
          <t>VINGÅKER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23415-2023</t>
        </is>
      </c>
      <c r="B203" s="1" t="n">
        <v>45076.50886574074</v>
      </c>
      <c r="C203" s="1" t="n">
        <v>45958</v>
      </c>
      <c r="D203" t="inlineStr">
        <is>
          <t>SÖDERMANLANDS LÄN</t>
        </is>
      </c>
      <c r="E203" t="inlineStr">
        <is>
          <t>VINGÅKER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2586-2023</t>
        </is>
      </c>
      <c r="B204" s="1" t="n">
        <v>44943</v>
      </c>
      <c r="C204" s="1" t="n">
        <v>45958</v>
      </c>
      <c r="D204" t="inlineStr">
        <is>
          <t>SÖDERMANLANDS LÄN</t>
        </is>
      </c>
      <c r="E204" t="inlineStr">
        <is>
          <t>VINGÅKER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3748-2024</t>
        </is>
      </c>
      <c r="B205" s="1" t="n">
        <v>45321</v>
      </c>
      <c r="C205" s="1" t="n">
        <v>45958</v>
      </c>
      <c r="D205" t="inlineStr">
        <is>
          <t>SÖDERMANLANDS LÄN</t>
        </is>
      </c>
      <c r="E205" t="inlineStr">
        <is>
          <t>VINGÅKER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9815-2025</t>
        </is>
      </c>
      <c r="B206" s="1" t="n">
        <v>45715</v>
      </c>
      <c r="C206" s="1" t="n">
        <v>45958</v>
      </c>
      <c r="D206" t="inlineStr">
        <is>
          <t>SÖDERMANLANDS LÄN</t>
        </is>
      </c>
      <c r="E206" t="inlineStr">
        <is>
          <t>VINGÅKER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37740-2025</t>
        </is>
      </c>
      <c r="B207" s="1" t="n">
        <v>45880.65108796296</v>
      </c>
      <c r="C207" s="1" t="n">
        <v>45958</v>
      </c>
      <c r="D207" t="inlineStr">
        <is>
          <t>SÖDERMANLANDS LÄN</t>
        </is>
      </c>
      <c r="E207" t="inlineStr">
        <is>
          <t>VINGÅKER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465-2024</t>
        </is>
      </c>
      <c r="B208" s="1" t="n">
        <v>45297.57143518519</v>
      </c>
      <c r="C208" s="1" t="n">
        <v>45958</v>
      </c>
      <c r="D208" t="inlineStr">
        <is>
          <t>SÖDERMANLANDS LÄN</t>
        </is>
      </c>
      <c r="E208" t="inlineStr">
        <is>
          <t>VINGÅKER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1826-2023</t>
        </is>
      </c>
      <c r="B209" s="1" t="n">
        <v>44938</v>
      </c>
      <c r="C209" s="1" t="n">
        <v>45958</v>
      </c>
      <c r="D209" t="inlineStr">
        <is>
          <t>SÖDERMANLANDS LÄN</t>
        </is>
      </c>
      <c r="E209" t="inlineStr">
        <is>
          <t>VINGÅKER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19860-2023</t>
        </is>
      </c>
      <c r="B210" s="1" t="n">
        <v>45053.90079861111</v>
      </c>
      <c r="C210" s="1" t="n">
        <v>45958</v>
      </c>
      <c r="D210" t="inlineStr">
        <is>
          <t>SÖDERMANLANDS LÄN</t>
        </is>
      </c>
      <c r="E210" t="inlineStr">
        <is>
          <t>VINGÅKER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466-2024</t>
        </is>
      </c>
      <c r="B211" s="1" t="n">
        <v>45297.57569444444</v>
      </c>
      <c r="C211" s="1" t="n">
        <v>45958</v>
      </c>
      <c r="D211" t="inlineStr">
        <is>
          <t>SÖDERMANLANDS LÄN</t>
        </is>
      </c>
      <c r="E211" t="inlineStr">
        <is>
          <t>VINGÅKER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46256-2025</t>
        </is>
      </c>
      <c r="B212" s="1" t="n">
        <v>45924</v>
      </c>
      <c r="C212" s="1" t="n">
        <v>45958</v>
      </c>
      <c r="D212" t="inlineStr">
        <is>
          <t>SÖDERMANLANDS LÄN</t>
        </is>
      </c>
      <c r="E212" t="inlineStr">
        <is>
          <t>VINGÅKER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41952-2022</t>
        </is>
      </c>
      <c r="B213" s="1" t="n">
        <v>44830.38984953704</v>
      </c>
      <c r="C213" s="1" t="n">
        <v>45958</v>
      </c>
      <c r="D213" t="inlineStr">
        <is>
          <t>SÖDERMANLANDS LÄN</t>
        </is>
      </c>
      <c r="E213" t="inlineStr">
        <is>
          <t>VINGÅKER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46239-2025</t>
        </is>
      </c>
      <c r="B214" s="1" t="n">
        <v>45924</v>
      </c>
      <c r="C214" s="1" t="n">
        <v>45958</v>
      </c>
      <c r="D214" t="inlineStr">
        <is>
          <t>SÖDERMANLANDS LÄN</t>
        </is>
      </c>
      <c r="E214" t="inlineStr">
        <is>
          <t>VINGÅKER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41870-2023</t>
        </is>
      </c>
      <c r="B215" s="1" t="n">
        <v>45174</v>
      </c>
      <c r="C215" s="1" t="n">
        <v>45958</v>
      </c>
      <c r="D215" t="inlineStr">
        <is>
          <t>SÖDERMANLANDS LÄN</t>
        </is>
      </c>
      <c r="E215" t="inlineStr">
        <is>
          <t>VINGÅKER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39779-2024</t>
        </is>
      </c>
      <c r="B216" s="1" t="n">
        <v>45552</v>
      </c>
      <c r="C216" s="1" t="n">
        <v>45958</v>
      </c>
      <c r="D216" t="inlineStr">
        <is>
          <t>SÖDERMANLANDS LÄN</t>
        </is>
      </c>
      <c r="E216" t="inlineStr">
        <is>
          <t>VINGÅKER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16071-2023</t>
        </is>
      </c>
      <c r="B217" s="1" t="n">
        <v>45021</v>
      </c>
      <c r="C217" s="1" t="n">
        <v>45958</v>
      </c>
      <c r="D217" t="inlineStr">
        <is>
          <t>SÖDERMANLANDS LÄN</t>
        </is>
      </c>
      <c r="E217" t="inlineStr">
        <is>
          <t>VINGÅKER</t>
        </is>
      </c>
      <c r="G217" t="n">
        <v>0.3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1670-2022</t>
        </is>
      </c>
      <c r="B218" s="1" t="n">
        <v>44573</v>
      </c>
      <c r="C218" s="1" t="n">
        <v>45958</v>
      </c>
      <c r="D218" t="inlineStr">
        <is>
          <t>SÖDERMANLANDS LÄN</t>
        </is>
      </c>
      <c r="E218" t="inlineStr">
        <is>
          <t>VINGÅKER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61840-2022</t>
        </is>
      </c>
      <c r="B219" s="1" t="n">
        <v>44917.60373842593</v>
      </c>
      <c r="C219" s="1" t="n">
        <v>45958</v>
      </c>
      <c r="D219" t="inlineStr">
        <is>
          <t>SÖDERMANLANDS LÄN</t>
        </is>
      </c>
      <c r="E219" t="inlineStr">
        <is>
          <t>VINGÅKER</t>
        </is>
      </c>
      <c r="G219" t="n">
        <v>0.4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61842-2022</t>
        </is>
      </c>
      <c r="B220" s="1" t="n">
        <v>44917.60572916667</v>
      </c>
      <c r="C220" s="1" t="n">
        <v>45958</v>
      </c>
      <c r="D220" t="inlineStr">
        <is>
          <t>SÖDERMANLANDS LÄN</t>
        </is>
      </c>
      <c r="E220" t="inlineStr">
        <is>
          <t>VINGÅKER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30575-2022</t>
        </is>
      </c>
      <c r="B221" s="1" t="n">
        <v>44762</v>
      </c>
      <c r="C221" s="1" t="n">
        <v>45958</v>
      </c>
      <c r="D221" t="inlineStr">
        <is>
          <t>SÖDERMANLANDS LÄN</t>
        </is>
      </c>
      <c r="E221" t="inlineStr">
        <is>
          <t>VINGÅKER</t>
        </is>
      </c>
      <c r="F221" t="inlineStr">
        <is>
          <t>Övriga Aktiebolag</t>
        </is>
      </c>
      <c r="G221" t="n">
        <v>10.5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58806-2023</t>
        </is>
      </c>
      <c r="B222" s="1" t="n">
        <v>45247</v>
      </c>
      <c r="C222" s="1" t="n">
        <v>45958</v>
      </c>
      <c r="D222" t="inlineStr">
        <is>
          <t>SÖDERMANLANDS LÄN</t>
        </is>
      </c>
      <c r="E222" t="inlineStr">
        <is>
          <t>VINGÅKER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65066-2023</t>
        </is>
      </c>
      <c r="B223" s="1" t="n">
        <v>45285</v>
      </c>
      <c r="C223" s="1" t="n">
        <v>45958</v>
      </c>
      <c r="D223" t="inlineStr">
        <is>
          <t>SÖDERMANLANDS LÄN</t>
        </is>
      </c>
      <c r="E223" t="inlineStr">
        <is>
          <t>VINGÅKER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55824-2023</t>
        </is>
      </c>
      <c r="B224" s="1" t="n">
        <v>45239</v>
      </c>
      <c r="C224" s="1" t="n">
        <v>45958</v>
      </c>
      <c r="D224" t="inlineStr">
        <is>
          <t>SÖDERMANLANDS LÄN</t>
        </is>
      </c>
      <c r="E224" t="inlineStr">
        <is>
          <t>VINGÅKER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326-2022</t>
        </is>
      </c>
      <c r="B225" s="1" t="n">
        <v>44565</v>
      </c>
      <c r="C225" s="1" t="n">
        <v>45958</v>
      </c>
      <c r="D225" t="inlineStr">
        <is>
          <t>SÖDERMANLANDS LÄN</t>
        </is>
      </c>
      <c r="E225" t="inlineStr">
        <is>
          <t>VINGÅKER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61825-2022</t>
        </is>
      </c>
      <c r="B226" s="1" t="n">
        <v>44917.58537037037</v>
      </c>
      <c r="C226" s="1" t="n">
        <v>45958</v>
      </c>
      <c r="D226" t="inlineStr">
        <is>
          <t>SÖDERMANLANDS LÄN</t>
        </is>
      </c>
      <c r="E226" t="inlineStr">
        <is>
          <t>VINGÅKER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11376-2023</t>
        </is>
      </c>
      <c r="B227" s="1" t="n">
        <v>44990</v>
      </c>
      <c r="C227" s="1" t="n">
        <v>45958</v>
      </c>
      <c r="D227" t="inlineStr">
        <is>
          <t>SÖDERMANLANDS LÄN</t>
        </is>
      </c>
      <c r="E227" t="inlineStr">
        <is>
          <t>VINGÅKER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32522-2023</t>
        </is>
      </c>
      <c r="B228" s="1" t="n">
        <v>45110</v>
      </c>
      <c r="C228" s="1" t="n">
        <v>45958</v>
      </c>
      <c r="D228" t="inlineStr">
        <is>
          <t>SÖDERMANLANDS LÄN</t>
        </is>
      </c>
      <c r="E228" t="inlineStr">
        <is>
          <t>VINGÅKER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50099-2024</t>
        </is>
      </c>
      <c r="B229" s="1" t="n">
        <v>45597</v>
      </c>
      <c r="C229" s="1" t="n">
        <v>45958</v>
      </c>
      <c r="D229" t="inlineStr">
        <is>
          <t>SÖDERMANLANDS LÄN</t>
        </is>
      </c>
      <c r="E229" t="inlineStr">
        <is>
          <t>VINGÅKER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16495-2022</t>
        </is>
      </c>
      <c r="B230" s="1" t="n">
        <v>44671</v>
      </c>
      <c r="C230" s="1" t="n">
        <v>45958</v>
      </c>
      <c r="D230" t="inlineStr">
        <is>
          <t>SÖDERMANLANDS LÄN</t>
        </is>
      </c>
      <c r="E230" t="inlineStr">
        <is>
          <t>VINGÅKER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48638-2022</t>
        </is>
      </c>
      <c r="B231" s="1" t="n">
        <v>44859</v>
      </c>
      <c r="C231" s="1" t="n">
        <v>45958</v>
      </c>
      <c r="D231" t="inlineStr">
        <is>
          <t>SÖDERMANLANDS LÄN</t>
        </is>
      </c>
      <c r="E231" t="inlineStr">
        <is>
          <t>VINGÅKER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3304-2024</t>
        </is>
      </c>
      <c r="B232" s="1" t="n">
        <v>45317</v>
      </c>
      <c r="C232" s="1" t="n">
        <v>45958</v>
      </c>
      <c r="D232" t="inlineStr">
        <is>
          <t>SÖDERMANLANDS LÄN</t>
        </is>
      </c>
      <c r="E232" t="inlineStr">
        <is>
          <t>VINGÅKER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6553-2023</t>
        </is>
      </c>
      <c r="B233" s="1" t="n">
        <v>44961</v>
      </c>
      <c r="C233" s="1" t="n">
        <v>45958</v>
      </c>
      <c r="D233" t="inlineStr">
        <is>
          <t>SÖDERMANLANDS LÄN</t>
        </is>
      </c>
      <c r="E233" t="inlineStr">
        <is>
          <t>VINGÅKER</t>
        </is>
      </c>
      <c r="G233" t="n">
        <v>5.2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132-2023</t>
        </is>
      </c>
      <c r="B234" s="1" t="n">
        <v>44918</v>
      </c>
      <c r="C234" s="1" t="n">
        <v>45958</v>
      </c>
      <c r="D234" t="inlineStr">
        <is>
          <t>SÖDERMANLANDS LÄN</t>
        </is>
      </c>
      <c r="E234" t="inlineStr">
        <is>
          <t>VINGÅKER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1627-2024</t>
        </is>
      </c>
      <c r="B235" s="1" t="n">
        <v>45306</v>
      </c>
      <c r="C235" s="1" t="n">
        <v>45958</v>
      </c>
      <c r="D235" t="inlineStr">
        <is>
          <t>SÖDERMANLANDS LÄN</t>
        </is>
      </c>
      <c r="E235" t="inlineStr">
        <is>
          <t>VINGÅKER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58436-2020</t>
        </is>
      </c>
      <c r="B236" s="1" t="n">
        <v>44145</v>
      </c>
      <c r="C236" s="1" t="n">
        <v>45958</v>
      </c>
      <c r="D236" t="inlineStr">
        <is>
          <t>SÖDERMANLANDS LÄN</t>
        </is>
      </c>
      <c r="E236" t="inlineStr">
        <is>
          <t>VINGÅKER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22135-2023</t>
        </is>
      </c>
      <c r="B237" s="1" t="n">
        <v>45069.60496527778</v>
      </c>
      <c r="C237" s="1" t="n">
        <v>45958</v>
      </c>
      <c r="D237" t="inlineStr">
        <is>
          <t>SÖDERMANLANDS LÄN</t>
        </is>
      </c>
      <c r="E237" t="inlineStr">
        <is>
          <t>VINGÅKER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48620-2022</t>
        </is>
      </c>
      <c r="B238" s="1" t="n">
        <v>44859</v>
      </c>
      <c r="C238" s="1" t="n">
        <v>45958</v>
      </c>
      <c r="D238" t="inlineStr">
        <is>
          <t>SÖDERMANLANDS LÄN</t>
        </is>
      </c>
      <c r="E238" t="inlineStr">
        <is>
          <t>VINGÅKER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48627-2022</t>
        </is>
      </c>
      <c r="B239" s="1" t="n">
        <v>44859</v>
      </c>
      <c r="C239" s="1" t="n">
        <v>45958</v>
      </c>
      <c r="D239" t="inlineStr">
        <is>
          <t>SÖDERMANLANDS LÄN</t>
        </is>
      </c>
      <c r="E239" t="inlineStr">
        <is>
          <t>VINGÅKER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57632-2024</t>
        </is>
      </c>
      <c r="B240" s="1" t="n">
        <v>45630</v>
      </c>
      <c r="C240" s="1" t="n">
        <v>45958</v>
      </c>
      <c r="D240" t="inlineStr">
        <is>
          <t>SÖDERMANLANDS LÄN</t>
        </is>
      </c>
      <c r="E240" t="inlineStr">
        <is>
          <t>VINGÅKER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48631-2022</t>
        </is>
      </c>
      <c r="B241" s="1" t="n">
        <v>44859</v>
      </c>
      <c r="C241" s="1" t="n">
        <v>45958</v>
      </c>
      <c r="D241" t="inlineStr">
        <is>
          <t>SÖDERMANLANDS LÄN</t>
        </is>
      </c>
      <c r="E241" t="inlineStr">
        <is>
          <t>VINGÅKER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48644-2022</t>
        </is>
      </c>
      <c r="B242" s="1" t="n">
        <v>44859</v>
      </c>
      <c r="C242" s="1" t="n">
        <v>45958</v>
      </c>
      <c r="D242" t="inlineStr">
        <is>
          <t>SÖDERMANLANDS LÄN</t>
        </is>
      </c>
      <c r="E242" t="inlineStr">
        <is>
          <t>VINGÅKER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30931-2024</t>
        </is>
      </c>
      <c r="B243" s="1" t="n">
        <v>45498.80204861111</v>
      </c>
      <c r="C243" s="1" t="n">
        <v>45958</v>
      </c>
      <c r="D243" t="inlineStr">
        <is>
          <t>SÖDERMANLANDS LÄN</t>
        </is>
      </c>
      <c r="E243" t="inlineStr">
        <is>
          <t>VINGÅKER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18797-2025</t>
        </is>
      </c>
      <c r="B244" s="1" t="n">
        <v>45764.34591435185</v>
      </c>
      <c r="C244" s="1" t="n">
        <v>45958</v>
      </c>
      <c r="D244" t="inlineStr">
        <is>
          <t>SÖDERMANLANDS LÄN</t>
        </is>
      </c>
      <c r="E244" t="inlineStr">
        <is>
          <t>VINGÅKER</t>
        </is>
      </c>
      <c r="F244" t="inlineStr">
        <is>
          <t>Sveaskog</t>
        </is>
      </c>
      <c r="G244" t="n">
        <v>3.9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17768-2024</t>
        </is>
      </c>
      <c r="B245" s="1" t="n">
        <v>45418</v>
      </c>
      <c r="C245" s="1" t="n">
        <v>45958</v>
      </c>
      <c r="D245" t="inlineStr">
        <is>
          <t>SÖDERMANLANDS LÄN</t>
        </is>
      </c>
      <c r="E245" t="inlineStr">
        <is>
          <t>VINGÅKER</t>
        </is>
      </c>
      <c r="G245" t="n">
        <v>5.4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21160-2024</t>
        </is>
      </c>
      <c r="B246" s="1" t="n">
        <v>45440</v>
      </c>
      <c r="C246" s="1" t="n">
        <v>45958</v>
      </c>
      <c r="D246" t="inlineStr">
        <is>
          <t>SÖDERMANLANDS LÄN</t>
        </is>
      </c>
      <c r="E246" t="inlineStr">
        <is>
          <t>VINGÅKER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42564-2023</t>
        </is>
      </c>
      <c r="B247" s="1" t="n">
        <v>45181.39582175926</v>
      </c>
      <c r="C247" s="1" t="n">
        <v>45958</v>
      </c>
      <c r="D247" t="inlineStr">
        <is>
          <t>SÖDERMANLANDS LÄN</t>
        </is>
      </c>
      <c r="E247" t="inlineStr">
        <is>
          <t>VINGÅKER</t>
        </is>
      </c>
      <c r="G247" t="n">
        <v>5.8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20192-2023</t>
        </is>
      </c>
      <c r="B248" s="1" t="n">
        <v>45051</v>
      </c>
      <c r="C248" s="1" t="n">
        <v>45958</v>
      </c>
      <c r="D248" t="inlineStr">
        <is>
          <t>SÖDERMANLANDS LÄN</t>
        </is>
      </c>
      <c r="E248" t="inlineStr">
        <is>
          <t>VINGÅKER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50751-2023</t>
        </is>
      </c>
      <c r="B249" s="1" t="n">
        <v>45210</v>
      </c>
      <c r="C249" s="1" t="n">
        <v>45958</v>
      </c>
      <c r="D249" t="inlineStr">
        <is>
          <t>SÖDERMANLANDS LÄN</t>
        </is>
      </c>
      <c r="E249" t="inlineStr">
        <is>
          <t>VINGÅKER</t>
        </is>
      </c>
      <c r="G249" t="n">
        <v>5.7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56627-2023</t>
        </is>
      </c>
      <c r="B250" s="1" t="n">
        <v>45243.69512731482</v>
      </c>
      <c r="C250" s="1" t="n">
        <v>45958</v>
      </c>
      <c r="D250" t="inlineStr">
        <is>
          <t>SÖDERMANLANDS LÄN</t>
        </is>
      </c>
      <c r="E250" t="inlineStr">
        <is>
          <t>VINGÅKER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68177-2020</t>
        </is>
      </c>
      <c r="B251" s="1" t="n">
        <v>44183</v>
      </c>
      <c r="C251" s="1" t="n">
        <v>45958</v>
      </c>
      <c r="D251" t="inlineStr">
        <is>
          <t>SÖDERMANLANDS LÄN</t>
        </is>
      </c>
      <c r="E251" t="inlineStr">
        <is>
          <t>VINGÅKER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5084-2021</t>
        </is>
      </c>
      <c r="B252" s="1" t="n">
        <v>44228</v>
      </c>
      <c r="C252" s="1" t="n">
        <v>45958</v>
      </c>
      <c r="D252" t="inlineStr">
        <is>
          <t>SÖDERMANLANDS LÄN</t>
        </is>
      </c>
      <c r="E252" t="inlineStr">
        <is>
          <t>VINGÅKER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3676-2023</t>
        </is>
      </c>
      <c r="B253" s="1" t="n">
        <v>44950.88934027778</v>
      </c>
      <c r="C253" s="1" t="n">
        <v>45958</v>
      </c>
      <c r="D253" t="inlineStr">
        <is>
          <t>SÖDERMANLANDS LÄN</t>
        </is>
      </c>
      <c r="E253" t="inlineStr">
        <is>
          <t>VINGÅKER</t>
        </is>
      </c>
      <c r="G253" t="n">
        <v>3.7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64770-2023</t>
        </is>
      </c>
      <c r="B254" s="1" t="n">
        <v>45281</v>
      </c>
      <c r="C254" s="1" t="n">
        <v>45958</v>
      </c>
      <c r="D254" t="inlineStr">
        <is>
          <t>SÖDERMANLANDS LÄN</t>
        </is>
      </c>
      <c r="E254" t="inlineStr">
        <is>
          <t>VINGÅKER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35257-2022</t>
        </is>
      </c>
      <c r="B255" s="1" t="n">
        <v>44798</v>
      </c>
      <c r="C255" s="1" t="n">
        <v>45958</v>
      </c>
      <c r="D255" t="inlineStr">
        <is>
          <t>SÖDERMANLANDS LÄN</t>
        </is>
      </c>
      <c r="E255" t="inlineStr">
        <is>
          <t>VINGÅKER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49153-2024</t>
        </is>
      </c>
      <c r="B256" s="1" t="n">
        <v>45594</v>
      </c>
      <c r="C256" s="1" t="n">
        <v>45958</v>
      </c>
      <c r="D256" t="inlineStr">
        <is>
          <t>SÖDERMANLANDS LÄN</t>
        </is>
      </c>
      <c r="E256" t="inlineStr">
        <is>
          <t>VINGÅKER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18788-2025</t>
        </is>
      </c>
      <c r="B257" s="1" t="n">
        <v>45764.34427083333</v>
      </c>
      <c r="C257" s="1" t="n">
        <v>45958</v>
      </c>
      <c r="D257" t="inlineStr">
        <is>
          <t>SÖDERMANLANDS LÄN</t>
        </is>
      </c>
      <c r="E257" t="inlineStr">
        <is>
          <t>VINGÅKER</t>
        </is>
      </c>
      <c r="F257" t="inlineStr">
        <is>
          <t>Sveaskog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13185-2025</t>
        </is>
      </c>
      <c r="B258" s="1" t="n">
        <v>45735.38707175926</v>
      </c>
      <c r="C258" s="1" t="n">
        <v>45958</v>
      </c>
      <c r="D258" t="inlineStr">
        <is>
          <t>SÖDERMANLANDS LÄN</t>
        </is>
      </c>
      <c r="E258" t="inlineStr">
        <is>
          <t>VINGÅKER</t>
        </is>
      </c>
      <c r="F258" t="inlineStr">
        <is>
          <t>Kommuner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13192-2025</t>
        </is>
      </c>
      <c r="B259" s="1" t="n">
        <v>45735.41219907408</v>
      </c>
      <c r="C259" s="1" t="n">
        <v>45958</v>
      </c>
      <c r="D259" t="inlineStr">
        <is>
          <t>SÖDERMANLANDS LÄN</t>
        </is>
      </c>
      <c r="E259" t="inlineStr">
        <is>
          <t>VINGÅKER</t>
        </is>
      </c>
      <c r="F259" t="inlineStr">
        <is>
          <t>Kommuner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1668-2022</t>
        </is>
      </c>
      <c r="B260" s="1" t="n">
        <v>44573</v>
      </c>
      <c r="C260" s="1" t="n">
        <v>45958</v>
      </c>
      <c r="D260" t="inlineStr">
        <is>
          <t>SÖDERMANLANDS LÄN</t>
        </is>
      </c>
      <c r="E260" t="inlineStr">
        <is>
          <t>VINGÅKER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23429-2023</t>
        </is>
      </c>
      <c r="B261" s="1" t="n">
        <v>45076</v>
      </c>
      <c r="C261" s="1" t="n">
        <v>45958</v>
      </c>
      <c r="D261" t="inlineStr">
        <is>
          <t>SÖDERMANLANDS LÄN</t>
        </is>
      </c>
      <c r="E261" t="inlineStr">
        <is>
          <t>VINGÅKER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7825-2022</t>
        </is>
      </c>
      <c r="B262" s="1" t="n">
        <v>44608</v>
      </c>
      <c r="C262" s="1" t="n">
        <v>45958</v>
      </c>
      <c r="D262" t="inlineStr">
        <is>
          <t>SÖDERMANLANDS LÄN</t>
        </is>
      </c>
      <c r="E262" t="inlineStr">
        <is>
          <t>VINGÅKER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5348-2022</t>
        </is>
      </c>
      <c r="B263" s="1" t="n">
        <v>44594</v>
      </c>
      <c r="C263" s="1" t="n">
        <v>45958</v>
      </c>
      <c r="D263" t="inlineStr">
        <is>
          <t>SÖDERMANLANDS LÄN</t>
        </is>
      </c>
      <c r="E263" t="inlineStr">
        <is>
          <t>VINGÅKER</t>
        </is>
      </c>
      <c r="G263" t="n">
        <v>3.5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61534-2022</t>
        </is>
      </c>
      <c r="B264" s="1" t="n">
        <v>44910</v>
      </c>
      <c r="C264" s="1" t="n">
        <v>45958</v>
      </c>
      <c r="D264" t="inlineStr">
        <is>
          <t>SÖDERMANLANDS LÄN</t>
        </is>
      </c>
      <c r="E264" t="inlineStr">
        <is>
          <t>VINGÅKER</t>
        </is>
      </c>
      <c r="F264" t="inlineStr">
        <is>
          <t>Kommuner</t>
        </is>
      </c>
      <c r="G264" t="n">
        <v>4.6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57608-2024</t>
        </is>
      </c>
      <c r="B265" s="1" t="n">
        <v>45630</v>
      </c>
      <c r="C265" s="1" t="n">
        <v>45958</v>
      </c>
      <c r="D265" t="inlineStr">
        <is>
          <t>SÖDERMANLANDS LÄN</t>
        </is>
      </c>
      <c r="E265" t="inlineStr">
        <is>
          <t>VINGÅKER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6824-2023</t>
        </is>
      </c>
      <c r="B266" s="1" t="n">
        <v>44967.4024074074</v>
      </c>
      <c r="C266" s="1" t="n">
        <v>45958</v>
      </c>
      <c r="D266" t="inlineStr">
        <is>
          <t>SÖDERMANLANDS LÄN</t>
        </is>
      </c>
      <c r="E266" t="inlineStr">
        <is>
          <t>VINGÅKER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>
      <c r="A267" t="inlineStr">
        <is>
          <t>A 34019-2023</t>
        </is>
      </c>
      <c r="B267" s="1" t="n">
        <v>45135</v>
      </c>
      <c r="C267" s="1" t="n">
        <v>45958</v>
      </c>
      <c r="D267" t="inlineStr">
        <is>
          <t>SÖDERMANLANDS LÄN</t>
        </is>
      </c>
      <c r="E267" t="inlineStr">
        <is>
          <t>VINGÅKER</t>
        </is>
      </c>
      <c r="F267" t="inlineStr">
        <is>
          <t>Övriga Aktiebolag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2025-10-28T10:32:32Z</dcterms:created>
  <dcterms:modified xmlns:dcterms="http://purl.org/dc/terms/" xmlns:xsi="http://www.w3.org/2001/XMLSchema-instance" xsi:type="dcterms:W3CDTF">2025-10-28T10:32:32Z</dcterms:modified>
</cp:coreProperties>
</file>