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45948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45948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45948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45948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45948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45948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45948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45948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45948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230-2024</t>
        </is>
      </c>
      <c r="B11" s="1" t="n">
        <v>45293</v>
      </c>
      <c r="C11" s="1" t="n">
        <v>45948</v>
      </c>
      <c r="D11" t="inlineStr">
        <is>
          <t>JÖNKÖPINGS LÄN</t>
        </is>
      </c>
      <c r="E11" t="inlineStr">
        <is>
          <t>ANEBY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HYPERLINK("https://klasma.github.io/Logging_0604/artfynd/A 230-2024 artfynd.xlsx", "A 230-2024")</f>
        <v/>
      </c>
      <c r="T11">
        <f>HYPERLINK("https://klasma.github.io/Logging_0604/kartor/A 230-2024 karta.png", "A 230-2024")</f>
        <v/>
      </c>
      <c r="V11">
        <f>HYPERLINK("https://klasma.github.io/Logging_0604/klagomål/A 230-2024 FSC-klagomål.docx", "A 230-2024")</f>
        <v/>
      </c>
      <c r="W11">
        <f>HYPERLINK("https://klasma.github.io/Logging_0604/klagomålsmail/A 230-2024 FSC-klagomål mail.docx", "A 230-2024")</f>
        <v/>
      </c>
      <c r="X11">
        <f>HYPERLINK("https://klasma.github.io/Logging_0604/tillsyn/A 230-2024 tillsynsbegäran.docx", "A 230-2024")</f>
        <v/>
      </c>
      <c r="Y11">
        <f>HYPERLINK("https://klasma.github.io/Logging_0604/tillsynsmail/A 230-2024 tillsynsbegäran mail.docx", "A 230-2024")</f>
        <v/>
      </c>
    </row>
    <row r="12" ht="15" customHeight="1">
      <c r="A12" t="inlineStr">
        <is>
          <t>A 24863-2024</t>
        </is>
      </c>
      <c r="B12" s="1" t="n">
        <v>45461</v>
      </c>
      <c r="C12" s="1" t="n">
        <v>45948</v>
      </c>
      <c r="D12" t="inlineStr">
        <is>
          <t>JÖNKÖPINGS LÄN</t>
        </is>
      </c>
      <c r="E12" t="inlineStr">
        <is>
          <t>ANEBY</t>
        </is>
      </c>
      <c r="G12" t="n">
        <v>4.8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Järpe</t>
        </is>
      </c>
      <c r="S12">
        <f>HYPERLINK("https://klasma.github.io/Logging_0604/artfynd/A 24863-2024 artfynd.xlsx", "A 24863-2024")</f>
        <v/>
      </c>
      <c r="T12">
        <f>HYPERLINK("https://klasma.github.io/Logging_0604/kartor/A 24863-2024 karta.png", "A 24863-2024")</f>
        <v/>
      </c>
      <c r="V12">
        <f>HYPERLINK("https://klasma.github.io/Logging_0604/klagomål/A 24863-2024 FSC-klagomål.docx", "A 24863-2024")</f>
        <v/>
      </c>
      <c r="W12">
        <f>HYPERLINK("https://klasma.github.io/Logging_0604/klagomålsmail/A 24863-2024 FSC-klagomål mail.docx", "A 24863-2024")</f>
        <v/>
      </c>
      <c r="X12">
        <f>HYPERLINK("https://klasma.github.io/Logging_0604/tillsyn/A 24863-2024 tillsynsbegäran.docx", "A 24863-2024")</f>
        <v/>
      </c>
      <c r="Y12">
        <f>HYPERLINK("https://klasma.github.io/Logging_0604/tillsynsmail/A 24863-2024 tillsynsbegäran mail.docx", "A 24863-2024")</f>
        <v/>
      </c>
      <c r="Z12">
        <f>HYPERLINK("https://klasma.github.io/Logging_0604/fåglar/A 24863-2024 prioriterade fågelarter.docx", "A 24863-2024")</f>
        <v/>
      </c>
    </row>
    <row r="13" ht="15" customHeight="1">
      <c r="A13" t="inlineStr">
        <is>
          <t>A 26784-2022</t>
        </is>
      </c>
      <c r="B13" s="1" t="n">
        <v>44740.37982638889</v>
      </c>
      <c r="C13" s="1" t="n">
        <v>45948</v>
      </c>
      <c r="D13" t="inlineStr">
        <is>
          <t>JÖNKÖPINGS LÄN</t>
        </is>
      </c>
      <c r="E13" t="inlineStr">
        <is>
          <t>ANEBY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Vårstarr</t>
        </is>
      </c>
      <c r="S13">
        <f>HYPERLINK("https://klasma.github.io/Logging_0604/artfynd/A 26784-2022 artfynd.xlsx", "A 26784-2022")</f>
        <v/>
      </c>
      <c r="T13">
        <f>HYPERLINK("https://klasma.github.io/Logging_0604/kartor/A 26784-2022 karta.png", "A 26784-2022")</f>
        <v/>
      </c>
      <c r="V13">
        <f>HYPERLINK("https://klasma.github.io/Logging_0604/klagomål/A 26784-2022 FSC-klagomål.docx", "A 26784-2022")</f>
        <v/>
      </c>
      <c r="W13">
        <f>HYPERLINK("https://klasma.github.io/Logging_0604/klagomålsmail/A 26784-2022 FSC-klagomål mail.docx", "A 26784-2022")</f>
        <v/>
      </c>
      <c r="X13">
        <f>HYPERLINK("https://klasma.github.io/Logging_0604/tillsyn/A 26784-2022 tillsynsbegäran.docx", "A 26784-2022")</f>
        <v/>
      </c>
      <c r="Y13">
        <f>HYPERLINK("https://klasma.github.io/Logging_0604/tillsynsmail/A 26784-2022 tillsynsbegäran mail.docx", "A 26784-2022")</f>
        <v/>
      </c>
    </row>
    <row r="14" ht="15" customHeight="1">
      <c r="A14" t="inlineStr">
        <is>
          <t>A 51453-2021</t>
        </is>
      </c>
      <c r="B14" s="1" t="n">
        <v>44460</v>
      </c>
      <c r="C14" s="1" t="n">
        <v>45948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3.3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HYPERLINK("https://klasma.github.io/Logging_0604/artfynd/A 51453-2021 artfynd.xlsx", "A 51453-2021")</f>
        <v/>
      </c>
      <c r="T14">
        <f>HYPERLINK("https://klasma.github.io/Logging_0604/kartor/A 51453-2021 karta.png", "A 51453-2021")</f>
        <v/>
      </c>
      <c r="V14">
        <f>HYPERLINK("https://klasma.github.io/Logging_0604/klagomål/A 51453-2021 FSC-klagomål.docx", "A 51453-2021")</f>
        <v/>
      </c>
      <c r="W14">
        <f>HYPERLINK("https://klasma.github.io/Logging_0604/klagomålsmail/A 51453-2021 FSC-klagomål mail.docx", "A 51453-2021")</f>
        <v/>
      </c>
      <c r="X14">
        <f>HYPERLINK("https://klasma.github.io/Logging_0604/tillsyn/A 51453-2021 tillsynsbegäran.docx", "A 51453-2021")</f>
        <v/>
      </c>
      <c r="Y14">
        <f>HYPERLINK("https://klasma.github.io/Logging_0604/tillsynsmail/A 51453-2021 tillsynsbegäran mail.docx", "A 51453-2021")</f>
        <v/>
      </c>
    </row>
    <row r="15" ht="15" customHeight="1">
      <c r="A15" t="inlineStr">
        <is>
          <t>A 412-2022</t>
        </is>
      </c>
      <c r="B15" s="1" t="n">
        <v>44565</v>
      </c>
      <c r="C15" s="1" t="n">
        <v>45948</v>
      </c>
      <c r="D15" t="inlineStr">
        <is>
          <t>JÖNKÖPINGS LÄN</t>
        </is>
      </c>
      <c r="E15" t="inlineStr">
        <is>
          <t>ANEBY</t>
        </is>
      </c>
      <c r="G15" t="n">
        <v>6.7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HYPERLINK("https://klasma.github.io/Logging_0604/artfynd/A 412-2022 artfynd.xlsx", "A 412-2022")</f>
        <v/>
      </c>
      <c r="T15">
        <f>HYPERLINK("https://klasma.github.io/Logging_0604/kartor/A 412-2022 karta.png", "A 412-2022")</f>
        <v/>
      </c>
      <c r="V15">
        <f>HYPERLINK("https://klasma.github.io/Logging_0604/klagomål/A 412-2022 FSC-klagomål.docx", "A 412-2022")</f>
        <v/>
      </c>
      <c r="W15">
        <f>HYPERLINK("https://klasma.github.io/Logging_0604/klagomålsmail/A 412-2022 FSC-klagomål mail.docx", "A 412-2022")</f>
        <v/>
      </c>
      <c r="X15">
        <f>HYPERLINK("https://klasma.github.io/Logging_0604/tillsyn/A 412-2022 tillsynsbegäran.docx", "A 412-2022")</f>
        <v/>
      </c>
      <c r="Y15">
        <f>HYPERLINK("https://klasma.github.io/Logging_0604/tillsynsmail/A 412-2022 tillsynsbegäran mail.docx", "A 412-2022")</f>
        <v/>
      </c>
    </row>
    <row r="16" ht="15" customHeight="1">
      <c r="A16" t="inlineStr">
        <is>
          <t>A 38728-2024</t>
        </is>
      </c>
      <c r="B16" s="1" t="n">
        <v>45547.40465277778</v>
      </c>
      <c r="C16" s="1" t="n">
        <v>45948</v>
      </c>
      <c r="D16" t="inlineStr">
        <is>
          <t>JÖNKÖPINGS LÄN</t>
        </is>
      </c>
      <c r="E16" t="inlineStr">
        <is>
          <t>ANEBY</t>
        </is>
      </c>
      <c r="G16" t="n">
        <v>5.5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HYPERLINK("https://klasma.github.io/Logging_0604/artfynd/A 38728-2024 artfynd.xlsx", "A 38728-2024")</f>
        <v/>
      </c>
      <c r="T16">
        <f>HYPERLINK("https://klasma.github.io/Logging_0604/kartor/A 38728-2024 karta.png", "A 38728-2024")</f>
        <v/>
      </c>
      <c r="V16">
        <f>HYPERLINK("https://klasma.github.io/Logging_0604/klagomål/A 38728-2024 FSC-klagomål.docx", "A 38728-2024")</f>
        <v/>
      </c>
      <c r="W16">
        <f>HYPERLINK("https://klasma.github.io/Logging_0604/klagomålsmail/A 38728-2024 FSC-klagomål mail.docx", "A 38728-2024")</f>
        <v/>
      </c>
      <c r="X16">
        <f>HYPERLINK("https://klasma.github.io/Logging_0604/tillsyn/A 38728-2024 tillsynsbegäran.docx", "A 38728-2024")</f>
        <v/>
      </c>
      <c r="Y16">
        <f>HYPERLINK("https://klasma.github.io/Logging_0604/tillsynsmail/A 38728-2024 tillsynsbegäran mail.docx", "A 38728-2024")</f>
        <v/>
      </c>
      <c r="Z16">
        <f>HYPERLINK("https://klasma.github.io/Logging_0604/fåglar/A 38728-2024 prioriterade fågelarter.docx", "A 38728-2024")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45948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HYPERLINK("https://klasma.github.io/Logging_0604/artfynd/A 38338-2023 artfynd.xlsx", "A 38338-2023")</f>
        <v/>
      </c>
      <c r="T17">
        <f>HYPERLINK("https://klasma.github.io/Logging_0604/kartor/A 38338-2023 karta.png", "A 38338-2023")</f>
        <v/>
      </c>
      <c r="V17">
        <f>HYPERLINK("https://klasma.github.io/Logging_0604/klagomål/A 38338-2023 FSC-klagomål.docx", "A 38338-2023")</f>
        <v/>
      </c>
      <c r="W17">
        <f>HYPERLINK("https://klasma.github.io/Logging_0604/klagomålsmail/A 38338-2023 FSC-klagomål mail.docx", "A 38338-2023")</f>
        <v/>
      </c>
      <c r="X17">
        <f>HYPERLINK("https://klasma.github.io/Logging_0604/tillsyn/A 38338-2023 tillsynsbegäran.docx", "A 38338-2023")</f>
        <v/>
      </c>
      <c r="Y17">
        <f>HYPERLINK("https://klasma.github.io/Logging_0604/tillsynsmail/A 38338-2023 tillsynsbegäran mail.docx", "A 38338-2023")</f>
        <v/>
      </c>
    </row>
    <row r="18" ht="15" customHeight="1">
      <c r="A18" t="inlineStr">
        <is>
          <t>A 28452-2022</t>
        </is>
      </c>
      <c r="B18" s="1" t="n">
        <v>44747</v>
      </c>
      <c r="C18" s="1" t="n">
        <v>45948</v>
      </c>
      <c r="D18" t="inlineStr">
        <is>
          <t>JÖNKÖPINGS LÄN</t>
        </is>
      </c>
      <c r="E18" t="inlineStr">
        <is>
          <t>ANEBY</t>
        </is>
      </c>
      <c r="G18" t="n">
        <v>1.2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Odontocerum albicorne</t>
        </is>
      </c>
      <c r="S18">
        <f>HYPERLINK("https://klasma.github.io/Logging_0604/artfynd/A 28452-2022 artfynd.xlsx", "A 28452-2022")</f>
        <v/>
      </c>
      <c r="T18">
        <f>HYPERLINK("https://klasma.github.io/Logging_0604/kartor/A 28452-2022 karta.png", "A 28452-2022")</f>
        <v/>
      </c>
      <c r="V18">
        <f>HYPERLINK("https://klasma.github.io/Logging_0604/klagomål/A 28452-2022 FSC-klagomål.docx", "A 28452-2022")</f>
        <v/>
      </c>
      <c r="W18">
        <f>HYPERLINK("https://klasma.github.io/Logging_0604/klagomålsmail/A 28452-2022 FSC-klagomål mail.docx", "A 28452-2022")</f>
        <v/>
      </c>
      <c r="X18">
        <f>HYPERLINK("https://klasma.github.io/Logging_0604/tillsyn/A 28452-2022 tillsynsbegäran.docx", "A 28452-2022")</f>
        <v/>
      </c>
      <c r="Y18">
        <f>HYPERLINK("https://klasma.github.io/Logging_0604/tillsynsmail/A 28452-2022 tillsynsbegäran mail.docx", "A 28452-2022")</f>
        <v/>
      </c>
    </row>
    <row r="19" ht="15" customHeight="1">
      <c r="A19" t="inlineStr">
        <is>
          <t>A 23598-2025</t>
        </is>
      </c>
      <c r="B19" s="1" t="n">
        <v>45792.64822916667</v>
      </c>
      <c r="C19" s="1" t="n">
        <v>45948</v>
      </c>
      <c r="D19" t="inlineStr">
        <is>
          <t>JÖNKÖPINGS LÄN</t>
        </is>
      </c>
      <c r="E19" t="inlineStr">
        <is>
          <t>ANEBY</t>
        </is>
      </c>
      <c r="G19" t="n">
        <v>1.9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Björksplintborre</t>
        </is>
      </c>
      <c r="S19">
        <f>HYPERLINK("https://klasma.github.io/Logging_0604/artfynd/A 23598-2025 artfynd.xlsx", "A 23598-2025")</f>
        <v/>
      </c>
      <c r="T19">
        <f>HYPERLINK("https://klasma.github.io/Logging_0604/kartor/A 23598-2025 karta.png", "A 23598-2025")</f>
        <v/>
      </c>
      <c r="V19">
        <f>HYPERLINK("https://klasma.github.io/Logging_0604/klagomål/A 23598-2025 FSC-klagomål.docx", "A 23598-2025")</f>
        <v/>
      </c>
      <c r="W19">
        <f>HYPERLINK("https://klasma.github.io/Logging_0604/klagomålsmail/A 23598-2025 FSC-klagomål mail.docx", "A 23598-2025")</f>
        <v/>
      </c>
      <c r="X19">
        <f>HYPERLINK("https://klasma.github.io/Logging_0604/tillsyn/A 23598-2025 tillsynsbegäran.docx", "A 23598-2025")</f>
        <v/>
      </c>
      <c r="Y19">
        <f>HYPERLINK("https://klasma.github.io/Logging_0604/tillsynsmail/A 23598-2025 tillsynsbegäran mail.docx", "A 23598-2025")</f>
        <v/>
      </c>
    </row>
    <row r="20" ht="15" customHeight="1">
      <c r="A20" t="inlineStr">
        <is>
          <t>A 38031-2024</t>
        </is>
      </c>
      <c r="B20" s="1" t="n">
        <v>45544.66417824074</v>
      </c>
      <c r="C20" s="1" t="n">
        <v>45948</v>
      </c>
      <c r="D20" t="inlineStr">
        <is>
          <t>JÖNKÖPINGS LÄN</t>
        </is>
      </c>
      <c r="E20" t="inlineStr">
        <is>
          <t>ANEBY</t>
        </is>
      </c>
      <c r="F20" t="inlineStr">
        <is>
          <t>Övriga Aktiebolag</t>
        </is>
      </c>
      <c r="G20" t="n">
        <v>4.6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Fällmossa</t>
        </is>
      </c>
      <c r="S20">
        <f>HYPERLINK("https://klasma.github.io/Logging_0604/artfynd/A 38031-2024 artfynd.xlsx", "A 38031-2024")</f>
        <v/>
      </c>
      <c r="T20">
        <f>HYPERLINK("https://klasma.github.io/Logging_0604/kartor/A 38031-2024 karta.png", "A 38031-2024")</f>
        <v/>
      </c>
      <c r="V20">
        <f>HYPERLINK("https://klasma.github.io/Logging_0604/klagomål/A 38031-2024 FSC-klagomål.docx", "A 38031-2024")</f>
        <v/>
      </c>
      <c r="W20">
        <f>HYPERLINK("https://klasma.github.io/Logging_0604/klagomålsmail/A 38031-2024 FSC-klagomål mail.docx", "A 38031-2024")</f>
        <v/>
      </c>
      <c r="X20">
        <f>HYPERLINK("https://klasma.github.io/Logging_0604/tillsyn/A 38031-2024 tillsynsbegäran.docx", "A 38031-2024")</f>
        <v/>
      </c>
      <c r="Y20">
        <f>HYPERLINK("https://klasma.github.io/Logging_0604/tillsynsmail/A 38031-2024 tillsynsbegäran mail.docx", "A 38031-2024")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45948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45948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45948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45948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45948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45283-2021</t>
        </is>
      </c>
      <c r="B26" s="1" t="n">
        <v>44439.65362268518</v>
      </c>
      <c r="C26" s="1" t="n">
        <v>45948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69843-2021</t>
        </is>
      </c>
      <c r="B27" s="1" t="n">
        <v>44532.66270833334</v>
      </c>
      <c r="C27" s="1" t="n">
        <v>45948</v>
      </c>
      <c r="D27" t="inlineStr">
        <is>
          <t>JÖNKÖPINGS LÄN</t>
        </is>
      </c>
      <c r="E27" t="inlineStr">
        <is>
          <t>ANEBY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45948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45948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45948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45948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54029-2020</t>
        </is>
      </c>
      <c r="B32" s="1" t="n">
        <v>44125</v>
      </c>
      <c r="C32" s="1" t="n">
        <v>45948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33255-2021</t>
        </is>
      </c>
      <c r="B33" s="1" t="n">
        <v>44377</v>
      </c>
      <c r="C33" s="1" t="n">
        <v>45948</v>
      </c>
      <c r="D33" t="inlineStr">
        <is>
          <t>JÖNKÖPINGS LÄN</t>
        </is>
      </c>
      <c r="E33" t="inlineStr">
        <is>
          <t>ANEBY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35688-2021</t>
        </is>
      </c>
      <c r="B34" s="1" t="n">
        <v>44386.47817129629</v>
      </c>
      <c r="C34" s="1" t="n">
        <v>45948</v>
      </c>
      <c r="D34" t="inlineStr">
        <is>
          <t>JÖNKÖPINGS LÄN</t>
        </is>
      </c>
      <c r="E34" t="inlineStr">
        <is>
          <t>ANEBY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55738-2022</t>
        </is>
      </c>
      <c r="B35" s="1" t="n">
        <v>44888</v>
      </c>
      <c r="C35" s="1" t="n">
        <v>45948</v>
      </c>
      <c r="D35" t="inlineStr">
        <is>
          <t>JÖNKÖPINGS LÄN</t>
        </is>
      </c>
      <c r="E35" t="inlineStr">
        <is>
          <t>ANEBY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28942-2021</t>
        </is>
      </c>
      <c r="B36" s="1" t="n">
        <v>44357</v>
      </c>
      <c r="C36" s="1" t="n">
        <v>45948</v>
      </c>
      <c r="D36" t="inlineStr">
        <is>
          <t>JÖNKÖPINGS LÄN</t>
        </is>
      </c>
      <c r="E36" t="inlineStr">
        <is>
          <t>ANEBY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28445-2022</t>
        </is>
      </c>
      <c r="B37" s="1" t="n">
        <v>44747</v>
      </c>
      <c r="C37" s="1" t="n">
        <v>45948</v>
      </c>
      <c r="D37" t="inlineStr">
        <is>
          <t>JÖNKÖPINGS LÄN</t>
        </is>
      </c>
      <c r="E37" t="inlineStr">
        <is>
          <t>ANEBY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20128-2021</t>
        </is>
      </c>
      <c r="B38" s="1" t="n">
        <v>44314</v>
      </c>
      <c r="C38" s="1" t="n">
        <v>45948</v>
      </c>
      <c r="D38" t="inlineStr">
        <is>
          <t>JÖNKÖPINGS LÄN</t>
        </is>
      </c>
      <c r="E38" t="inlineStr">
        <is>
          <t>ANEBY</t>
        </is>
      </c>
      <c r="F38" t="inlineStr">
        <is>
          <t>Övriga Aktiebolag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27995-2022</t>
        </is>
      </c>
      <c r="B39" s="1" t="n">
        <v>44743</v>
      </c>
      <c r="C39" s="1" t="n">
        <v>45948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71143-2021</t>
        </is>
      </c>
      <c r="B40" s="1" t="n">
        <v>44539.41717592593</v>
      </c>
      <c r="C40" s="1" t="n">
        <v>45948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48312-2022</t>
        </is>
      </c>
      <c r="B41" s="1" t="n">
        <v>44853</v>
      </c>
      <c r="C41" s="1" t="n">
        <v>45948</v>
      </c>
      <c r="D41" t="inlineStr">
        <is>
          <t>JÖNKÖPINGS LÄN</t>
        </is>
      </c>
      <c r="E41" t="inlineStr">
        <is>
          <t>ANEBY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3523-2022</t>
        </is>
      </c>
      <c r="B42" s="1" t="n">
        <v>44585.77927083334</v>
      </c>
      <c r="C42" s="1" t="n">
        <v>45948</v>
      </c>
      <c r="D42" t="inlineStr">
        <is>
          <t>JÖNKÖPINGS LÄN</t>
        </is>
      </c>
      <c r="E42" t="inlineStr">
        <is>
          <t>ANEBY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49870-2021</t>
        </is>
      </c>
      <c r="B43" s="1" t="n">
        <v>44455.67060185185</v>
      </c>
      <c r="C43" s="1" t="n">
        <v>45948</v>
      </c>
      <c r="D43" t="inlineStr">
        <is>
          <t>JÖNKÖPINGS LÄN</t>
        </is>
      </c>
      <c r="E43" t="inlineStr">
        <is>
          <t>ANEBY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40849-2021</t>
        </is>
      </c>
      <c r="B44" s="1" t="n">
        <v>44421</v>
      </c>
      <c r="C44" s="1" t="n">
        <v>45948</v>
      </c>
      <c r="D44" t="inlineStr">
        <is>
          <t>JÖNKÖPINGS LÄN</t>
        </is>
      </c>
      <c r="E44" t="inlineStr">
        <is>
          <t>ANEBY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48311-2022</t>
        </is>
      </c>
      <c r="B45" s="1" t="n">
        <v>44853</v>
      </c>
      <c r="C45" s="1" t="n">
        <v>45948</v>
      </c>
      <c r="D45" t="inlineStr">
        <is>
          <t>JÖNKÖPINGS LÄN</t>
        </is>
      </c>
      <c r="E45" t="inlineStr">
        <is>
          <t>ANEBY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25753-2021</t>
        </is>
      </c>
      <c r="B46" s="1" t="n">
        <v>44343.65755787037</v>
      </c>
      <c r="C46" s="1" t="n">
        <v>45948</v>
      </c>
      <c r="D46" t="inlineStr">
        <is>
          <t>JÖNKÖPINGS LÄN</t>
        </is>
      </c>
      <c r="E46" t="inlineStr">
        <is>
          <t>ANEBY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10683-2022</t>
        </is>
      </c>
      <c r="B47" s="1" t="n">
        <v>44624</v>
      </c>
      <c r="C47" s="1" t="n">
        <v>45948</v>
      </c>
      <c r="D47" t="inlineStr">
        <is>
          <t>JÖNKÖPINGS LÄN</t>
        </is>
      </c>
      <c r="E47" t="inlineStr">
        <is>
          <t>ANEBY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41298-2022</t>
        </is>
      </c>
      <c r="B48" s="1" t="n">
        <v>44826.43283564815</v>
      </c>
      <c r="C48" s="1" t="n">
        <v>45948</v>
      </c>
      <c r="D48" t="inlineStr">
        <is>
          <t>JÖNKÖPINGS LÄN</t>
        </is>
      </c>
      <c r="E48" t="inlineStr">
        <is>
          <t>ANEBY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10022-2022</t>
        </is>
      </c>
      <c r="B49" s="1" t="n">
        <v>44621</v>
      </c>
      <c r="C49" s="1" t="n">
        <v>45948</v>
      </c>
      <c r="D49" t="inlineStr">
        <is>
          <t>JÖNKÖPINGS LÄN</t>
        </is>
      </c>
      <c r="E49" t="inlineStr">
        <is>
          <t>ANEBY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10682-2022</t>
        </is>
      </c>
      <c r="B50" s="1" t="n">
        <v>44624</v>
      </c>
      <c r="C50" s="1" t="n">
        <v>45948</v>
      </c>
      <c r="D50" t="inlineStr">
        <is>
          <t>JÖNKÖPINGS LÄN</t>
        </is>
      </c>
      <c r="E50" t="inlineStr">
        <is>
          <t>ANEBY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1791-2021</t>
        </is>
      </c>
      <c r="B51" s="1" t="n">
        <v>44210.33530092592</v>
      </c>
      <c r="C51" s="1" t="n">
        <v>45948</v>
      </c>
      <c r="D51" t="inlineStr">
        <is>
          <t>JÖNKÖPINGS LÄN</t>
        </is>
      </c>
      <c r="E51" t="inlineStr">
        <is>
          <t>ANEBY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10360-2021</t>
        </is>
      </c>
      <c r="B52" s="1" t="n">
        <v>44257</v>
      </c>
      <c r="C52" s="1" t="n">
        <v>45948</v>
      </c>
      <c r="D52" t="inlineStr">
        <is>
          <t>JÖNKÖPINGS LÄN</t>
        </is>
      </c>
      <c r="E52" t="inlineStr">
        <is>
          <t>ANEBY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55158-2022</t>
        </is>
      </c>
      <c r="B53" s="1" t="n">
        <v>44886.69478009259</v>
      </c>
      <c r="C53" s="1" t="n">
        <v>45948</v>
      </c>
      <c r="D53" t="inlineStr">
        <is>
          <t>JÖNKÖPINGS LÄN</t>
        </is>
      </c>
      <c r="E53" t="inlineStr">
        <is>
          <t>ANEBY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406-2022</t>
        </is>
      </c>
      <c r="B54" s="1" t="n">
        <v>44565.71951388889</v>
      </c>
      <c r="C54" s="1" t="n">
        <v>45948</v>
      </c>
      <c r="D54" t="inlineStr">
        <is>
          <t>JÖNKÖPINGS LÄN</t>
        </is>
      </c>
      <c r="E54" t="inlineStr">
        <is>
          <t>ANEBY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26763-2022</t>
        </is>
      </c>
      <c r="B55" s="1" t="n">
        <v>44739</v>
      </c>
      <c r="C55" s="1" t="n">
        <v>45948</v>
      </c>
      <c r="D55" t="inlineStr">
        <is>
          <t>JÖNKÖPINGS LÄN</t>
        </is>
      </c>
      <c r="E55" t="inlineStr">
        <is>
          <t>ANEBY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26766-2022</t>
        </is>
      </c>
      <c r="B56" s="1" t="n">
        <v>44739</v>
      </c>
      <c r="C56" s="1" t="n">
        <v>45948</v>
      </c>
      <c r="D56" t="inlineStr">
        <is>
          <t>JÖNKÖPINGS LÄN</t>
        </is>
      </c>
      <c r="E56" t="inlineStr">
        <is>
          <t>ANEBY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26768-2022</t>
        </is>
      </c>
      <c r="B57" s="1" t="n">
        <v>44739</v>
      </c>
      <c r="C57" s="1" t="n">
        <v>45948</v>
      </c>
      <c r="D57" t="inlineStr">
        <is>
          <t>JÖNKÖPINGS LÄN</t>
        </is>
      </c>
      <c r="E57" t="inlineStr">
        <is>
          <t>ANEBY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62354-2021</t>
        </is>
      </c>
      <c r="B58" s="1" t="n">
        <v>44503</v>
      </c>
      <c r="C58" s="1" t="n">
        <v>45948</v>
      </c>
      <c r="D58" t="inlineStr">
        <is>
          <t>JÖNKÖPINGS LÄN</t>
        </is>
      </c>
      <c r="E58" t="inlineStr">
        <is>
          <t>ANEBY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7358-2022</t>
        </is>
      </c>
      <c r="B59" s="1" t="n">
        <v>44606.57155092592</v>
      </c>
      <c r="C59" s="1" t="n">
        <v>45948</v>
      </c>
      <c r="D59" t="inlineStr">
        <is>
          <t>JÖNKÖPINGS LÄN</t>
        </is>
      </c>
      <c r="E59" t="inlineStr">
        <is>
          <t>ANEBY</t>
        </is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17973-2024</t>
        </is>
      </c>
      <c r="B60" s="1" t="n">
        <v>45419.79274305556</v>
      </c>
      <c r="C60" s="1" t="n">
        <v>45948</v>
      </c>
      <c r="D60" t="inlineStr">
        <is>
          <t>JÖNKÖPINGS LÄN</t>
        </is>
      </c>
      <c r="E60" t="inlineStr">
        <is>
          <t>ANEBY</t>
        </is>
      </c>
      <c r="F60" t="inlineStr">
        <is>
          <t>Övriga Aktiebolag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5186-2023</t>
        </is>
      </c>
      <c r="B61" s="1" t="n">
        <v>44959.33334490741</v>
      </c>
      <c r="C61" s="1" t="n">
        <v>45948</v>
      </c>
      <c r="D61" t="inlineStr">
        <is>
          <t>JÖNKÖPINGS LÄN</t>
        </is>
      </c>
      <c r="E61" t="inlineStr">
        <is>
          <t>ANEBY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20569-2025</t>
        </is>
      </c>
      <c r="B62" s="1" t="n">
        <v>45775.66797453703</v>
      </c>
      <c r="C62" s="1" t="n">
        <v>45948</v>
      </c>
      <c r="D62" t="inlineStr">
        <is>
          <t>JÖNKÖPINGS LÄN</t>
        </is>
      </c>
      <c r="E62" t="inlineStr">
        <is>
          <t>ANEBY</t>
        </is>
      </c>
      <c r="F62" t="inlineStr">
        <is>
          <t>Kyrkan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9540-2024</t>
        </is>
      </c>
      <c r="B63" s="1" t="n">
        <v>45359</v>
      </c>
      <c r="C63" s="1" t="n">
        <v>45948</v>
      </c>
      <c r="D63" t="inlineStr">
        <is>
          <t>JÖNKÖPINGS LÄN</t>
        </is>
      </c>
      <c r="E63" t="inlineStr">
        <is>
          <t>ANEBY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55708-2022</t>
        </is>
      </c>
      <c r="B64" s="1" t="n">
        <v>44888.55878472222</v>
      </c>
      <c r="C64" s="1" t="n">
        <v>45948</v>
      </c>
      <c r="D64" t="inlineStr">
        <is>
          <t>JÖNKÖPINGS LÄN</t>
        </is>
      </c>
      <c r="E64" t="inlineStr">
        <is>
          <t>ANEBY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13852-2023</t>
        </is>
      </c>
      <c r="B65" s="1" t="n">
        <v>45007</v>
      </c>
      <c r="C65" s="1" t="n">
        <v>45948</v>
      </c>
      <c r="D65" t="inlineStr">
        <is>
          <t>JÖNKÖPINGS LÄN</t>
        </is>
      </c>
      <c r="E65" t="inlineStr">
        <is>
          <t>ANEBY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7521-2025</t>
        </is>
      </c>
      <c r="B66" s="1" t="n">
        <v>45702</v>
      </c>
      <c r="C66" s="1" t="n">
        <v>45948</v>
      </c>
      <c r="D66" t="inlineStr">
        <is>
          <t>JÖNKÖPINGS LÄN</t>
        </is>
      </c>
      <c r="E66" t="inlineStr">
        <is>
          <t>ANEBY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41311-2022</t>
        </is>
      </c>
      <c r="B67" s="1" t="n">
        <v>44826.45150462963</v>
      </c>
      <c r="C67" s="1" t="n">
        <v>45948</v>
      </c>
      <c r="D67" t="inlineStr">
        <is>
          <t>JÖNKÖPINGS LÄN</t>
        </is>
      </c>
      <c r="E67" t="inlineStr">
        <is>
          <t>ANEBY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7451-2022</t>
        </is>
      </c>
      <c r="B68" s="1" t="n">
        <v>44606</v>
      </c>
      <c r="C68" s="1" t="n">
        <v>45948</v>
      </c>
      <c r="D68" t="inlineStr">
        <is>
          <t>JÖNKÖPINGS LÄN</t>
        </is>
      </c>
      <c r="E68" t="inlineStr">
        <is>
          <t>ANEBY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7461-2022</t>
        </is>
      </c>
      <c r="B69" s="1" t="n">
        <v>44606</v>
      </c>
      <c r="C69" s="1" t="n">
        <v>45948</v>
      </c>
      <c r="D69" t="inlineStr">
        <is>
          <t>JÖNKÖPINGS LÄN</t>
        </is>
      </c>
      <c r="E69" t="inlineStr">
        <is>
          <t>ANEBY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39685-2024</t>
        </is>
      </c>
      <c r="B70" s="1" t="n">
        <v>45552.55456018518</v>
      </c>
      <c r="C70" s="1" t="n">
        <v>45948</v>
      </c>
      <c r="D70" t="inlineStr">
        <is>
          <t>JÖNKÖPINGS LÄN</t>
        </is>
      </c>
      <c r="E70" t="inlineStr">
        <is>
          <t>ANEBY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54415-2024</t>
        </is>
      </c>
      <c r="B71" s="1" t="n">
        <v>45617.4812962963</v>
      </c>
      <c r="C71" s="1" t="n">
        <v>45948</v>
      </c>
      <c r="D71" t="inlineStr">
        <is>
          <t>JÖNKÖPINGS LÄN</t>
        </is>
      </c>
      <c r="E71" t="inlineStr">
        <is>
          <t>ANEBY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26241-2024</t>
        </is>
      </c>
      <c r="B72" s="1" t="n">
        <v>45468.63356481482</v>
      </c>
      <c r="C72" s="1" t="n">
        <v>45948</v>
      </c>
      <c r="D72" t="inlineStr">
        <is>
          <t>JÖNKÖPINGS LÄN</t>
        </is>
      </c>
      <c r="E72" t="inlineStr">
        <is>
          <t>ANEBY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22285-2021</t>
        </is>
      </c>
      <c r="B73" s="1" t="n">
        <v>44326</v>
      </c>
      <c r="C73" s="1" t="n">
        <v>45948</v>
      </c>
      <c r="D73" t="inlineStr">
        <is>
          <t>JÖNKÖPINGS LÄN</t>
        </is>
      </c>
      <c r="E73" t="inlineStr">
        <is>
          <t>ANEBY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46783-2023</t>
        </is>
      </c>
      <c r="B74" s="1" t="n">
        <v>45198</v>
      </c>
      <c r="C74" s="1" t="n">
        <v>45948</v>
      </c>
      <c r="D74" t="inlineStr">
        <is>
          <t>JÖNKÖPINGS LÄN</t>
        </is>
      </c>
      <c r="E74" t="inlineStr">
        <is>
          <t>ANEBY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18622-2023</t>
        </is>
      </c>
      <c r="B75" s="1" t="n">
        <v>45041</v>
      </c>
      <c r="C75" s="1" t="n">
        <v>45948</v>
      </c>
      <c r="D75" t="inlineStr">
        <is>
          <t>JÖNKÖPINGS LÄN</t>
        </is>
      </c>
      <c r="E75" t="inlineStr">
        <is>
          <t>ANEBY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15091-2023</t>
        </is>
      </c>
      <c r="B76" s="1" t="n">
        <v>45016.3665625</v>
      </c>
      <c r="C76" s="1" t="n">
        <v>45948</v>
      </c>
      <c r="D76" t="inlineStr">
        <is>
          <t>JÖNKÖPINGS LÄN</t>
        </is>
      </c>
      <c r="E76" t="inlineStr">
        <is>
          <t>ANEBY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45806-2023</t>
        </is>
      </c>
      <c r="B77" s="1" t="n">
        <v>45189</v>
      </c>
      <c r="C77" s="1" t="n">
        <v>45948</v>
      </c>
      <c r="D77" t="inlineStr">
        <is>
          <t>JÖNKÖPINGS LÄN</t>
        </is>
      </c>
      <c r="E77" t="inlineStr">
        <is>
          <t>ANEBY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31938-2023</t>
        </is>
      </c>
      <c r="B78" s="1" t="n">
        <v>45107</v>
      </c>
      <c r="C78" s="1" t="n">
        <v>45948</v>
      </c>
      <c r="D78" t="inlineStr">
        <is>
          <t>JÖNKÖPINGS LÄN</t>
        </is>
      </c>
      <c r="E78" t="inlineStr">
        <is>
          <t>ANEBY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33048-2023</t>
        </is>
      </c>
      <c r="B79" s="1" t="n">
        <v>45126</v>
      </c>
      <c r="C79" s="1" t="n">
        <v>45948</v>
      </c>
      <c r="D79" t="inlineStr">
        <is>
          <t>JÖNKÖPINGS LÄN</t>
        </is>
      </c>
      <c r="E79" t="inlineStr">
        <is>
          <t>ANEBY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8811-2023</t>
        </is>
      </c>
      <c r="B80" s="1" t="n">
        <v>44978.63289351852</v>
      </c>
      <c r="C80" s="1" t="n">
        <v>45948</v>
      </c>
      <c r="D80" t="inlineStr">
        <is>
          <t>JÖNKÖPINGS LÄN</t>
        </is>
      </c>
      <c r="E80" t="inlineStr">
        <is>
          <t>ANEBY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10358-2024</t>
        </is>
      </c>
      <c r="B81" s="1" t="n">
        <v>45365.6053125</v>
      </c>
      <c r="C81" s="1" t="n">
        <v>45948</v>
      </c>
      <c r="D81" t="inlineStr">
        <is>
          <t>JÖNKÖPINGS LÄN</t>
        </is>
      </c>
      <c r="E81" t="inlineStr">
        <is>
          <t>ANEBY</t>
        </is>
      </c>
      <c r="F81" t="inlineStr">
        <is>
          <t>Sveaskog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11369-2024</t>
        </is>
      </c>
      <c r="B82" s="1" t="n">
        <v>45372.40991898148</v>
      </c>
      <c r="C82" s="1" t="n">
        <v>45948</v>
      </c>
      <c r="D82" t="inlineStr">
        <is>
          <t>JÖNKÖPINGS LÄN</t>
        </is>
      </c>
      <c r="E82" t="inlineStr">
        <is>
          <t>ANEBY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44051-2024</t>
        </is>
      </c>
      <c r="B83" s="1" t="n">
        <v>45572.59581018519</v>
      </c>
      <c r="C83" s="1" t="n">
        <v>45948</v>
      </c>
      <c r="D83" t="inlineStr">
        <is>
          <t>JÖNKÖPINGS LÄN</t>
        </is>
      </c>
      <c r="E83" t="inlineStr">
        <is>
          <t>ANEBY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56020-2021</t>
        </is>
      </c>
      <c r="B84" s="1" t="n">
        <v>44477.45230324074</v>
      </c>
      <c r="C84" s="1" t="n">
        <v>45948</v>
      </c>
      <c r="D84" t="inlineStr">
        <is>
          <t>JÖNKÖPINGS LÄN</t>
        </is>
      </c>
      <c r="E84" t="inlineStr">
        <is>
          <t>ANEBY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35693-2021</t>
        </is>
      </c>
      <c r="B85" s="1" t="n">
        <v>44386</v>
      </c>
      <c r="C85" s="1" t="n">
        <v>45948</v>
      </c>
      <c r="D85" t="inlineStr">
        <is>
          <t>JÖNKÖPINGS LÄN</t>
        </is>
      </c>
      <c r="E85" t="inlineStr">
        <is>
          <t>ANEBY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42795-2023</t>
        </is>
      </c>
      <c r="B86" s="1" t="n">
        <v>45182.28321759259</v>
      </c>
      <c r="C86" s="1" t="n">
        <v>45948</v>
      </c>
      <c r="D86" t="inlineStr">
        <is>
          <t>JÖNKÖPINGS LÄN</t>
        </is>
      </c>
      <c r="E86" t="inlineStr">
        <is>
          <t>ANEBY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8021-2025</t>
        </is>
      </c>
      <c r="B87" s="1" t="n">
        <v>45707.57689814815</v>
      </c>
      <c r="C87" s="1" t="n">
        <v>45948</v>
      </c>
      <c r="D87" t="inlineStr">
        <is>
          <t>JÖNKÖPINGS LÄN</t>
        </is>
      </c>
      <c r="E87" t="inlineStr">
        <is>
          <t>ANEBY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12238-2024</t>
        </is>
      </c>
      <c r="B88" s="1" t="n">
        <v>45378.36734953704</v>
      </c>
      <c r="C88" s="1" t="n">
        <v>45948</v>
      </c>
      <c r="D88" t="inlineStr">
        <is>
          <t>JÖNKÖPINGS LÄN</t>
        </is>
      </c>
      <c r="E88" t="inlineStr">
        <is>
          <t>ANEBY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16960-2023</t>
        </is>
      </c>
      <c r="B89" s="1" t="n">
        <v>45033</v>
      </c>
      <c r="C89" s="1" t="n">
        <v>45948</v>
      </c>
      <c r="D89" t="inlineStr">
        <is>
          <t>JÖNKÖPINGS LÄN</t>
        </is>
      </c>
      <c r="E89" t="inlineStr">
        <is>
          <t>ANEBY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19362-2025</t>
        </is>
      </c>
      <c r="B90" s="1" t="n">
        <v>45769</v>
      </c>
      <c r="C90" s="1" t="n">
        <v>45948</v>
      </c>
      <c r="D90" t="inlineStr">
        <is>
          <t>JÖNKÖPINGS LÄN</t>
        </is>
      </c>
      <c r="E90" t="inlineStr">
        <is>
          <t>ANEBY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11976-2023</t>
        </is>
      </c>
      <c r="B91" s="1" t="n">
        <v>44994</v>
      </c>
      <c r="C91" s="1" t="n">
        <v>45948</v>
      </c>
      <c r="D91" t="inlineStr">
        <is>
          <t>JÖNKÖPINGS LÄN</t>
        </is>
      </c>
      <c r="E91" t="inlineStr">
        <is>
          <t>ANEBY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49437-2023</t>
        </is>
      </c>
      <c r="B92" s="1" t="n">
        <v>45205</v>
      </c>
      <c r="C92" s="1" t="n">
        <v>45948</v>
      </c>
      <c r="D92" t="inlineStr">
        <is>
          <t>JÖNKÖPINGS LÄN</t>
        </is>
      </c>
      <c r="E92" t="inlineStr">
        <is>
          <t>ANEBY</t>
        </is>
      </c>
      <c r="F92" t="inlineStr">
        <is>
          <t>Övriga Aktiebolag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10017-2023</t>
        </is>
      </c>
      <c r="B93" s="1" t="n">
        <v>44985</v>
      </c>
      <c r="C93" s="1" t="n">
        <v>45948</v>
      </c>
      <c r="D93" t="inlineStr">
        <is>
          <t>JÖNKÖPINGS LÄN</t>
        </is>
      </c>
      <c r="E93" t="inlineStr">
        <is>
          <t>ANEBY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55707-2022</t>
        </is>
      </c>
      <c r="B94" s="1" t="n">
        <v>44888</v>
      </c>
      <c r="C94" s="1" t="n">
        <v>45948</v>
      </c>
      <c r="D94" t="inlineStr">
        <is>
          <t>JÖNKÖPINGS LÄN</t>
        </is>
      </c>
      <c r="E94" t="inlineStr">
        <is>
          <t>ANEBY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40563-2024</t>
        </is>
      </c>
      <c r="B95" s="1" t="n">
        <v>45555.66153935185</v>
      </c>
      <c r="C95" s="1" t="n">
        <v>45948</v>
      </c>
      <c r="D95" t="inlineStr">
        <is>
          <t>JÖNKÖPINGS LÄN</t>
        </is>
      </c>
      <c r="E95" t="inlineStr">
        <is>
          <t>ANEBY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43485-2023</t>
        </is>
      </c>
      <c r="B96" s="1" t="n">
        <v>45184</v>
      </c>
      <c r="C96" s="1" t="n">
        <v>45948</v>
      </c>
      <c r="D96" t="inlineStr">
        <is>
          <t>JÖNKÖPINGS LÄN</t>
        </is>
      </c>
      <c r="E96" t="inlineStr">
        <is>
          <t>ANEBY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19943-2025</t>
        </is>
      </c>
      <c r="B97" s="1" t="n">
        <v>45771.64927083333</v>
      </c>
      <c r="C97" s="1" t="n">
        <v>45948</v>
      </c>
      <c r="D97" t="inlineStr">
        <is>
          <t>JÖNKÖPINGS LÄN</t>
        </is>
      </c>
      <c r="E97" t="inlineStr">
        <is>
          <t>ANEBY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32750-2023</t>
        </is>
      </c>
      <c r="B98" s="1" t="n">
        <v>45122.73332175926</v>
      </c>
      <c r="C98" s="1" t="n">
        <v>45948</v>
      </c>
      <c r="D98" t="inlineStr">
        <is>
          <t>JÖNKÖPINGS LÄN</t>
        </is>
      </c>
      <c r="E98" t="inlineStr">
        <is>
          <t>ANEBY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19335-2025</t>
        </is>
      </c>
      <c r="B99" s="1" t="n">
        <v>45769</v>
      </c>
      <c r="C99" s="1" t="n">
        <v>45948</v>
      </c>
      <c r="D99" t="inlineStr">
        <is>
          <t>JÖNKÖPINGS LÄN</t>
        </is>
      </c>
      <c r="E99" t="inlineStr">
        <is>
          <t>ANEBY</t>
        </is>
      </c>
      <c r="G99" t="n">
        <v>7.1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49451-2023</t>
        </is>
      </c>
      <c r="B100" s="1" t="n">
        <v>45205</v>
      </c>
      <c r="C100" s="1" t="n">
        <v>45948</v>
      </c>
      <c r="D100" t="inlineStr">
        <is>
          <t>JÖNKÖPINGS LÄN</t>
        </is>
      </c>
      <c r="E100" t="inlineStr">
        <is>
          <t>ANEBY</t>
        </is>
      </c>
      <c r="F100" t="inlineStr">
        <is>
          <t>Övriga Aktiebolag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4833-2023</t>
        </is>
      </c>
      <c r="B101" s="1" t="n">
        <v>44957.66708333333</v>
      </c>
      <c r="C101" s="1" t="n">
        <v>45948</v>
      </c>
      <c r="D101" t="inlineStr">
        <is>
          <t>JÖNKÖPINGS LÄN</t>
        </is>
      </c>
      <c r="E101" t="inlineStr">
        <is>
          <t>ANEBY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55688-2022</t>
        </is>
      </c>
      <c r="B102" s="1" t="n">
        <v>44888.51291666667</v>
      </c>
      <c r="C102" s="1" t="n">
        <v>45948</v>
      </c>
      <c r="D102" t="inlineStr">
        <is>
          <t>JÖNKÖPINGS LÄN</t>
        </is>
      </c>
      <c r="E102" t="inlineStr">
        <is>
          <t>ANEBY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46095-2022</t>
        </is>
      </c>
      <c r="B103" s="1" t="n">
        <v>44847.3783912037</v>
      </c>
      <c r="C103" s="1" t="n">
        <v>45948</v>
      </c>
      <c r="D103" t="inlineStr">
        <is>
          <t>JÖNKÖPINGS LÄN</t>
        </is>
      </c>
      <c r="E103" t="inlineStr">
        <is>
          <t>ANEBY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10354-2024</t>
        </is>
      </c>
      <c r="B104" s="1" t="n">
        <v>45365.59902777777</v>
      </c>
      <c r="C104" s="1" t="n">
        <v>45948</v>
      </c>
      <c r="D104" t="inlineStr">
        <is>
          <t>JÖNKÖPINGS LÄN</t>
        </is>
      </c>
      <c r="E104" t="inlineStr">
        <is>
          <t>ANEBY</t>
        </is>
      </c>
      <c r="F104" t="inlineStr">
        <is>
          <t>Sveaskog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7471-2022</t>
        </is>
      </c>
      <c r="B105" s="1" t="n">
        <v>44606</v>
      </c>
      <c r="C105" s="1" t="n">
        <v>45948</v>
      </c>
      <c r="D105" t="inlineStr">
        <is>
          <t>JÖNKÖPINGS LÄN</t>
        </is>
      </c>
      <c r="E105" t="inlineStr">
        <is>
          <t>ANEBY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20767-2022</t>
        </is>
      </c>
      <c r="B106" s="1" t="n">
        <v>44700</v>
      </c>
      <c r="C106" s="1" t="n">
        <v>45948</v>
      </c>
      <c r="D106" t="inlineStr">
        <is>
          <t>JÖNKÖPINGS LÄN</t>
        </is>
      </c>
      <c r="E106" t="inlineStr">
        <is>
          <t>ANEBY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46780-2023</t>
        </is>
      </c>
      <c r="B107" s="1" t="n">
        <v>45198.65056712963</v>
      </c>
      <c r="C107" s="1" t="n">
        <v>45948</v>
      </c>
      <c r="D107" t="inlineStr">
        <is>
          <t>JÖNKÖPINGS LÄN</t>
        </is>
      </c>
      <c r="E107" t="inlineStr">
        <is>
          <t>ANEBY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37708-2023</t>
        </is>
      </c>
      <c r="B108" s="1" t="n">
        <v>45159</v>
      </c>
      <c r="C108" s="1" t="n">
        <v>45948</v>
      </c>
      <c r="D108" t="inlineStr">
        <is>
          <t>JÖNKÖPINGS LÄN</t>
        </is>
      </c>
      <c r="E108" t="inlineStr">
        <is>
          <t>ANEBY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9069-2024</t>
        </is>
      </c>
      <c r="B109" s="1" t="n">
        <v>45357</v>
      </c>
      <c r="C109" s="1" t="n">
        <v>45948</v>
      </c>
      <c r="D109" t="inlineStr">
        <is>
          <t>JÖNKÖPINGS LÄN</t>
        </is>
      </c>
      <c r="E109" t="inlineStr">
        <is>
          <t>ANEBY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9071-2024</t>
        </is>
      </c>
      <c r="B110" s="1" t="n">
        <v>45357</v>
      </c>
      <c r="C110" s="1" t="n">
        <v>45948</v>
      </c>
      <c r="D110" t="inlineStr">
        <is>
          <t>JÖNKÖPINGS LÄN</t>
        </is>
      </c>
      <c r="E110" t="inlineStr">
        <is>
          <t>ANEBY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14323-2024</t>
        </is>
      </c>
      <c r="B111" s="1" t="n">
        <v>45393.69707175926</v>
      </c>
      <c r="C111" s="1" t="n">
        <v>45948</v>
      </c>
      <c r="D111" t="inlineStr">
        <is>
          <t>JÖNKÖPINGS LÄN</t>
        </is>
      </c>
      <c r="E111" t="inlineStr">
        <is>
          <t>ANEBY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12714-2023</t>
        </is>
      </c>
      <c r="B112" s="1" t="n">
        <v>45000.69547453704</v>
      </c>
      <c r="C112" s="1" t="n">
        <v>45948</v>
      </c>
      <c r="D112" t="inlineStr">
        <is>
          <t>JÖNKÖPINGS LÄN</t>
        </is>
      </c>
      <c r="E112" t="inlineStr">
        <is>
          <t>ANEBY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51160-2021</t>
        </is>
      </c>
      <c r="B113" s="1" t="n">
        <v>44461</v>
      </c>
      <c r="C113" s="1" t="n">
        <v>45948</v>
      </c>
      <c r="D113" t="inlineStr">
        <is>
          <t>JÖNKÖPINGS LÄN</t>
        </is>
      </c>
      <c r="E113" t="inlineStr">
        <is>
          <t>ANEBY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10010-2023</t>
        </is>
      </c>
      <c r="B114" s="1" t="n">
        <v>44985.61200231482</v>
      </c>
      <c r="C114" s="1" t="n">
        <v>45948</v>
      </c>
      <c r="D114" t="inlineStr">
        <is>
          <t>JÖNKÖPINGS LÄN</t>
        </is>
      </c>
      <c r="E114" t="inlineStr">
        <is>
          <t>ANEBY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10013-2023</t>
        </is>
      </c>
      <c r="B115" s="1" t="n">
        <v>44985.61400462963</v>
      </c>
      <c r="C115" s="1" t="n">
        <v>45948</v>
      </c>
      <c r="D115" t="inlineStr">
        <is>
          <t>JÖNKÖPINGS LÄN</t>
        </is>
      </c>
      <c r="E115" t="inlineStr">
        <is>
          <t>ANEBY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14235-2023</t>
        </is>
      </c>
      <c r="B116" s="1" t="n">
        <v>45009</v>
      </c>
      <c r="C116" s="1" t="n">
        <v>45948</v>
      </c>
      <c r="D116" t="inlineStr">
        <is>
          <t>JÖNKÖPINGS LÄN</t>
        </is>
      </c>
      <c r="E116" t="inlineStr">
        <is>
          <t>ANEBY</t>
        </is>
      </c>
      <c r="G116" t="n">
        <v>13.8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37135-2024</t>
        </is>
      </c>
      <c r="B117" s="1" t="n">
        <v>45539.57982638889</v>
      </c>
      <c r="C117" s="1" t="n">
        <v>45948</v>
      </c>
      <c r="D117" t="inlineStr">
        <is>
          <t>JÖNKÖPINGS LÄN</t>
        </is>
      </c>
      <c r="E117" t="inlineStr">
        <is>
          <t>ANEBY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23607-2024</t>
        </is>
      </c>
      <c r="B118" s="1" t="n">
        <v>45454</v>
      </c>
      <c r="C118" s="1" t="n">
        <v>45948</v>
      </c>
      <c r="D118" t="inlineStr">
        <is>
          <t>JÖNKÖPINGS LÄN</t>
        </is>
      </c>
      <c r="E118" t="inlineStr">
        <is>
          <t>ANEBY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25513-2023</t>
        </is>
      </c>
      <c r="B119" s="1" t="n">
        <v>45089</v>
      </c>
      <c r="C119" s="1" t="n">
        <v>45948</v>
      </c>
      <c r="D119" t="inlineStr">
        <is>
          <t>JÖNKÖPINGS LÄN</t>
        </is>
      </c>
      <c r="E119" t="inlineStr">
        <is>
          <t>ANEBY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16308-2023</t>
        </is>
      </c>
      <c r="B120" s="1" t="n">
        <v>45028</v>
      </c>
      <c r="C120" s="1" t="n">
        <v>45948</v>
      </c>
      <c r="D120" t="inlineStr">
        <is>
          <t>JÖNKÖPINGS LÄN</t>
        </is>
      </c>
      <c r="E120" t="inlineStr">
        <is>
          <t>ANEBY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21353-2022</t>
        </is>
      </c>
      <c r="B121" s="1" t="n">
        <v>44705.66621527778</v>
      </c>
      <c r="C121" s="1" t="n">
        <v>45948</v>
      </c>
      <c r="D121" t="inlineStr">
        <is>
          <t>JÖNKÖPINGS LÄN</t>
        </is>
      </c>
      <c r="E121" t="inlineStr">
        <is>
          <t>ANEBY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39092-2024</t>
        </is>
      </c>
      <c r="B122" s="1" t="n">
        <v>45548</v>
      </c>
      <c r="C122" s="1" t="n">
        <v>45948</v>
      </c>
      <c r="D122" t="inlineStr">
        <is>
          <t>JÖNKÖPINGS LÄN</t>
        </is>
      </c>
      <c r="E122" t="inlineStr">
        <is>
          <t>ANEBY</t>
        </is>
      </c>
      <c r="F122" t="inlineStr">
        <is>
          <t>Övriga Aktiebolag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39096-2024</t>
        </is>
      </c>
      <c r="B123" s="1" t="n">
        <v>45548</v>
      </c>
      <c r="C123" s="1" t="n">
        <v>45948</v>
      </c>
      <c r="D123" t="inlineStr">
        <is>
          <t>JÖNKÖPINGS LÄN</t>
        </is>
      </c>
      <c r="E123" t="inlineStr">
        <is>
          <t>ANEBY</t>
        </is>
      </c>
      <c r="F123" t="inlineStr">
        <is>
          <t>Övriga Aktiebolag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12655-2024</t>
        </is>
      </c>
      <c r="B124" s="1" t="n">
        <v>45384.36355324074</v>
      </c>
      <c r="C124" s="1" t="n">
        <v>45948</v>
      </c>
      <c r="D124" t="inlineStr">
        <is>
          <t>JÖNKÖPINGS LÄN</t>
        </is>
      </c>
      <c r="E124" t="inlineStr">
        <is>
          <t>ANEBY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39532-2024</t>
        </is>
      </c>
      <c r="B125" s="1" t="n">
        <v>45551</v>
      </c>
      <c r="C125" s="1" t="n">
        <v>45948</v>
      </c>
      <c r="D125" t="inlineStr">
        <is>
          <t>JÖNKÖPINGS LÄN</t>
        </is>
      </c>
      <c r="E125" t="inlineStr">
        <is>
          <t>ANEBY</t>
        </is>
      </c>
      <c r="F125" t="inlineStr">
        <is>
          <t>Övriga Aktiebolag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49427-2023</t>
        </is>
      </c>
      <c r="B126" s="1" t="n">
        <v>45205</v>
      </c>
      <c r="C126" s="1" t="n">
        <v>45948</v>
      </c>
      <c r="D126" t="inlineStr">
        <is>
          <t>JÖNKÖPINGS LÄN</t>
        </is>
      </c>
      <c r="E126" t="inlineStr">
        <is>
          <t>ANEBY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36690-2024</t>
        </is>
      </c>
      <c r="B127" s="1" t="n">
        <v>45537.66780092593</v>
      </c>
      <c r="C127" s="1" t="n">
        <v>45948</v>
      </c>
      <c r="D127" t="inlineStr">
        <is>
          <t>JÖNKÖPINGS LÄN</t>
        </is>
      </c>
      <c r="E127" t="inlineStr">
        <is>
          <t>ANEBY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27613-2023</t>
        </is>
      </c>
      <c r="B128" s="1" t="n">
        <v>45097</v>
      </c>
      <c r="C128" s="1" t="n">
        <v>45948</v>
      </c>
      <c r="D128" t="inlineStr">
        <is>
          <t>JÖNKÖPINGS LÄN</t>
        </is>
      </c>
      <c r="E128" t="inlineStr">
        <is>
          <t>ANEBY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750-2025</t>
        </is>
      </c>
      <c r="B129" s="1" t="n">
        <v>45665.44402777778</v>
      </c>
      <c r="C129" s="1" t="n">
        <v>45948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12548-2024</t>
        </is>
      </c>
      <c r="B130" s="1" t="n">
        <v>45379.65076388889</v>
      </c>
      <c r="C130" s="1" t="n">
        <v>45948</v>
      </c>
      <c r="D130" t="inlineStr">
        <is>
          <t>JÖNKÖPINGS LÄN</t>
        </is>
      </c>
      <c r="E130" t="inlineStr">
        <is>
          <t>ANEBY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35420-2023</t>
        </is>
      </c>
      <c r="B131" s="1" t="n">
        <v>45146</v>
      </c>
      <c r="C131" s="1" t="n">
        <v>45948</v>
      </c>
      <c r="D131" t="inlineStr">
        <is>
          <t>JÖNKÖPINGS LÄN</t>
        </is>
      </c>
      <c r="E131" t="inlineStr">
        <is>
          <t>ANEBY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21355-2022</t>
        </is>
      </c>
      <c r="B132" s="1" t="n">
        <v>44705</v>
      </c>
      <c r="C132" s="1" t="n">
        <v>45948</v>
      </c>
      <c r="D132" t="inlineStr">
        <is>
          <t>JÖNKÖPINGS LÄN</t>
        </is>
      </c>
      <c r="E132" t="inlineStr">
        <is>
          <t>ANEBY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47125-2022</t>
        </is>
      </c>
      <c r="B133" s="1" t="n">
        <v>44852.52524305556</v>
      </c>
      <c r="C133" s="1" t="n">
        <v>45948</v>
      </c>
      <c r="D133" t="inlineStr">
        <is>
          <t>JÖNKÖPINGS LÄN</t>
        </is>
      </c>
      <c r="E133" t="inlineStr">
        <is>
          <t>ANEBY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759-2025</t>
        </is>
      </c>
      <c r="B134" s="1" t="n">
        <v>45665.44925925926</v>
      </c>
      <c r="C134" s="1" t="n">
        <v>45948</v>
      </c>
      <c r="D134" t="inlineStr">
        <is>
          <t>JÖNKÖPINGS LÄN</t>
        </is>
      </c>
      <c r="E134" t="inlineStr">
        <is>
          <t>ANEBY</t>
        </is>
      </c>
      <c r="F134" t="inlineStr">
        <is>
          <t>Sveaskog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26769-2022</t>
        </is>
      </c>
      <c r="B135" s="1" t="n">
        <v>44739</v>
      </c>
      <c r="C135" s="1" t="n">
        <v>45948</v>
      </c>
      <c r="D135" t="inlineStr">
        <is>
          <t>JÖNKÖPINGS LÄN</t>
        </is>
      </c>
      <c r="E135" t="inlineStr">
        <is>
          <t>ANEBY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17082-2024</t>
        </is>
      </c>
      <c r="B136" s="1" t="n">
        <v>45412.49434027778</v>
      </c>
      <c r="C136" s="1" t="n">
        <v>45948</v>
      </c>
      <c r="D136" t="inlineStr">
        <is>
          <t>JÖNKÖPINGS LÄN</t>
        </is>
      </c>
      <c r="E136" t="inlineStr">
        <is>
          <t>ANEBY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9066-2024</t>
        </is>
      </c>
      <c r="B137" s="1" t="n">
        <v>45357</v>
      </c>
      <c r="C137" s="1" t="n">
        <v>45948</v>
      </c>
      <c r="D137" t="inlineStr">
        <is>
          <t>JÖNKÖPINGS LÄN</t>
        </is>
      </c>
      <c r="E137" t="inlineStr">
        <is>
          <t>ANEBY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5400-2025</t>
        </is>
      </c>
      <c r="B138" s="1" t="n">
        <v>45692.64164351852</v>
      </c>
      <c r="C138" s="1" t="n">
        <v>45948</v>
      </c>
      <c r="D138" t="inlineStr">
        <is>
          <t>JÖNKÖPINGS LÄN</t>
        </is>
      </c>
      <c r="E138" t="inlineStr">
        <is>
          <t>ANEBY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15835-2024</t>
        </is>
      </c>
      <c r="B139" s="1" t="n">
        <v>45404</v>
      </c>
      <c r="C139" s="1" t="n">
        <v>45948</v>
      </c>
      <c r="D139" t="inlineStr">
        <is>
          <t>JÖNKÖPINGS LÄN</t>
        </is>
      </c>
      <c r="E139" t="inlineStr">
        <is>
          <t>ANEBY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61005-2024</t>
        </is>
      </c>
      <c r="B140" s="1" t="n">
        <v>45645</v>
      </c>
      <c r="C140" s="1" t="n">
        <v>45948</v>
      </c>
      <c r="D140" t="inlineStr">
        <is>
          <t>JÖNKÖPINGS LÄN</t>
        </is>
      </c>
      <c r="E140" t="inlineStr">
        <is>
          <t>ANEBY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11346-2024</t>
        </is>
      </c>
      <c r="B141" s="1" t="n">
        <v>45372.33732638889</v>
      </c>
      <c r="C141" s="1" t="n">
        <v>45948</v>
      </c>
      <c r="D141" t="inlineStr">
        <is>
          <t>JÖNKÖPINGS LÄN</t>
        </is>
      </c>
      <c r="E141" t="inlineStr">
        <is>
          <t>ANEBY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9070-2024</t>
        </is>
      </c>
      <c r="B142" s="1" t="n">
        <v>45357</v>
      </c>
      <c r="C142" s="1" t="n">
        <v>45948</v>
      </c>
      <c r="D142" t="inlineStr">
        <is>
          <t>JÖNKÖPINGS LÄN</t>
        </is>
      </c>
      <c r="E142" t="inlineStr">
        <is>
          <t>ANEBY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3933-2023</t>
        </is>
      </c>
      <c r="B143" s="1" t="n">
        <v>44952.35163194445</v>
      </c>
      <c r="C143" s="1" t="n">
        <v>45948</v>
      </c>
      <c r="D143" t="inlineStr">
        <is>
          <t>JÖNKÖPINGS LÄN</t>
        </is>
      </c>
      <c r="E143" t="inlineStr">
        <is>
          <t>ANEBY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51331-2021</t>
        </is>
      </c>
      <c r="B144" s="1" t="n">
        <v>44461.62759259259</v>
      </c>
      <c r="C144" s="1" t="n">
        <v>45948</v>
      </c>
      <c r="D144" t="inlineStr">
        <is>
          <t>JÖNKÖPINGS LÄN</t>
        </is>
      </c>
      <c r="E144" t="inlineStr">
        <is>
          <t>ANEBY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7945-2025</t>
        </is>
      </c>
      <c r="B145" s="1" t="n">
        <v>45707.40759259259</v>
      </c>
      <c r="C145" s="1" t="n">
        <v>45948</v>
      </c>
      <c r="D145" t="inlineStr">
        <is>
          <t>JÖNKÖPINGS LÄN</t>
        </is>
      </c>
      <c r="E145" t="inlineStr">
        <is>
          <t>ANEBY</t>
        </is>
      </c>
      <c r="G145" t="n">
        <v>8.9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73166-2021</t>
        </is>
      </c>
      <c r="B146" s="1" t="n">
        <v>44550</v>
      </c>
      <c r="C146" s="1" t="n">
        <v>45948</v>
      </c>
      <c r="D146" t="inlineStr">
        <is>
          <t>JÖNKÖPINGS LÄN</t>
        </is>
      </c>
      <c r="E146" t="inlineStr">
        <is>
          <t>ANEBY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5401-2025</t>
        </is>
      </c>
      <c r="B147" s="1" t="n">
        <v>45692.64210648148</v>
      </c>
      <c r="C147" s="1" t="n">
        <v>45948</v>
      </c>
      <c r="D147" t="inlineStr">
        <is>
          <t>JÖNKÖPINGS LÄN</t>
        </is>
      </c>
      <c r="E147" t="inlineStr">
        <is>
          <t>ANEBY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63030-2020</t>
        </is>
      </c>
      <c r="B148" s="1" t="n">
        <v>44162.52068287037</v>
      </c>
      <c r="C148" s="1" t="n">
        <v>45948</v>
      </c>
      <c r="D148" t="inlineStr">
        <is>
          <t>JÖNKÖPINGS LÄN</t>
        </is>
      </c>
      <c r="E148" t="inlineStr">
        <is>
          <t>ANEBY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10481-2023</t>
        </is>
      </c>
      <c r="B149" s="1" t="n">
        <v>44981</v>
      </c>
      <c r="C149" s="1" t="n">
        <v>45948</v>
      </c>
      <c r="D149" t="inlineStr">
        <is>
          <t>JÖNKÖPINGS LÄN</t>
        </is>
      </c>
      <c r="E149" t="inlineStr">
        <is>
          <t>ANEBY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10463-2022</t>
        </is>
      </c>
      <c r="B150" s="1" t="n">
        <v>44623</v>
      </c>
      <c r="C150" s="1" t="n">
        <v>45948</v>
      </c>
      <c r="D150" t="inlineStr">
        <is>
          <t>JÖNKÖPINGS LÄN</t>
        </is>
      </c>
      <c r="E150" t="inlineStr">
        <is>
          <t>ANEBY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51452-2021</t>
        </is>
      </c>
      <c r="B151" s="1" t="n">
        <v>44460</v>
      </c>
      <c r="C151" s="1" t="n">
        <v>45948</v>
      </c>
      <c r="D151" t="inlineStr">
        <is>
          <t>JÖNKÖPINGS LÄN</t>
        </is>
      </c>
      <c r="E151" t="inlineStr">
        <is>
          <t>ANEBY</t>
        </is>
      </c>
      <c r="F151" t="inlineStr">
        <is>
          <t>Övriga Aktiebolag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23349-2023</t>
        </is>
      </c>
      <c r="B152" s="1" t="n">
        <v>45076</v>
      </c>
      <c r="C152" s="1" t="n">
        <v>45948</v>
      </c>
      <c r="D152" t="inlineStr">
        <is>
          <t>JÖNKÖPINGS LÄN</t>
        </is>
      </c>
      <c r="E152" t="inlineStr">
        <is>
          <t>ANEBY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14329-2024</t>
        </is>
      </c>
      <c r="B153" s="1" t="n">
        <v>45393.70334490741</v>
      </c>
      <c r="C153" s="1" t="n">
        <v>45948</v>
      </c>
      <c r="D153" t="inlineStr">
        <is>
          <t>JÖNKÖPINGS LÄN</t>
        </is>
      </c>
      <c r="E153" t="inlineStr">
        <is>
          <t>ANEBY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9873-2024</t>
        </is>
      </c>
      <c r="B154" s="1" t="n">
        <v>45363.44353009259</v>
      </c>
      <c r="C154" s="1" t="n">
        <v>45948</v>
      </c>
      <c r="D154" t="inlineStr">
        <is>
          <t>JÖNKÖPINGS LÄN</t>
        </is>
      </c>
      <c r="E154" t="inlineStr">
        <is>
          <t>ANEBY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25963-2024</t>
        </is>
      </c>
      <c r="B155" s="1" t="n">
        <v>45467.67300925926</v>
      </c>
      <c r="C155" s="1" t="n">
        <v>45948</v>
      </c>
      <c r="D155" t="inlineStr">
        <is>
          <t>JÖNKÖPINGS LÄN</t>
        </is>
      </c>
      <c r="E155" t="inlineStr">
        <is>
          <t>ANEBY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HYPERLINK("https://klasma.github.io/Logging_0604/knärot/A 25963-2024 karta knärot.png", "A 25963-2024")</f>
        <v/>
      </c>
      <c r="V155">
        <f>HYPERLINK("https://klasma.github.io/Logging_0604/klagomål/A 25963-2024 FSC-klagomål.docx", "A 25963-2024")</f>
        <v/>
      </c>
      <c r="W155">
        <f>HYPERLINK("https://klasma.github.io/Logging_0604/klagomålsmail/A 25963-2024 FSC-klagomål mail.docx", "A 25963-2024")</f>
        <v/>
      </c>
      <c r="X155">
        <f>HYPERLINK("https://klasma.github.io/Logging_0604/tillsyn/A 25963-2024 tillsynsbegäran.docx", "A 25963-2024")</f>
        <v/>
      </c>
      <c r="Y155">
        <f>HYPERLINK("https://klasma.github.io/Logging_0604/tillsynsmail/A 25963-2024 tillsynsbegäran mail.docx", "A 25963-2024")</f>
        <v/>
      </c>
    </row>
    <row r="156" ht="15" customHeight="1">
      <c r="A156" t="inlineStr">
        <is>
          <t>A 21812-2023</t>
        </is>
      </c>
      <c r="B156" s="1" t="n">
        <v>45068</v>
      </c>
      <c r="C156" s="1" t="n">
        <v>45948</v>
      </c>
      <c r="D156" t="inlineStr">
        <is>
          <t>JÖNKÖPINGS LÄN</t>
        </is>
      </c>
      <c r="E156" t="inlineStr">
        <is>
          <t>ANEBY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13163-2024</t>
        </is>
      </c>
      <c r="B157" s="1" t="n">
        <v>45386.39376157407</v>
      </c>
      <c r="C157" s="1" t="n">
        <v>45948</v>
      </c>
      <c r="D157" t="inlineStr">
        <is>
          <t>JÖNKÖPINGS LÄN</t>
        </is>
      </c>
      <c r="E157" t="inlineStr">
        <is>
          <t>ANEBY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21026-2024</t>
        </is>
      </c>
      <c r="B158" s="1" t="n">
        <v>45439</v>
      </c>
      <c r="C158" s="1" t="n">
        <v>45948</v>
      </c>
      <c r="D158" t="inlineStr">
        <is>
          <t>JÖNKÖPINGS LÄN</t>
        </is>
      </c>
      <c r="E158" t="inlineStr">
        <is>
          <t>ANEBY</t>
        </is>
      </c>
      <c r="F158" t="inlineStr">
        <is>
          <t>Sveaskog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54399-2024</t>
        </is>
      </c>
      <c r="B159" s="1" t="n">
        <v>45617.46487268519</v>
      </c>
      <c r="C159" s="1" t="n">
        <v>45948</v>
      </c>
      <c r="D159" t="inlineStr">
        <is>
          <t>JÖNKÖPINGS LÄN</t>
        </is>
      </c>
      <c r="E159" t="inlineStr">
        <is>
          <t>ANEBY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16957-2023</t>
        </is>
      </c>
      <c r="B160" s="1" t="n">
        <v>45033</v>
      </c>
      <c r="C160" s="1" t="n">
        <v>45948</v>
      </c>
      <c r="D160" t="inlineStr">
        <is>
          <t>JÖNKÖPINGS LÄN</t>
        </is>
      </c>
      <c r="E160" t="inlineStr">
        <is>
          <t>ANEBY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23715-2023</t>
        </is>
      </c>
      <c r="B161" s="1" t="n">
        <v>45077.65487268518</v>
      </c>
      <c r="C161" s="1" t="n">
        <v>45948</v>
      </c>
      <c r="D161" t="inlineStr">
        <is>
          <t>JÖNKÖPINGS LÄN</t>
        </is>
      </c>
      <c r="E161" t="inlineStr">
        <is>
          <t>ANEBY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23716-2023</t>
        </is>
      </c>
      <c r="B162" s="1" t="n">
        <v>45077.65918981482</v>
      </c>
      <c r="C162" s="1" t="n">
        <v>45948</v>
      </c>
      <c r="D162" t="inlineStr">
        <is>
          <t>JÖNKÖPINGS LÄN</t>
        </is>
      </c>
      <c r="E162" t="inlineStr">
        <is>
          <t>ANEBY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7969-2025</t>
        </is>
      </c>
      <c r="B163" s="1" t="n">
        <v>45707.45528935185</v>
      </c>
      <c r="C163" s="1" t="n">
        <v>45948</v>
      </c>
      <c r="D163" t="inlineStr">
        <is>
          <t>JÖNKÖPINGS LÄN</t>
        </is>
      </c>
      <c r="E163" t="inlineStr">
        <is>
          <t>ANEBY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37690-2023</t>
        </is>
      </c>
      <c r="B164" s="1" t="n">
        <v>45159.56918981481</v>
      </c>
      <c r="C164" s="1" t="n">
        <v>45948</v>
      </c>
      <c r="D164" t="inlineStr">
        <is>
          <t>JÖNKÖPINGS LÄN</t>
        </is>
      </c>
      <c r="E164" t="inlineStr">
        <is>
          <t>ANEBY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52790-2024</t>
        </is>
      </c>
      <c r="B165" s="1" t="n">
        <v>45610</v>
      </c>
      <c r="C165" s="1" t="n">
        <v>45948</v>
      </c>
      <c r="D165" t="inlineStr">
        <is>
          <t>JÖNKÖPINGS LÄN</t>
        </is>
      </c>
      <c r="E165" t="inlineStr">
        <is>
          <t>ANEBY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18438-2025</t>
        </is>
      </c>
      <c r="B166" s="1" t="n">
        <v>45762</v>
      </c>
      <c r="C166" s="1" t="n">
        <v>45948</v>
      </c>
      <c r="D166" t="inlineStr">
        <is>
          <t>JÖNKÖPINGS LÄN</t>
        </is>
      </c>
      <c r="E166" t="inlineStr">
        <is>
          <t>ANEBY</t>
        </is>
      </c>
      <c r="F166" t="inlineStr">
        <is>
          <t>Övriga Aktiebolag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10301-2024</t>
        </is>
      </c>
      <c r="B167" s="1" t="n">
        <v>45365.50953703704</v>
      </c>
      <c r="C167" s="1" t="n">
        <v>45948</v>
      </c>
      <c r="D167" t="inlineStr">
        <is>
          <t>JÖNKÖPINGS LÄN</t>
        </is>
      </c>
      <c r="E167" t="inlineStr">
        <is>
          <t>ANEBY</t>
        </is>
      </c>
      <c r="F167" t="inlineStr">
        <is>
          <t>Sveaskog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10360-2024</t>
        </is>
      </c>
      <c r="B168" s="1" t="n">
        <v>45365.60637731481</v>
      </c>
      <c r="C168" s="1" t="n">
        <v>45948</v>
      </c>
      <c r="D168" t="inlineStr">
        <is>
          <t>JÖNKÖPINGS LÄN</t>
        </is>
      </c>
      <c r="E168" t="inlineStr">
        <is>
          <t>ANEBY</t>
        </is>
      </c>
      <c r="F168" t="inlineStr">
        <is>
          <t>Sveaskog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23557-2022</t>
        </is>
      </c>
      <c r="B169" s="1" t="n">
        <v>44721</v>
      </c>
      <c r="C169" s="1" t="n">
        <v>45948</v>
      </c>
      <c r="D169" t="inlineStr">
        <is>
          <t>JÖNKÖPINGS LÄN</t>
        </is>
      </c>
      <c r="E169" t="inlineStr">
        <is>
          <t>ANEBY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703-2024</t>
        </is>
      </c>
      <c r="B170" s="1" t="n">
        <v>45300</v>
      </c>
      <c r="C170" s="1" t="n">
        <v>45948</v>
      </c>
      <c r="D170" t="inlineStr">
        <is>
          <t>JÖNKÖPINGS LÄN</t>
        </is>
      </c>
      <c r="E170" t="inlineStr">
        <is>
          <t>ANEBY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54213-2024</t>
        </is>
      </c>
      <c r="B171" s="1" t="n">
        <v>45616</v>
      </c>
      <c r="C171" s="1" t="n">
        <v>45948</v>
      </c>
      <c r="D171" t="inlineStr">
        <is>
          <t>JÖNKÖPINGS LÄN</t>
        </is>
      </c>
      <c r="E171" t="inlineStr">
        <is>
          <t>ANEBY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49070-2023</t>
        </is>
      </c>
      <c r="B172" s="1" t="n">
        <v>45204</v>
      </c>
      <c r="C172" s="1" t="n">
        <v>45948</v>
      </c>
      <c r="D172" t="inlineStr">
        <is>
          <t>JÖNKÖPINGS LÄN</t>
        </is>
      </c>
      <c r="E172" t="inlineStr">
        <is>
          <t>ANEBY</t>
        </is>
      </c>
      <c r="F172" t="inlineStr">
        <is>
          <t>Övriga Aktiebolag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49073-2023</t>
        </is>
      </c>
      <c r="B173" s="1" t="n">
        <v>45204</v>
      </c>
      <c r="C173" s="1" t="n">
        <v>45948</v>
      </c>
      <c r="D173" t="inlineStr">
        <is>
          <t>JÖNKÖPINGS LÄN</t>
        </is>
      </c>
      <c r="E173" t="inlineStr">
        <is>
          <t>ANEBY</t>
        </is>
      </c>
      <c r="F173" t="inlineStr">
        <is>
          <t>Övriga Aktiebolag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11565-2025</t>
        </is>
      </c>
      <c r="B174" s="1" t="n">
        <v>45727</v>
      </c>
      <c r="C174" s="1" t="n">
        <v>45948</v>
      </c>
      <c r="D174" t="inlineStr">
        <is>
          <t>JÖNKÖPINGS LÄN</t>
        </is>
      </c>
      <c r="E174" t="inlineStr">
        <is>
          <t>ANEBY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61946-2024</t>
        </is>
      </c>
      <c r="B175" s="1" t="n">
        <v>45653.49950231481</v>
      </c>
      <c r="C175" s="1" t="n">
        <v>45948</v>
      </c>
      <c r="D175" t="inlineStr">
        <is>
          <t>JÖNKÖPINGS LÄN</t>
        </is>
      </c>
      <c r="E175" t="inlineStr">
        <is>
          <t>ANEBY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65452-2020</t>
        </is>
      </c>
      <c r="B176" s="1" t="n">
        <v>44169</v>
      </c>
      <c r="C176" s="1" t="n">
        <v>45948</v>
      </c>
      <c r="D176" t="inlineStr">
        <is>
          <t>JÖNKÖPINGS LÄN</t>
        </is>
      </c>
      <c r="E176" t="inlineStr">
        <is>
          <t>ANEBY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24901-2024</t>
        </is>
      </c>
      <c r="B177" s="1" t="n">
        <v>45461</v>
      </c>
      <c r="C177" s="1" t="n">
        <v>45948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20219-2025</t>
        </is>
      </c>
      <c r="B178" s="1" t="n">
        <v>45772.64790509259</v>
      </c>
      <c r="C178" s="1" t="n">
        <v>45948</v>
      </c>
      <c r="D178" t="inlineStr">
        <is>
          <t>JÖNKÖPINGS LÄN</t>
        </is>
      </c>
      <c r="E178" t="inlineStr">
        <is>
          <t>ANEBY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4988-2025</t>
        </is>
      </c>
      <c r="B179" s="1" t="n">
        <v>45691.32311342593</v>
      </c>
      <c r="C179" s="1" t="n">
        <v>45948</v>
      </c>
      <c r="D179" t="inlineStr">
        <is>
          <t>JÖNKÖPINGS LÄN</t>
        </is>
      </c>
      <c r="E179" t="inlineStr">
        <is>
          <t>ANEBY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34780-2023</t>
        </is>
      </c>
      <c r="B180" s="1" t="n">
        <v>45141.54603009259</v>
      </c>
      <c r="C180" s="1" t="n">
        <v>45948</v>
      </c>
      <c r="D180" t="inlineStr">
        <is>
          <t>JÖNKÖPINGS LÄN</t>
        </is>
      </c>
      <c r="E180" t="inlineStr">
        <is>
          <t>ANEBY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50069-2024</t>
        </is>
      </c>
      <c r="B181" s="1" t="n">
        <v>45600.35842592592</v>
      </c>
      <c r="C181" s="1" t="n">
        <v>45948</v>
      </c>
      <c r="D181" t="inlineStr">
        <is>
          <t>JÖNKÖPINGS LÄN</t>
        </is>
      </c>
      <c r="E181" t="inlineStr">
        <is>
          <t>ANEBY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38873-2023</t>
        </is>
      </c>
      <c r="B182" s="1" t="n">
        <v>45161</v>
      </c>
      <c r="C182" s="1" t="n">
        <v>45948</v>
      </c>
      <c r="D182" t="inlineStr">
        <is>
          <t>JÖNKÖPINGS LÄN</t>
        </is>
      </c>
      <c r="E182" t="inlineStr">
        <is>
          <t>ANEBY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58354-2023</t>
        </is>
      </c>
      <c r="B183" s="1" t="n">
        <v>45250.63565972223</v>
      </c>
      <c r="C183" s="1" t="n">
        <v>45948</v>
      </c>
      <c r="D183" t="inlineStr">
        <is>
          <t>JÖNKÖPINGS LÄN</t>
        </is>
      </c>
      <c r="E183" t="inlineStr">
        <is>
          <t>ANEBY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395-2022</t>
        </is>
      </c>
      <c r="B184" s="1" t="n">
        <v>44565.70857638889</v>
      </c>
      <c r="C184" s="1" t="n">
        <v>45948</v>
      </c>
      <c r="D184" t="inlineStr">
        <is>
          <t>JÖNKÖPINGS LÄN</t>
        </is>
      </c>
      <c r="E184" t="inlineStr">
        <is>
          <t>ANEBY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3189-2024</t>
        </is>
      </c>
      <c r="B185" s="1" t="n">
        <v>45316.66528935185</v>
      </c>
      <c r="C185" s="1" t="n">
        <v>45948</v>
      </c>
      <c r="D185" t="inlineStr">
        <is>
          <t>JÖNKÖPINGS LÄN</t>
        </is>
      </c>
      <c r="E185" t="inlineStr">
        <is>
          <t>ANEBY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54692-2023</t>
        </is>
      </c>
      <c r="B186" s="1" t="n">
        <v>45236</v>
      </c>
      <c r="C186" s="1" t="n">
        <v>45948</v>
      </c>
      <c r="D186" t="inlineStr">
        <is>
          <t>JÖNKÖPINGS LÄN</t>
        </is>
      </c>
      <c r="E186" t="inlineStr">
        <is>
          <t>ANEBY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46784-2023</t>
        </is>
      </c>
      <c r="B187" s="1" t="n">
        <v>45198</v>
      </c>
      <c r="C187" s="1" t="n">
        <v>45948</v>
      </c>
      <c r="D187" t="inlineStr">
        <is>
          <t>JÖNKÖPINGS LÄN</t>
        </is>
      </c>
      <c r="E187" t="inlineStr">
        <is>
          <t>ANEBY</t>
        </is>
      </c>
      <c r="F187" t="inlineStr">
        <is>
          <t>Sveaskog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65037-2023</t>
        </is>
      </c>
      <c r="B188" s="1" t="n">
        <v>45282</v>
      </c>
      <c r="C188" s="1" t="n">
        <v>45948</v>
      </c>
      <c r="D188" t="inlineStr">
        <is>
          <t>JÖNKÖPINGS LÄN</t>
        </is>
      </c>
      <c r="E188" t="inlineStr">
        <is>
          <t>ANEBY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6512-2023</t>
        </is>
      </c>
      <c r="B189" s="1" t="n">
        <v>44966.38243055555</v>
      </c>
      <c r="C189" s="1" t="n">
        <v>45948</v>
      </c>
      <c r="D189" t="inlineStr">
        <is>
          <t>JÖNKÖPINGS LÄN</t>
        </is>
      </c>
      <c r="E189" t="inlineStr">
        <is>
          <t>ANEBY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49484-2023</t>
        </is>
      </c>
      <c r="B190" s="1" t="n">
        <v>45205</v>
      </c>
      <c r="C190" s="1" t="n">
        <v>45948</v>
      </c>
      <c r="D190" t="inlineStr">
        <is>
          <t>JÖNKÖPINGS LÄN</t>
        </is>
      </c>
      <c r="E190" t="inlineStr">
        <is>
          <t>ANEBY</t>
        </is>
      </c>
      <c r="F190" t="inlineStr">
        <is>
          <t>Övriga Aktiebolag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43613-2023</t>
        </is>
      </c>
      <c r="B191" s="1" t="n">
        <v>45184</v>
      </c>
      <c r="C191" s="1" t="n">
        <v>45948</v>
      </c>
      <c r="D191" t="inlineStr">
        <is>
          <t>JÖNKÖPINGS LÄN</t>
        </is>
      </c>
      <c r="E191" t="inlineStr">
        <is>
          <t>ANEBY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20568-2025</t>
        </is>
      </c>
      <c r="B192" s="1" t="n">
        <v>45775.66415509259</v>
      </c>
      <c r="C192" s="1" t="n">
        <v>45948</v>
      </c>
      <c r="D192" t="inlineStr">
        <is>
          <t>JÖNKÖPINGS LÄN</t>
        </is>
      </c>
      <c r="E192" t="inlineStr">
        <is>
          <t>ANEBY</t>
        </is>
      </c>
      <c r="F192" t="inlineStr">
        <is>
          <t>Kyrkan</t>
        </is>
      </c>
      <c r="G192" t="n">
        <v>7.6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12477-2023</t>
        </is>
      </c>
      <c r="B193" s="1" t="n">
        <v>44999</v>
      </c>
      <c r="C193" s="1" t="n">
        <v>45948</v>
      </c>
      <c r="D193" t="inlineStr">
        <is>
          <t>JÖNKÖPINGS LÄN</t>
        </is>
      </c>
      <c r="E193" t="inlineStr">
        <is>
          <t>ANEBY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24783-2023</t>
        </is>
      </c>
      <c r="B194" s="1" t="n">
        <v>45084.66478009259</v>
      </c>
      <c r="C194" s="1" t="n">
        <v>45948</v>
      </c>
      <c r="D194" t="inlineStr">
        <is>
          <t>JÖNKÖPINGS LÄN</t>
        </is>
      </c>
      <c r="E194" t="inlineStr">
        <is>
          <t>ANEBY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67848-2020</t>
        </is>
      </c>
      <c r="B195" s="1" t="n">
        <v>44182</v>
      </c>
      <c r="C195" s="1" t="n">
        <v>45948</v>
      </c>
      <c r="D195" t="inlineStr">
        <is>
          <t>JÖNKÖPINGS LÄN</t>
        </is>
      </c>
      <c r="E195" t="inlineStr">
        <is>
          <t>ANEBY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53251-2023</t>
        </is>
      </c>
      <c r="B196" s="1" t="n">
        <v>45229</v>
      </c>
      <c r="C196" s="1" t="n">
        <v>45948</v>
      </c>
      <c r="D196" t="inlineStr">
        <is>
          <t>JÖNKÖPINGS LÄN</t>
        </is>
      </c>
      <c r="E196" t="inlineStr">
        <is>
          <t>ANEBY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701-2024</t>
        </is>
      </c>
      <c r="B197" s="1" t="n">
        <v>45300</v>
      </c>
      <c r="C197" s="1" t="n">
        <v>45948</v>
      </c>
      <c r="D197" t="inlineStr">
        <is>
          <t>JÖNKÖPINGS LÄN</t>
        </is>
      </c>
      <c r="E197" t="inlineStr">
        <is>
          <t>ANEBY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17380-2022</t>
        </is>
      </c>
      <c r="B198" s="1" t="n">
        <v>44678.64928240741</v>
      </c>
      <c r="C198" s="1" t="n">
        <v>45948</v>
      </c>
      <c r="D198" t="inlineStr">
        <is>
          <t>JÖNKÖPINGS LÄN</t>
        </is>
      </c>
      <c r="E198" t="inlineStr">
        <is>
          <t>ANEBY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43291-2023</t>
        </is>
      </c>
      <c r="B199" s="1" t="n">
        <v>45183</v>
      </c>
      <c r="C199" s="1" t="n">
        <v>45948</v>
      </c>
      <c r="D199" t="inlineStr">
        <is>
          <t>JÖNKÖPINGS LÄN</t>
        </is>
      </c>
      <c r="E199" t="inlineStr">
        <is>
          <t>ANEBY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52267-2024</t>
        </is>
      </c>
      <c r="B200" s="1" t="n">
        <v>45608</v>
      </c>
      <c r="C200" s="1" t="n">
        <v>45948</v>
      </c>
      <c r="D200" t="inlineStr">
        <is>
          <t>JÖNKÖPINGS LÄN</t>
        </is>
      </c>
      <c r="E200" t="inlineStr">
        <is>
          <t>ANEBY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764-2025</t>
        </is>
      </c>
      <c r="B201" s="1" t="n">
        <v>45665.45333333333</v>
      </c>
      <c r="C201" s="1" t="n">
        <v>45948</v>
      </c>
      <c r="D201" t="inlineStr">
        <is>
          <t>JÖNKÖPINGS LÄN</t>
        </is>
      </c>
      <c r="E201" t="inlineStr">
        <is>
          <t>ANEBY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1474-2024</t>
        </is>
      </c>
      <c r="B202" s="1" t="n">
        <v>45304.77090277777</v>
      </c>
      <c r="C202" s="1" t="n">
        <v>45948</v>
      </c>
      <c r="D202" t="inlineStr">
        <is>
          <t>JÖNKÖPINGS LÄN</t>
        </is>
      </c>
      <c r="E202" t="inlineStr">
        <is>
          <t>ANEBY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12834-2023</t>
        </is>
      </c>
      <c r="B203" s="1" t="n">
        <v>45001.48028935185</v>
      </c>
      <c r="C203" s="1" t="n">
        <v>45948</v>
      </c>
      <c r="D203" t="inlineStr">
        <is>
          <t>JÖNKÖPINGS LÄN</t>
        </is>
      </c>
      <c r="E203" t="inlineStr">
        <is>
          <t>ANEBY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21333-2025</t>
        </is>
      </c>
      <c r="B204" s="1" t="n">
        <v>45782.36523148148</v>
      </c>
      <c r="C204" s="1" t="n">
        <v>45948</v>
      </c>
      <c r="D204" t="inlineStr">
        <is>
          <t>JÖNKÖPINGS LÄN</t>
        </is>
      </c>
      <c r="E204" t="inlineStr">
        <is>
          <t>ANEBY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41144-2021</t>
        </is>
      </c>
      <c r="B205" s="1" t="n">
        <v>44423</v>
      </c>
      <c r="C205" s="1" t="n">
        <v>45948</v>
      </c>
      <c r="D205" t="inlineStr">
        <is>
          <t>JÖNKÖPINGS LÄN</t>
        </is>
      </c>
      <c r="E205" t="inlineStr">
        <is>
          <t>ANEBY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35597-2023</t>
        </is>
      </c>
      <c r="B206" s="1" t="n">
        <v>45147.49393518519</v>
      </c>
      <c r="C206" s="1" t="n">
        <v>45948</v>
      </c>
      <c r="D206" t="inlineStr">
        <is>
          <t>JÖNKÖPINGS LÄN</t>
        </is>
      </c>
      <c r="E206" t="inlineStr">
        <is>
          <t>ANEBY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39441-2025</t>
        </is>
      </c>
      <c r="B207" s="1" t="n">
        <v>45889</v>
      </c>
      <c r="C207" s="1" t="n">
        <v>45948</v>
      </c>
      <c r="D207" t="inlineStr">
        <is>
          <t>JÖNKÖPINGS LÄN</t>
        </is>
      </c>
      <c r="E207" t="inlineStr">
        <is>
          <t>ANEBY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39427-2025</t>
        </is>
      </c>
      <c r="B208" s="1" t="n">
        <v>45889</v>
      </c>
      <c r="C208" s="1" t="n">
        <v>45948</v>
      </c>
      <c r="D208" t="inlineStr">
        <is>
          <t>JÖNKÖPINGS LÄN</t>
        </is>
      </c>
      <c r="E208" t="inlineStr">
        <is>
          <t>ANEBY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6305-2025</t>
        </is>
      </c>
      <c r="B209" s="1" t="n">
        <v>45698.68236111111</v>
      </c>
      <c r="C209" s="1" t="n">
        <v>45948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4836-2023</t>
        </is>
      </c>
      <c r="B210" s="1" t="n">
        <v>44957</v>
      </c>
      <c r="C210" s="1" t="n">
        <v>45948</v>
      </c>
      <c r="D210" t="inlineStr">
        <is>
          <t>JÖNKÖPINGS LÄN</t>
        </is>
      </c>
      <c r="E210" t="inlineStr">
        <is>
          <t>ANEBY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63624-2023</t>
        </is>
      </c>
      <c r="B211" s="1" t="n">
        <v>45275</v>
      </c>
      <c r="C211" s="1" t="n">
        <v>45948</v>
      </c>
      <c r="D211" t="inlineStr">
        <is>
          <t>JÖNKÖPINGS LÄN</t>
        </is>
      </c>
      <c r="E211" t="inlineStr">
        <is>
          <t>ANEBY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33125-2025</t>
        </is>
      </c>
      <c r="B212" s="1" t="n">
        <v>45840.49706018518</v>
      </c>
      <c r="C212" s="1" t="n">
        <v>45948</v>
      </c>
      <c r="D212" t="inlineStr">
        <is>
          <t>JÖNKÖPINGS LÄN</t>
        </is>
      </c>
      <c r="E212" t="inlineStr">
        <is>
          <t>ANEBY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27714-2024</t>
        </is>
      </c>
      <c r="B213" s="1" t="n">
        <v>45475</v>
      </c>
      <c r="C213" s="1" t="n">
        <v>45948</v>
      </c>
      <c r="D213" t="inlineStr">
        <is>
          <t>JÖNKÖPINGS LÄN</t>
        </is>
      </c>
      <c r="E213" t="inlineStr">
        <is>
          <t>ANEBY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35417-2023</t>
        </is>
      </c>
      <c r="B214" s="1" t="n">
        <v>45146.61756944445</v>
      </c>
      <c r="C214" s="1" t="n">
        <v>45948</v>
      </c>
      <c r="D214" t="inlineStr">
        <is>
          <t>JÖNKÖPINGS LÄN</t>
        </is>
      </c>
      <c r="E214" t="inlineStr">
        <is>
          <t>ANEBY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37751-2024</t>
        </is>
      </c>
      <c r="B215" s="1" t="n">
        <v>45541</v>
      </c>
      <c r="C215" s="1" t="n">
        <v>45948</v>
      </c>
      <c r="D215" t="inlineStr">
        <is>
          <t>JÖNKÖPINGS LÄN</t>
        </is>
      </c>
      <c r="E215" t="inlineStr">
        <is>
          <t>ANEBY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40017-2024</t>
        </is>
      </c>
      <c r="B216" s="1" t="n">
        <v>45553.66359953704</v>
      </c>
      <c r="C216" s="1" t="n">
        <v>45948</v>
      </c>
      <c r="D216" t="inlineStr">
        <is>
          <t>JÖNKÖPINGS LÄN</t>
        </is>
      </c>
      <c r="E216" t="inlineStr">
        <is>
          <t>ANEBY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47325-2024</t>
        </is>
      </c>
      <c r="B217" s="1" t="n">
        <v>45586</v>
      </c>
      <c r="C217" s="1" t="n">
        <v>45948</v>
      </c>
      <c r="D217" t="inlineStr">
        <is>
          <t>JÖNKÖPINGS LÄN</t>
        </is>
      </c>
      <c r="E217" t="inlineStr">
        <is>
          <t>ANEBY</t>
        </is>
      </c>
      <c r="F217" t="inlineStr">
        <is>
          <t>Övriga Aktiebolag</t>
        </is>
      </c>
      <c r="G217" t="n">
        <v>18.6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47330-2024</t>
        </is>
      </c>
      <c r="B218" s="1" t="n">
        <v>45586</v>
      </c>
      <c r="C218" s="1" t="n">
        <v>45948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7.5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49133-2022</t>
        </is>
      </c>
      <c r="B219" s="1" t="n">
        <v>44860</v>
      </c>
      <c r="C219" s="1" t="n">
        <v>45948</v>
      </c>
      <c r="D219" t="inlineStr">
        <is>
          <t>JÖNKÖPINGS LÄN</t>
        </is>
      </c>
      <c r="E219" t="inlineStr">
        <is>
          <t>ANEBY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39927-2025</t>
        </is>
      </c>
      <c r="B220" s="1" t="n">
        <v>45891.68484953704</v>
      </c>
      <c r="C220" s="1" t="n">
        <v>45948</v>
      </c>
      <c r="D220" t="inlineStr">
        <is>
          <t>JÖNKÖPINGS LÄN</t>
        </is>
      </c>
      <c r="E220" t="inlineStr">
        <is>
          <t>ANEBY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6930-2024</t>
        </is>
      </c>
      <c r="B221" s="1" t="n">
        <v>45343</v>
      </c>
      <c r="C221" s="1" t="n">
        <v>45948</v>
      </c>
      <c r="D221" t="inlineStr">
        <is>
          <t>JÖNKÖPINGS LÄN</t>
        </is>
      </c>
      <c r="E221" t="inlineStr">
        <is>
          <t>ANEBY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1473-2024</t>
        </is>
      </c>
      <c r="B222" s="1" t="n">
        <v>45304.76762731482</v>
      </c>
      <c r="C222" s="1" t="n">
        <v>45948</v>
      </c>
      <c r="D222" t="inlineStr">
        <is>
          <t>JÖNKÖPINGS LÄN</t>
        </is>
      </c>
      <c r="E222" t="inlineStr">
        <is>
          <t>ANEBY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57174-2021</t>
        </is>
      </c>
      <c r="B223" s="1" t="n">
        <v>44482.87444444445</v>
      </c>
      <c r="C223" s="1" t="n">
        <v>45948</v>
      </c>
      <c r="D223" t="inlineStr">
        <is>
          <t>JÖNKÖPINGS LÄN</t>
        </is>
      </c>
      <c r="E223" t="inlineStr">
        <is>
          <t>ANEBY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15481-2023</t>
        </is>
      </c>
      <c r="B224" s="1" t="n">
        <v>45020</v>
      </c>
      <c r="C224" s="1" t="n">
        <v>45948</v>
      </c>
      <c r="D224" t="inlineStr">
        <is>
          <t>JÖNKÖPINGS LÄN</t>
        </is>
      </c>
      <c r="E224" t="inlineStr">
        <is>
          <t>ANEBY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2199-2022</t>
        </is>
      </c>
      <c r="B225" s="1" t="n">
        <v>44578.50461805556</v>
      </c>
      <c r="C225" s="1" t="n">
        <v>45948</v>
      </c>
      <c r="D225" t="inlineStr">
        <is>
          <t>JÖNKÖPINGS LÄN</t>
        </is>
      </c>
      <c r="E225" t="inlineStr">
        <is>
          <t>ANEBY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40466-2025</t>
        </is>
      </c>
      <c r="B226" s="1" t="n">
        <v>45895.65793981482</v>
      </c>
      <c r="C226" s="1" t="n">
        <v>45948</v>
      </c>
      <c r="D226" t="inlineStr">
        <is>
          <t>JÖNKÖPINGS LÄN</t>
        </is>
      </c>
      <c r="E226" t="inlineStr">
        <is>
          <t>ANEBY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48559-2025</t>
        </is>
      </c>
      <c r="B227" s="1" t="n">
        <v>45936.43239583333</v>
      </c>
      <c r="C227" s="1" t="n">
        <v>45948</v>
      </c>
      <c r="D227" t="inlineStr">
        <is>
          <t>JÖNKÖPINGS LÄN</t>
        </is>
      </c>
      <c r="E227" t="inlineStr">
        <is>
          <t>ANEBY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9193-2024</t>
        </is>
      </c>
      <c r="B228" s="1" t="n">
        <v>45358.45503472222</v>
      </c>
      <c r="C228" s="1" t="n">
        <v>45948</v>
      </c>
      <c r="D228" t="inlineStr">
        <is>
          <t>JÖNKÖPINGS LÄN</t>
        </is>
      </c>
      <c r="E228" t="inlineStr">
        <is>
          <t>ANEBY</t>
        </is>
      </c>
      <c r="F228" t="inlineStr">
        <is>
          <t>Sveaskog</t>
        </is>
      </c>
      <c r="G228" t="n">
        <v>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48999-2024</t>
        </is>
      </c>
      <c r="B229" s="1" t="n">
        <v>45594.49311342592</v>
      </c>
      <c r="C229" s="1" t="n">
        <v>45948</v>
      </c>
      <c r="D229" t="inlineStr">
        <is>
          <t>JÖNKÖPINGS LÄN</t>
        </is>
      </c>
      <c r="E229" t="inlineStr">
        <is>
          <t>ANEBY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5222-2024</t>
        </is>
      </c>
      <c r="B230" s="1" t="n">
        <v>45330</v>
      </c>
      <c r="C230" s="1" t="n">
        <v>45948</v>
      </c>
      <c r="D230" t="inlineStr">
        <is>
          <t>JÖNKÖPINGS LÄN</t>
        </is>
      </c>
      <c r="E230" t="inlineStr">
        <is>
          <t>ANEBY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26236-2024</t>
        </is>
      </c>
      <c r="B231" s="1" t="n">
        <v>45468.62662037037</v>
      </c>
      <c r="C231" s="1" t="n">
        <v>45948</v>
      </c>
      <c r="D231" t="inlineStr">
        <is>
          <t>JÖNKÖPINGS LÄN</t>
        </is>
      </c>
      <c r="E231" t="inlineStr">
        <is>
          <t>ANEBY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47293-2023</t>
        </is>
      </c>
      <c r="B232" s="1" t="n">
        <v>45202.47221064815</v>
      </c>
      <c r="C232" s="1" t="n">
        <v>45948</v>
      </c>
      <c r="D232" t="inlineStr">
        <is>
          <t>JÖNKÖPINGS LÄN</t>
        </is>
      </c>
      <c r="E232" t="inlineStr">
        <is>
          <t>ANEBY</t>
        </is>
      </c>
      <c r="F232" t="inlineStr">
        <is>
          <t>Sveaskog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47118-2023</t>
        </is>
      </c>
      <c r="B233" s="1" t="n">
        <v>45201.67722222222</v>
      </c>
      <c r="C233" s="1" t="n">
        <v>45948</v>
      </c>
      <c r="D233" t="inlineStr">
        <is>
          <t>JÖNKÖPINGS LÄN</t>
        </is>
      </c>
      <c r="E233" t="inlineStr">
        <is>
          <t>ANEBY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48560-2025</t>
        </is>
      </c>
      <c r="B234" s="1" t="n">
        <v>45936.43357638889</v>
      </c>
      <c r="C234" s="1" t="n">
        <v>45948</v>
      </c>
      <c r="D234" t="inlineStr">
        <is>
          <t>JÖNKÖPINGS LÄN</t>
        </is>
      </c>
      <c r="E234" t="inlineStr">
        <is>
          <t>ANEBY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48728-2025</t>
        </is>
      </c>
      <c r="B235" s="1" t="n">
        <v>45936.65857638889</v>
      </c>
      <c r="C235" s="1" t="n">
        <v>45948</v>
      </c>
      <c r="D235" t="inlineStr">
        <is>
          <t>JÖNKÖPINGS LÄN</t>
        </is>
      </c>
      <c r="E235" t="inlineStr">
        <is>
          <t>ANEBY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14901-2024</t>
        </is>
      </c>
      <c r="B236" s="1" t="n">
        <v>45398.58857638889</v>
      </c>
      <c r="C236" s="1" t="n">
        <v>45948</v>
      </c>
      <c r="D236" t="inlineStr">
        <is>
          <t>JÖNKÖPINGS LÄN</t>
        </is>
      </c>
      <c r="E236" t="inlineStr">
        <is>
          <t>ANEBY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47296-2023</t>
        </is>
      </c>
      <c r="B237" s="1" t="n">
        <v>45202</v>
      </c>
      <c r="C237" s="1" t="n">
        <v>45948</v>
      </c>
      <c r="D237" t="inlineStr">
        <is>
          <t>JÖNKÖPINGS LÄN</t>
        </is>
      </c>
      <c r="E237" t="inlineStr">
        <is>
          <t>ANEBY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47309-2023</t>
        </is>
      </c>
      <c r="B238" s="1" t="n">
        <v>45202</v>
      </c>
      <c r="C238" s="1" t="n">
        <v>45948</v>
      </c>
      <c r="D238" t="inlineStr">
        <is>
          <t>JÖNKÖPINGS LÄN</t>
        </is>
      </c>
      <c r="E238" t="inlineStr">
        <is>
          <t>ANEBY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40888-2025</t>
        </is>
      </c>
      <c r="B239" s="1" t="n">
        <v>45897.60457175926</v>
      </c>
      <c r="C239" s="1" t="n">
        <v>45948</v>
      </c>
      <c r="D239" t="inlineStr">
        <is>
          <t>JÖNKÖPINGS LÄN</t>
        </is>
      </c>
      <c r="E239" t="inlineStr">
        <is>
          <t>ANEBY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48524-2024</t>
        </is>
      </c>
      <c r="B240" s="1" t="n">
        <v>45593</v>
      </c>
      <c r="C240" s="1" t="n">
        <v>45948</v>
      </c>
      <c r="D240" t="inlineStr">
        <is>
          <t>JÖNKÖPINGS LÄN</t>
        </is>
      </c>
      <c r="E240" t="inlineStr">
        <is>
          <t>ANEBY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25875-2024</t>
        </is>
      </c>
      <c r="B241" s="1" t="n">
        <v>45467.47898148148</v>
      </c>
      <c r="C241" s="1" t="n">
        <v>45948</v>
      </c>
      <c r="D241" t="inlineStr">
        <is>
          <t>JÖNKÖPINGS LÄN</t>
        </is>
      </c>
      <c r="E241" t="inlineStr">
        <is>
          <t>ANEBY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9068-2024</t>
        </is>
      </c>
      <c r="B242" s="1" t="n">
        <v>45357</v>
      </c>
      <c r="C242" s="1" t="n">
        <v>45948</v>
      </c>
      <c r="D242" t="inlineStr">
        <is>
          <t>JÖNKÖPINGS LÄN</t>
        </is>
      </c>
      <c r="E242" t="inlineStr">
        <is>
          <t>ANEBY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56333-2022</t>
        </is>
      </c>
      <c r="B243" s="1" t="n">
        <v>44890</v>
      </c>
      <c r="C243" s="1" t="n">
        <v>45948</v>
      </c>
      <c r="D243" t="inlineStr">
        <is>
          <t>JÖNKÖPINGS LÄN</t>
        </is>
      </c>
      <c r="E243" t="inlineStr">
        <is>
          <t>ANEBY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56339-2022</t>
        </is>
      </c>
      <c r="B244" s="1" t="n">
        <v>44890</v>
      </c>
      <c r="C244" s="1" t="n">
        <v>45948</v>
      </c>
      <c r="D244" t="inlineStr">
        <is>
          <t>JÖNKÖPINGS LÄN</t>
        </is>
      </c>
      <c r="E244" t="inlineStr">
        <is>
          <t>ANEBY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41003-2025</t>
        </is>
      </c>
      <c r="B245" s="1" t="n">
        <v>45898.34591435185</v>
      </c>
      <c r="C245" s="1" t="n">
        <v>45948</v>
      </c>
      <c r="D245" t="inlineStr">
        <is>
          <t>JÖNKÖPINGS LÄN</t>
        </is>
      </c>
      <c r="E245" t="inlineStr">
        <is>
          <t>ANEBY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41008-2025</t>
        </is>
      </c>
      <c r="B246" s="1" t="n">
        <v>45898.35165509259</v>
      </c>
      <c r="C246" s="1" t="n">
        <v>45948</v>
      </c>
      <c r="D246" t="inlineStr">
        <is>
          <t>JÖNKÖPINGS LÄN</t>
        </is>
      </c>
      <c r="E246" t="inlineStr">
        <is>
          <t>ANEBY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10155-2024</t>
        </is>
      </c>
      <c r="B247" s="1" t="n">
        <v>45364.65658564815</v>
      </c>
      <c r="C247" s="1" t="n">
        <v>45948</v>
      </c>
      <c r="D247" t="inlineStr">
        <is>
          <t>JÖNKÖPINGS LÄN</t>
        </is>
      </c>
      <c r="E247" t="inlineStr">
        <is>
          <t>ANEBY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23966-2025</t>
        </is>
      </c>
      <c r="B248" s="1" t="n">
        <v>45796.3731712963</v>
      </c>
      <c r="C248" s="1" t="n">
        <v>45948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61948-2024</t>
        </is>
      </c>
      <c r="B249" s="1" t="n">
        <v>45653.50658564815</v>
      </c>
      <c r="C249" s="1" t="n">
        <v>45948</v>
      </c>
      <c r="D249" t="inlineStr">
        <is>
          <t>JÖNKÖPINGS LÄN</t>
        </is>
      </c>
      <c r="E249" t="inlineStr">
        <is>
          <t>ANEBY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12936-2021</t>
        </is>
      </c>
      <c r="B250" s="1" t="n">
        <v>44271</v>
      </c>
      <c r="C250" s="1" t="n">
        <v>45948</v>
      </c>
      <c r="D250" t="inlineStr">
        <is>
          <t>JÖNKÖPINGS LÄN</t>
        </is>
      </c>
      <c r="E250" t="inlineStr">
        <is>
          <t>ANEBY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25103-2023</t>
        </is>
      </c>
      <c r="B251" s="1" t="n">
        <v>45086</v>
      </c>
      <c r="C251" s="1" t="n">
        <v>45948</v>
      </c>
      <c r="D251" t="inlineStr">
        <is>
          <t>JÖNKÖPINGS LÄN</t>
        </is>
      </c>
      <c r="E251" t="inlineStr">
        <is>
          <t>ANEBY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54403-2024</t>
        </is>
      </c>
      <c r="B252" s="1" t="n">
        <v>45617.47054398148</v>
      </c>
      <c r="C252" s="1" t="n">
        <v>45948</v>
      </c>
      <c r="D252" t="inlineStr">
        <is>
          <t>JÖNKÖPINGS LÄN</t>
        </is>
      </c>
      <c r="E252" t="inlineStr">
        <is>
          <t>ANEBY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24709-2025</t>
        </is>
      </c>
      <c r="B253" s="1" t="n">
        <v>45798.84574074074</v>
      </c>
      <c r="C253" s="1" t="n">
        <v>45948</v>
      </c>
      <c r="D253" t="inlineStr">
        <is>
          <t>JÖNKÖPINGS LÄN</t>
        </is>
      </c>
      <c r="E253" t="inlineStr">
        <is>
          <t>ANEBY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14338-2024</t>
        </is>
      </c>
      <c r="B254" s="1" t="n">
        <v>45393.72498842593</v>
      </c>
      <c r="C254" s="1" t="n">
        <v>45948</v>
      </c>
      <c r="D254" t="inlineStr">
        <is>
          <t>JÖNKÖPINGS LÄN</t>
        </is>
      </c>
      <c r="E254" t="inlineStr">
        <is>
          <t>ANEBY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49398-2022</t>
        </is>
      </c>
      <c r="B255" s="1" t="n">
        <v>44859</v>
      </c>
      <c r="C255" s="1" t="n">
        <v>45948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42071-2025</t>
        </is>
      </c>
      <c r="B256" s="1" t="n">
        <v>45903.66241898148</v>
      </c>
      <c r="C256" s="1" t="n">
        <v>45948</v>
      </c>
      <c r="D256" t="inlineStr">
        <is>
          <t>JÖNKÖPINGS LÄN</t>
        </is>
      </c>
      <c r="E256" t="inlineStr">
        <is>
          <t>ANEBY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18552-2025</t>
        </is>
      </c>
      <c r="B257" s="1" t="n">
        <v>45763</v>
      </c>
      <c r="C257" s="1" t="n">
        <v>45948</v>
      </c>
      <c r="D257" t="inlineStr">
        <is>
          <t>JÖNKÖPINGS LÄN</t>
        </is>
      </c>
      <c r="E257" t="inlineStr">
        <is>
          <t>ANEBY</t>
        </is>
      </c>
      <c r="F257" t="inlineStr">
        <is>
          <t>Övriga Aktiebolag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24708-2025</t>
        </is>
      </c>
      <c r="B258" s="1" t="n">
        <v>45798.84240740741</v>
      </c>
      <c r="C258" s="1" t="n">
        <v>45948</v>
      </c>
      <c r="D258" t="inlineStr">
        <is>
          <t>JÖNKÖPINGS LÄN</t>
        </is>
      </c>
      <c r="E258" t="inlineStr">
        <is>
          <t>ANEBY</t>
        </is>
      </c>
      <c r="G258" t="n">
        <v>11.7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47409-2022</t>
        </is>
      </c>
      <c r="B259" s="1" t="n">
        <v>44851</v>
      </c>
      <c r="C259" s="1" t="n">
        <v>45948</v>
      </c>
      <c r="D259" t="inlineStr">
        <is>
          <t>JÖNKÖPINGS LÄN</t>
        </is>
      </c>
      <c r="E259" t="inlineStr">
        <is>
          <t>ANEBY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35555-2024</t>
        </is>
      </c>
      <c r="B260" s="1" t="n">
        <v>45531.61946759259</v>
      </c>
      <c r="C260" s="1" t="n">
        <v>45948</v>
      </c>
      <c r="D260" t="inlineStr">
        <is>
          <t>JÖNKÖPINGS LÄN</t>
        </is>
      </c>
      <c r="E260" t="inlineStr">
        <is>
          <t>ANEBY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28938-2021</t>
        </is>
      </c>
      <c r="B261" s="1" t="n">
        <v>44357</v>
      </c>
      <c r="C261" s="1" t="n">
        <v>45948</v>
      </c>
      <c r="D261" t="inlineStr">
        <is>
          <t>JÖNKÖPINGS LÄN</t>
        </is>
      </c>
      <c r="E261" t="inlineStr">
        <is>
          <t>ANEBY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32891-2023</t>
        </is>
      </c>
      <c r="B262" s="1" t="n">
        <v>45124</v>
      </c>
      <c r="C262" s="1" t="n">
        <v>45948</v>
      </c>
      <c r="D262" t="inlineStr">
        <is>
          <t>JÖNKÖPINGS LÄN</t>
        </is>
      </c>
      <c r="E262" t="inlineStr">
        <is>
          <t>ANEBY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22232-2021</t>
        </is>
      </c>
      <c r="B263" s="1" t="n">
        <v>44326.38244212963</v>
      </c>
      <c r="C263" s="1" t="n">
        <v>45948</v>
      </c>
      <c r="D263" t="inlineStr">
        <is>
          <t>JÖNKÖPINGS LÄN</t>
        </is>
      </c>
      <c r="E263" t="inlineStr">
        <is>
          <t>ANEBY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50744-2025</t>
        </is>
      </c>
      <c r="B264" s="1" t="n">
        <v>45946.3859375</v>
      </c>
      <c r="C264" s="1" t="n">
        <v>45948</v>
      </c>
      <c r="D264" t="inlineStr">
        <is>
          <t>JÖNKÖPINGS LÄN</t>
        </is>
      </c>
      <c r="E264" t="inlineStr">
        <is>
          <t>ANEBY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57170-2021</t>
        </is>
      </c>
      <c r="B265" s="1" t="n">
        <v>44482.86331018519</v>
      </c>
      <c r="C265" s="1" t="n">
        <v>45948</v>
      </c>
      <c r="D265" t="inlineStr">
        <is>
          <t>JÖNKÖPINGS LÄN</t>
        </is>
      </c>
      <c r="E265" t="inlineStr">
        <is>
          <t>ANEBY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35773-2023</t>
        </is>
      </c>
      <c r="B266" s="1" t="n">
        <v>45148</v>
      </c>
      <c r="C266" s="1" t="n">
        <v>45948</v>
      </c>
      <c r="D266" t="inlineStr">
        <is>
          <t>JÖNKÖPINGS LÄN</t>
        </is>
      </c>
      <c r="E266" t="inlineStr">
        <is>
          <t>ANEBY</t>
        </is>
      </c>
      <c r="G266" t="n">
        <v>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56735-2021</t>
        </is>
      </c>
      <c r="B267" s="1" t="n">
        <v>44481</v>
      </c>
      <c r="C267" s="1" t="n">
        <v>45948</v>
      </c>
      <c r="D267" t="inlineStr">
        <is>
          <t>JÖNKÖPINGS LÄN</t>
        </is>
      </c>
      <c r="E267" t="inlineStr">
        <is>
          <t>ANEBY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9541-2024</t>
        </is>
      </c>
      <c r="B268" s="1" t="n">
        <v>45359</v>
      </c>
      <c r="C268" s="1" t="n">
        <v>45948</v>
      </c>
      <c r="D268" t="inlineStr">
        <is>
          <t>JÖNKÖPINGS LÄN</t>
        </is>
      </c>
      <c r="E268" t="inlineStr">
        <is>
          <t>ANEBY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11353-2024</t>
        </is>
      </c>
      <c r="B269" s="1" t="n">
        <v>45372.34880787037</v>
      </c>
      <c r="C269" s="1" t="n">
        <v>45948</v>
      </c>
      <c r="D269" t="inlineStr">
        <is>
          <t>JÖNKÖPINGS LÄN</t>
        </is>
      </c>
      <c r="E269" t="inlineStr">
        <is>
          <t>ANEBY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9917-2022</t>
        </is>
      </c>
      <c r="B270" s="1" t="n">
        <v>44620.7546412037</v>
      </c>
      <c r="C270" s="1" t="n">
        <v>45948</v>
      </c>
      <c r="D270" t="inlineStr">
        <is>
          <t>JÖNKÖPINGS LÄN</t>
        </is>
      </c>
      <c r="E270" t="inlineStr">
        <is>
          <t>ANEBY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29133-2021</t>
        </is>
      </c>
      <c r="B271" s="1" t="n">
        <v>44358</v>
      </c>
      <c r="C271" s="1" t="n">
        <v>45948</v>
      </c>
      <c r="D271" t="inlineStr">
        <is>
          <t>JÖNKÖPINGS LÄN</t>
        </is>
      </c>
      <c r="E271" t="inlineStr">
        <is>
          <t>ANEBY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16095-2025</t>
        </is>
      </c>
      <c r="B272" s="1" t="n">
        <v>45749.91583333333</v>
      </c>
      <c r="C272" s="1" t="n">
        <v>45948</v>
      </c>
      <c r="D272" t="inlineStr">
        <is>
          <t>JÖNKÖPINGS LÄN</t>
        </is>
      </c>
      <c r="E272" t="inlineStr">
        <is>
          <t>ANEBY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10456-2023</t>
        </is>
      </c>
      <c r="B273" s="1" t="n">
        <v>44981</v>
      </c>
      <c r="C273" s="1" t="n">
        <v>45948</v>
      </c>
      <c r="D273" t="inlineStr">
        <is>
          <t>JÖNKÖPINGS LÄN</t>
        </is>
      </c>
      <c r="E273" t="inlineStr">
        <is>
          <t>ANEBY</t>
        </is>
      </c>
      <c r="F273" t="inlineStr">
        <is>
          <t>Övriga Aktiebolag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12533-2024</t>
        </is>
      </c>
      <c r="B274" s="1" t="n">
        <v>45379.6220949074</v>
      </c>
      <c r="C274" s="1" t="n">
        <v>45948</v>
      </c>
      <c r="D274" t="inlineStr">
        <is>
          <t>JÖNKÖPINGS LÄN</t>
        </is>
      </c>
      <c r="E274" t="inlineStr">
        <is>
          <t>ANEBY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40897-2024</t>
        </is>
      </c>
      <c r="B275" s="1" t="n">
        <v>45558.61712962963</v>
      </c>
      <c r="C275" s="1" t="n">
        <v>45948</v>
      </c>
      <c r="D275" t="inlineStr">
        <is>
          <t>JÖNKÖPINGS LÄN</t>
        </is>
      </c>
      <c r="E275" t="inlineStr">
        <is>
          <t>ANEBY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5126-2021</t>
        </is>
      </c>
      <c r="B276" s="1" t="n">
        <v>44228</v>
      </c>
      <c r="C276" s="1" t="n">
        <v>45948</v>
      </c>
      <c r="D276" t="inlineStr">
        <is>
          <t>JÖNKÖPINGS LÄN</t>
        </is>
      </c>
      <c r="E276" t="inlineStr">
        <is>
          <t>ANEBY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33051-2023</t>
        </is>
      </c>
      <c r="B277" s="1" t="n">
        <v>45126</v>
      </c>
      <c r="C277" s="1" t="n">
        <v>45948</v>
      </c>
      <c r="D277" t="inlineStr">
        <is>
          <t>JÖNKÖPINGS LÄN</t>
        </is>
      </c>
      <c r="E277" t="inlineStr">
        <is>
          <t>ANEBY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27205-2025</t>
        </is>
      </c>
      <c r="B278" s="1" t="n">
        <v>45812.40204861111</v>
      </c>
      <c r="C278" s="1" t="n">
        <v>45948</v>
      </c>
      <c r="D278" t="inlineStr">
        <is>
          <t>JÖNKÖPINGS LÄN</t>
        </is>
      </c>
      <c r="E278" t="inlineStr">
        <is>
          <t>ANEBY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27204-2025</t>
        </is>
      </c>
      <c r="B279" s="1" t="n">
        <v>45812.39982638889</v>
      </c>
      <c r="C279" s="1" t="n">
        <v>45948</v>
      </c>
      <c r="D279" t="inlineStr">
        <is>
          <t>JÖNKÖPINGS LÄN</t>
        </is>
      </c>
      <c r="E279" t="inlineStr">
        <is>
          <t>ANEBY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51185-2021</t>
        </is>
      </c>
      <c r="B280" s="1" t="n">
        <v>44461.47802083333</v>
      </c>
      <c r="C280" s="1" t="n">
        <v>45948</v>
      </c>
      <c r="D280" t="inlineStr">
        <is>
          <t>JÖNKÖPINGS LÄN</t>
        </is>
      </c>
      <c r="E280" t="inlineStr">
        <is>
          <t>ANEBY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7954-2025</t>
        </is>
      </c>
      <c r="B281" s="1" t="n">
        <v>45707.42396990741</v>
      </c>
      <c r="C281" s="1" t="n">
        <v>45948</v>
      </c>
      <c r="D281" t="inlineStr">
        <is>
          <t>JÖNKÖPINGS LÄN</t>
        </is>
      </c>
      <c r="E281" t="inlineStr">
        <is>
          <t>ANEBY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4986-2025</t>
        </is>
      </c>
      <c r="B282" s="1" t="n">
        <v>45691.31946759259</v>
      </c>
      <c r="C282" s="1" t="n">
        <v>45948</v>
      </c>
      <c r="D282" t="inlineStr">
        <is>
          <t>JÖNKÖPINGS LÄN</t>
        </is>
      </c>
      <c r="E282" t="inlineStr">
        <is>
          <t>ANEBY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49478-2023</t>
        </is>
      </c>
      <c r="B283" s="1" t="n">
        <v>45205</v>
      </c>
      <c r="C283" s="1" t="n">
        <v>45948</v>
      </c>
      <c r="D283" t="inlineStr">
        <is>
          <t>JÖNKÖPINGS LÄN</t>
        </is>
      </c>
      <c r="E283" t="inlineStr">
        <is>
          <t>ANEBY</t>
        </is>
      </c>
      <c r="F283" t="inlineStr">
        <is>
          <t>Övriga Aktiebolag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16506-2022</t>
        </is>
      </c>
      <c r="B284" s="1" t="n">
        <v>44671</v>
      </c>
      <c r="C284" s="1" t="n">
        <v>45948</v>
      </c>
      <c r="D284" t="inlineStr">
        <is>
          <t>JÖNKÖPINGS LÄN</t>
        </is>
      </c>
      <c r="E284" t="inlineStr">
        <is>
          <t>ANEBY</t>
        </is>
      </c>
      <c r="F284" t="inlineStr">
        <is>
          <t>Kyrkan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28543-2025</t>
        </is>
      </c>
      <c r="B285" s="1" t="n">
        <v>45819.52043981481</v>
      </c>
      <c r="C285" s="1" t="n">
        <v>45948</v>
      </c>
      <c r="D285" t="inlineStr">
        <is>
          <t>JÖNKÖPINGS LÄN</t>
        </is>
      </c>
      <c r="E285" t="inlineStr">
        <is>
          <t>ANEBY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28540-2025</t>
        </is>
      </c>
      <c r="B286" s="1" t="n">
        <v>45819.51636574074</v>
      </c>
      <c r="C286" s="1" t="n">
        <v>45948</v>
      </c>
      <c r="D286" t="inlineStr">
        <is>
          <t>JÖNKÖPINGS LÄN</t>
        </is>
      </c>
      <c r="E286" t="inlineStr">
        <is>
          <t>ANEBY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28541-2025</t>
        </is>
      </c>
      <c r="B287" s="1" t="n">
        <v>45819.51873842593</v>
      </c>
      <c r="C287" s="1" t="n">
        <v>45948</v>
      </c>
      <c r="D287" t="inlineStr">
        <is>
          <t>JÖNKÖPINGS LÄN</t>
        </is>
      </c>
      <c r="E287" t="inlineStr">
        <is>
          <t>ANEBY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37683-2023</t>
        </is>
      </c>
      <c r="B288" s="1" t="n">
        <v>45159</v>
      </c>
      <c r="C288" s="1" t="n">
        <v>45948</v>
      </c>
      <c r="D288" t="inlineStr">
        <is>
          <t>JÖNKÖPINGS LÄN</t>
        </is>
      </c>
      <c r="E288" t="inlineStr">
        <is>
          <t>ANEBY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8846-2024</t>
        </is>
      </c>
      <c r="B289" s="1" t="n">
        <v>45356</v>
      </c>
      <c r="C289" s="1" t="n">
        <v>45948</v>
      </c>
      <c r="D289" t="inlineStr">
        <is>
          <t>JÖNKÖPINGS LÄN</t>
        </is>
      </c>
      <c r="E289" t="inlineStr">
        <is>
          <t>ANEBY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29391-2025</t>
        </is>
      </c>
      <c r="B290" s="1" t="n">
        <v>45824.60515046296</v>
      </c>
      <c r="C290" s="1" t="n">
        <v>45948</v>
      </c>
      <c r="D290" t="inlineStr">
        <is>
          <t>JÖNKÖPINGS LÄN</t>
        </is>
      </c>
      <c r="E290" t="inlineStr">
        <is>
          <t>ANEBY</t>
        </is>
      </c>
      <c r="F290" t="inlineStr">
        <is>
          <t>Övriga Aktiebolag</t>
        </is>
      </c>
      <c r="G290" t="n">
        <v>6.4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10355-2024</t>
        </is>
      </c>
      <c r="B291" s="1" t="n">
        <v>45365.60123842592</v>
      </c>
      <c r="C291" s="1" t="n">
        <v>45948</v>
      </c>
      <c r="D291" t="inlineStr">
        <is>
          <t>JÖNKÖPINGS LÄN</t>
        </is>
      </c>
      <c r="E291" t="inlineStr">
        <is>
          <t>ANEBY</t>
        </is>
      </c>
      <c r="F291" t="inlineStr">
        <is>
          <t>Sveaskog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10357-2024</t>
        </is>
      </c>
      <c r="B292" s="1" t="n">
        <v>45365.60304398148</v>
      </c>
      <c r="C292" s="1" t="n">
        <v>45948</v>
      </c>
      <c r="D292" t="inlineStr">
        <is>
          <t>JÖNKÖPINGS LÄN</t>
        </is>
      </c>
      <c r="E292" t="inlineStr">
        <is>
          <t>ANEBY</t>
        </is>
      </c>
      <c r="F292" t="inlineStr">
        <is>
          <t>Sveaskog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58103-2022</t>
        </is>
      </c>
      <c r="B293" s="1" t="n">
        <v>44900.64357638889</v>
      </c>
      <c r="C293" s="1" t="n">
        <v>45948</v>
      </c>
      <c r="D293" t="inlineStr">
        <is>
          <t>JÖNKÖPINGS LÄN</t>
        </is>
      </c>
      <c r="E293" t="inlineStr">
        <is>
          <t>ANEBY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39694-2024</t>
        </is>
      </c>
      <c r="B294" s="1" t="n">
        <v>45552.56195601852</v>
      </c>
      <c r="C294" s="1" t="n">
        <v>45948</v>
      </c>
      <c r="D294" t="inlineStr">
        <is>
          <t>JÖNKÖPINGS LÄN</t>
        </is>
      </c>
      <c r="E294" t="inlineStr">
        <is>
          <t>ANEBY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29469-2025</t>
        </is>
      </c>
      <c r="B295" s="1" t="n">
        <v>45824</v>
      </c>
      <c r="C295" s="1" t="n">
        <v>45948</v>
      </c>
      <c r="D295" t="inlineStr">
        <is>
          <t>JÖNKÖPINGS LÄN</t>
        </is>
      </c>
      <c r="E295" t="inlineStr">
        <is>
          <t>ANEBY</t>
        </is>
      </c>
      <c r="F295" t="inlineStr">
        <is>
          <t>Övriga Aktiebolag</t>
        </is>
      </c>
      <c r="G295" t="n">
        <v>16.8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37155-2024</t>
        </is>
      </c>
      <c r="B296" s="1" t="n">
        <v>45539.60888888889</v>
      </c>
      <c r="C296" s="1" t="n">
        <v>45948</v>
      </c>
      <c r="D296" t="inlineStr">
        <is>
          <t>JÖNKÖPINGS LÄN</t>
        </is>
      </c>
      <c r="E296" t="inlineStr">
        <is>
          <t>ANEBY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8117-2025</t>
        </is>
      </c>
      <c r="B297" s="1" t="n">
        <v>45707.74923611111</v>
      </c>
      <c r="C297" s="1" t="n">
        <v>45948</v>
      </c>
      <c r="D297" t="inlineStr">
        <is>
          <t>JÖNKÖPINGS LÄN</t>
        </is>
      </c>
      <c r="E297" t="inlineStr">
        <is>
          <t>ANEBY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8772-2024</t>
        </is>
      </c>
      <c r="B298" s="1" t="n">
        <v>45356.55128472222</v>
      </c>
      <c r="C298" s="1" t="n">
        <v>45948</v>
      </c>
      <c r="D298" t="inlineStr">
        <is>
          <t>JÖNKÖPINGS LÄN</t>
        </is>
      </c>
      <c r="E298" t="inlineStr">
        <is>
          <t>ANEBY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30435-2025</t>
        </is>
      </c>
      <c r="B299" s="1" t="n">
        <v>45827.63807870371</v>
      </c>
      <c r="C299" s="1" t="n">
        <v>45948</v>
      </c>
      <c r="D299" t="inlineStr">
        <is>
          <t>JÖNKÖPINGS LÄN</t>
        </is>
      </c>
      <c r="E299" t="inlineStr">
        <is>
          <t>ANEBY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31087-2025</t>
        </is>
      </c>
      <c r="B300" s="1" t="n">
        <v>45831</v>
      </c>
      <c r="C300" s="1" t="n">
        <v>45948</v>
      </c>
      <c r="D300" t="inlineStr">
        <is>
          <t>JÖNKÖPINGS LÄN</t>
        </is>
      </c>
      <c r="E300" t="inlineStr">
        <is>
          <t>ANEBY</t>
        </is>
      </c>
      <c r="F300" t="inlineStr">
        <is>
          <t>Övriga Aktiebolag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30028-2023</t>
        </is>
      </c>
      <c r="B301" s="1" t="n">
        <v>45110.32493055556</v>
      </c>
      <c r="C301" s="1" t="n">
        <v>45948</v>
      </c>
      <c r="D301" t="inlineStr">
        <is>
          <t>JÖNKÖPINGS LÄN</t>
        </is>
      </c>
      <c r="E301" t="inlineStr">
        <is>
          <t>ANEBY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10302-2024</t>
        </is>
      </c>
      <c r="B302" s="1" t="n">
        <v>45365.51081018519</v>
      </c>
      <c r="C302" s="1" t="n">
        <v>45948</v>
      </c>
      <c r="D302" t="inlineStr">
        <is>
          <t>JÖNKÖPINGS LÄN</t>
        </is>
      </c>
      <c r="E302" t="inlineStr">
        <is>
          <t>ANEBY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32548-2025</t>
        </is>
      </c>
      <c r="B303" s="1" t="n">
        <v>45838.53831018518</v>
      </c>
      <c r="C303" s="1" t="n">
        <v>45948</v>
      </c>
      <c r="D303" t="inlineStr">
        <is>
          <t>JÖNKÖPINGS LÄN</t>
        </is>
      </c>
      <c r="E303" t="inlineStr">
        <is>
          <t>ANEBY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32554-2025</t>
        </is>
      </c>
      <c r="B304" s="1" t="n">
        <v>45838.5571412037</v>
      </c>
      <c r="C304" s="1" t="n">
        <v>45948</v>
      </c>
      <c r="D304" t="inlineStr">
        <is>
          <t>JÖNKÖPINGS LÄN</t>
        </is>
      </c>
      <c r="E304" t="inlineStr">
        <is>
          <t>ANEBY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5372-2023</t>
        </is>
      </c>
      <c r="B305" s="1" t="n">
        <v>44959</v>
      </c>
      <c r="C305" s="1" t="n">
        <v>45948</v>
      </c>
      <c r="D305" t="inlineStr">
        <is>
          <t>JÖNKÖPINGS LÄN</t>
        </is>
      </c>
      <c r="E305" t="inlineStr">
        <is>
          <t>ANEBY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17027-2023</t>
        </is>
      </c>
      <c r="B306" s="1" t="n">
        <v>45034.38628472222</v>
      </c>
      <c r="C306" s="1" t="n">
        <v>45948</v>
      </c>
      <c r="D306" t="inlineStr">
        <is>
          <t>JÖNKÖPINGS LÄN</t>
        </is>
      </c>
      <c r="E306" t="inlineStr">
        <is>
          <t>ANEBY</t>
        </is>
      </c>
      <c r="F306" t="inlineStr">
        <is>
          <t>Kyrkan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3553-2025</t>
        </is>
      </c>
      <c r="B307" s="1" t="n">
        <v>45680</v>
      </c>
      <c r="C307" s="1" t="n">
        <v>45948</v>
      </c>
      <c r="D307" t="inlineStr">
        <is>
          <t>JÖNKÖPINGS LÄN</t>
        </is>
      </c>
      <c r="E307" t="inlineStr">
        <is>
          <t>ANEBY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44671-2024</t>
        </is>
      </c>
      <c r="B308" s="1" t="n">
        <v>45574.53689814815</v>
      </c>
      <c r="C308" s="1" t="n">
        <v>45948</v>
      </c>
      <c r="D308" t="inlineStr">
        <is>
          <t>JÖNKÖPINGS LÄN</t>
        </is>
      </c>
      <c r="E308" t="inlineStr">
        <is>
          <t>ANEBY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67414-2021</t>
        </is>
      </c>
      <c r="B309" s="1" t="n">
        <v>44524.29709490741</v>
      </c>
      <c r="C309" s="1" t="n">
        <v>45948</v>
      </c>
      <c r="D309" t="inlineStr">
        <is>
          <t>JÖNKÖPINGS LÄN</t>
        </is>
      </c>
      <c r="E309" t="inlineStr">
        <is>
          <t>ANEBY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16928-2023</t>
        </is>
      </c>
      <c r="B310" s="1" t="n">
        <v>45033</v>
      </c>
      <c r="C310" s="1" t="n">
        <v>45948</v>
      </c>
      <c r="D310" t="inlineStr">
        <is>
          <t>JÖNKÖPINGS LÄN</t>
        </is>
      </c>
      <c r="E310" t="inlineStr">
        <is>
          <t>ANEBY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38912-2024</t>
        </is>
      </c>
      <c r="B311" s="1" t="n">
        <v>45548</v>
      </c>
      <c r="C311" s="1" t="n">
        <v>45948</v>
      </c>
      <c r="D311" t="inlineStr">
        <is>
          <t>JÖNKÖPINGS LÄN</t>
        </is>
      </c>
      <c r="E311" t="inlineStr">
        <is>
          <t>ANEBY</t>
        </is>
      </c>
      <c r="F311" t="inlineStr">
        <is>
          <t>Övriga Aktiebolag</t>
        </is>
      </c>
      <c r="G311" t="n">
        <v>4.9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4913-2025</t>
        </is>
      </c>
      <c r="B312" s="1" t="n">
        <v>45688</v>
      </c>
      <c r="C312" s="1" t="n">
        <v>45948</v>
      </c>
      <c r="D312" t="inlineStr">
        <is>
          <t>JÖNKÖPINGS LÄN</t>
        </is>
      </c>
      <c r="E312" t="inlineStr">
        <is>
          <t>ANEBY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59507-2022</t>
        </is>
      </c>
      <c r="B313" s="1" t="n">
        <v>44900</v>
      </c>
      <c r="C313" s="1" t="n">
        <v>45948</v>
      </c>
      <c r="D313" t="inlineStr">
        <is>
          <t>JÖNKÖPINGS LÄN</t>
        </is>
      </c>
      <c r="E313" t="inlineStr">
        <is>
          <t>ANEBY</t>
        </is>
      </c>
      <c r="F313" t="inlineStr">
        <is>
          <t>Övriga Aktiebolag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34665-2025</t>
        </is>
      </c>
      <c r="B314" s="1" t="n">
        <v>45848.38053240741</v>
      </c>
      <c r="C314" s="1" t="n">
        <v>45948</v>
      </c>
      <c r="D314" t="inlineStr">
        <is>
          <t>JÖNKÖPINGS LÄN</t>
        </is>
      </c>
      <c r="E314" t="inlineStr">
        <is>
          <t>ANEBY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23354-2023</t>
        </is>
      </c>
      <c r="B315" s="1" t="n">
        <v>45076</v>
      </c>
      <c r="C315" s="1" t="n">
        <v>45948</v>
      </c>
      <c r="D315" t="inlineStr">
        <is>
          <t>JÖNKÖPINGS LÄN</t>
        </is>
      </c>
      <c r="E315" t="inlineStr">
        <is>
          <t>ANEBY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24784-2024</t>
        </is>
      </c>
      <c r="B316" s="1" t="n">
        <v>45460.80543981482</v>
      </c>
      <c r="C316" s="1" t="n">
        <v>45948</v>
      </c>
      <c r="D316" t="inlineStr">
        <is>
          <t>JÖNKÖPINGS LÄN</t>
        </is>
      </c>
      <c r="E316" t="inlineStr">
        <is>
          <t>ANEBY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37343-2023</t>
        </is>
      </c>
      <c r="B317" s="1" t="n">
        <v>45156</v>
      </c>
      <c r="C317" s="1" t="n">
        <v>45948</v>
      </c>
      <c r="D317" t="inlineStr">
        <is>
          <t>JÖNKÖPINGS LÄN</t>
        </is>
      </c>
      <c r="E317" t="inlineStr">
        <is>
          <t>ANEBY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9880-2024</t>
        </is>
      </c>
      <c r="B318" s="1" t="n">
        <v>45363.45428240741</v>
      </c>
      <c r="C318" s="1" t="n">
        <v>45948</v>
      </c>
      <c r="D318" t="inlineStr">
        <is>
          <t>JÖNKÖPINGS LÄN</t>
        </is>
      </c>
      <c r="E318" t="inlineStr">
        <is>
          <t>ANEBY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32572-2025</t>
        </is>
      </c>
      <c r="B319" s="1" t="n">
        <v>45838</v>
      </c>
      <c r="C319" s="1" t="n">
        <v>45948</v>
      </c>
      <c r="D319" t="inlineStr">
        <is>
          <t>JÖNKÖPINGS LÄN</t>
        </is>
      </c>
      <c r="E319" t="inlineStr">
        <is>
          <t>ANEBY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35654-2025</t>
        </is>
      </c>
      <c r="B320" s="1" t="n">
        <v>45859.54253472222</v>
      </c>
      <c r="C320" s="1" t="n">
        <v>45948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23712-2023</t>
        </is>
      </c>
      <c r="B321" s="1" t="n">
        <v>45077.65021990741</v>
      </c>
      <c r="C321" s="1" t="n">
        <v>45948</v>
      </c>
      <c r="D321" t="inlineStr">
        <is>
          <t>JÖNKÖPINGS LÄN</t>
        </is>
      </c>
      <c r="E321" t="inlineStr">
        <is>
          <t>ANEBY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26498-2023</t>
        </is>
      </c>
      <c r="B322" s="1" t="n">
        <v>45092.50385416667</v>
      </c>
      <c r="C322" s="1" t="n">
        <v>45948</v>
      </c>
      <c r="D322" t="inlineStr">
        <is>
          <t>JÖNKÖPINGS LÄN</t>
        </is>
      </c>
      <c r="E322" t="inlineStr">
        <is>
          <t>ANEBY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35740-2025</t>
        </is>
      </c>
      <c r="B323" s="1" t="n">
        <v>45860.53292824074</v>
      </c>
      <c r="C323" s="1" t="n">
        <v>45948</v>
      </c>
      <c r="D323" t="inlineStr">
        <is>
          <t>JÖNKÖPINGS LÄN</t>
        </is>
      </c>
      <c r="E323" t="inlineStr">
        <is>
          <t>ANEBY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35737-2025</t>
        </is>
      </c>
      <c r="B324" s="1" t="n">
        <v>45860.50186342592</v>
      </c>
      <c r="C324" s="1" t="n">
        <v>45948</v>
      </c>
      <c r="D324" t="inlineStr">
        <is>
          <t>JÖNKÖPINGS LÄN</t>
        </is>
      </c>
      <c r="E324" t="inlineStr">
        <is>
          <t>ANEBY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38794-2023</t>
        </is>
      </c>
      <c r="B325" s="1" t="n">
        <v>45161</v>
      </c>
      <c r="C325" s="1" t="n">
        <v>45948</v>
      </c>
      <c r="D325" t="inlineStr">
        <is>
          <t>JÖNKÖPINGS LÄN</t>
        </is>
      </c>
      <c r="E325" t="inlineStr">
        <is>
          <t>ANEBY</t>
        </is>
      </c>
      <c r="F325" t="inlineStr">
        <is>
          <t>Övriga Aktiebolag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43008-2025</t>
        </is>
      </c>
      <c r="B326" s="1" t="n">
        <v>45909.48194444444</v>
      </c>
      <c r="C326" s="1" t="n">
        <v>45948</v>
      </c>
      <c r="D326" t="inlineStr">
        <is>
          <t>JÖNKÖPINGS LÄN</t>
        </is>
      </c>
      <c r="E326" t="inlineStr">
        <is>
          <t>ANEBY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43019-2025</t>
        </is>
      </c>
      <c r="B327" s="1" t="n">
        <v>45909.50524305556</v>
      </c>
      <c r="C327" s="1" t="n">
        <v>45948</v>
      </c>
      <c r="D327" t="inlineStr">
        <is>
          <t>JÖNKÖPINGS LÄN</t>
        </is>
      </c>
      <c r="E327" t="inlineStr">
        <is>
          <t>ANEBY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16306-2023</t>
        </is>
      </c>
      <c r="B328" s="1" t="n">
        <v>45028</v>
      </c>
      <c r="C328" s="1" t="n">
        <v>45948</v>
      </c>
      <c r="D328" t="inlineStr">
        <is>
          <t>JÖNKÖPINGS LÄN</t>
        </is>
      </c>
      <c r="E328" t="inlineStr">
        <is>
          <t>ANEBY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43527-2025</t>
        </is>
      </c>
      <c r="B329" s="1" t="n">
        <v>45911.59070601852</v>
      </c>
      <c r="C329" s="1" t="n">
        <v>45948</v>
      </c>
      <c r="D329" t="inlineStr">
        <is>
          <t>JÖNKÖPINGS LÄN</t>
        </is>
      </c>
      <c r="E329" t="inlineStr">
        <is>
          <t>ANEBY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54095-2024</t>
        </is>
      </c>
      <c r="B330" s="1" t="n">
        <v>45616.51119212963</v>
      </c>
      <c r="C330" s="1" t="n">
        <v>45948</v>
      </c>
      <c r="D330" t="inlineStr">
        <is>
          <t>JÖNKÖPINGS LÄN</t>
        </is>
      </c>
      <c r="E330" t="inlineStr">
        <is>
          <t>ANEBY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42870-2025</t>
        </is>
      </c>
      <c r="B331" s="1" t="n">
        <v>45908</v>
      </c>
      <c r="C331" s="1" t="n">
        <v>45948</v>
      </c>
      <c r="D331" t="inlineStr">
        <is>
          <t>JÖNKÖPINGS LÄN</t>
        </is>
      </c>
      <c r="E331" t="inlineStr">
        <is>
          <t>ANEBY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43160-2025</t>
        </is>
      </c>
      <c r="B332" s="1" t="n">
        <v>45909</v>
      </c>
      <c r="C332" s="1" t="n">
        <v>45948</v>
      </c>
      <c r="D332" t="inlineStr">
        <is>
          <t>JÖNKÖPINGS LÄN</t>
        </is>
      </c>
      <c r="E332" t="inlineStr">
        <is>
          <t>ANEBY</t>
        </is>
      </c>
      <c r="F332" t="inlineStr">
        <is>
          <t>Övriga Aktiebolag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43754-2025</t>
        </is>
      </c>
      <c r="B333" s="1" t="n">
        <v>45912.47230324074</v>
      </c>
      <c r="C333" s="1" t="n">
        <v>45948</v>
      </c>
      <c r="D333" t="inlineStr">
        <is>
          <t>JÖNKÖPINGS LÄN</t>
        </is>
      </c>
      <c r="E333" t="inlineStr">
        <is>
          <t>ANEBY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16679-2024</t>
        </is>
      </c>
      <c r="B334" s="1" t="n">
        <v>45408.68222222223</v>
      </c>
      <c r="C334" s="1" t="n">
        <v>45948</v>
      </c>
      <c r="D334" t="inlineStr">
        <is>
          <t>JÖNKÖPINGS LÄN</t>
        </is>
      </c>
      <c r="E334" t="inlineStr">
        <is>
          <t>ANEBY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43747-2025</t>
        </is>
      </c>
      <c r="B335" s="1" t="n">
        <v>45912.46119212963</v>
      </c>
      <c r="C335" s="1" t="n">
        <v>45948</v>
      </c>
      <c r="D335" t="inlineStr">
        <is>
          <t>JÖNKÖPINGS LÄN</t>
        </is>
      </c>
      <c r="E335" t="inlineStr">
        <is>
          <t>ANEBY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43746-2025</t>
        </is>
      </c>
      <c r="B336" s="1" t="n">
        <v>45912.46006944445</v>
      </c>
      <c r="C336" s="1" t="n">
        <v>45948</v>
      </c>
      <c r="D336" t="inlineStr">
        <is>
          <t>JÖNKÖPINGS LÄN</t>
        </is>
      </c>
      <c r="E336" t="inlineStr">
        <is>
          <t>ANEBY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43750-2025</t>
        </is>
      </c>
      <c r="B337" s="1" t="n">
        <v>45912.4656712963</v>
      </c>
      <c r="C337" s="1" t="n">
        <v>45948</v>
      </c>
      <c r="D337" t="inlineStr">
        <is>
          <t>JÖNKÖPINGS LÄN</t>
        </is>
      </c>
      <c r="E337" t="inlineStr">
        <is>
          <t>ANEBY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43757-2025</t>
        </is>
      </c>
      <c r="B338" s="1" t="n">
        <v>45912.47421296296</v>
      </c>
      <c r="C338" s="1" t="n">
        <v>45948</v>
      </c>
      <c r="D338" t="inlineStr">
        <is>
          <t>JÖNKÖPINGS LÄN</t>
        </is>
      </c>
      <c r="E338" t="inlineStr">
        <is>
          <t>ANEBY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43528-2025</t>
        </is>
      </c>
      <c r="B339" s="1" t="n">
        <v>45911</v>
      </c>
      <c r="C339" s="1" t="n">
        <v>45948</v>
      </c>
      <c r="D339" t="inlineStr">
        <is>
          <t>JÖNKÖPINGS LÄN</t>
        </is>
      </c>
      <c r="E339" t="inlineStr">
        <is>
          <t>ANEBY</t>
        </is>
      </c>
      <c r="F339" t="inlineStr">
        <is>
          <t>Övriga Aktiebolag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44866-2025</t>
        </is>
      </c>
      <c r="B340" s="1" t="n">
        <v>45918.46302083333</v>
      </c>
      <c r="C340" s="1" t="n">
        <v>45948</v>
      </c>
      <c r="D340" t="inlineStr">
        <is>
          <t>JÖNKÖPINGS LÄN</t>
        </is>
      </c>
      <c r="E340" t="inlineStr">
        <is>
          <t>ANEBY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45212-2025</t>
        </is>
      </c>
      <c r="B341" s="1" t="n">
        <v>45919.57049768518</v>
      </c>
      <c r="C341" s="1" t="n">
        <v>45948</v>
      </c>
      <c r="D341" t="inlineStr">
        <is>
          <t>JÖNKÖPINGS LÄN</t>
        </is>
      </c>
      <c r="E341" t="inlineStr">
        <is>
          <t>ANEBY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32768-2025</t>
        </is>
      </c>
      <c r="B342" s="1" t="n">
        <v>45839</v>
      </c>
      <c r="C342" s="1" t="n">
        <v>45948</v>
      </c>
      <c r="D342" t="inlineStr">
        <is>
          <t>JÖNKÖPINGS LÄN</t>
        </is>
      </c>
      <c r="E342" t="inlineStr">
        <is>
          <t>ANEBY</t>
        </is>
      </c>
      <c r="G342" t="n">
        <v>7.2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46162-2025</t>
        </is>
      </c>
      <c r="B343" s="1" t="n">
        <v>45924.63803240741</v>
      </c>
      <c r="C343" s="1" t="n">
        <v>45948</v>
      </c>
      <c r="D343" t="inlineStr">
        <is>
          <t>JÖNKÖPINGS LÄN</t>
        </is>
      </c>
      <c r="E343" t="inlineStr">
        <is>
          <t>ANEBY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46126-2025</t>
        </is>
      </c>
      <c r="B344" s="1" t="n">
        <v>45924.58982638889</v>
      </c>
      <c r="C344" s="1" t="n">
        <v>45948</v>
      </c>
      <c r="D344" t="inlineStr">
        <is>
          <t>JÖNKÖPINGS LÄN</t>
        </is>
      </c>
      <c r="E344" t="inlineStr">
        <is>
          <t>ANEBY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2025-10-18T11:37:48Z</dcterms:created>
  <dcterms:modified xmlns:dcterms="http://purl.org/dc/terms/" xmlns:xsi="http://www.w3.org/2001/XMLSchema-instance" xsi:type="dcterms:W3CDTF">2025-10-18T11:37:49Z</dcterms:modified>
</cp:coreProperties>
</file>