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45961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45961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45961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45961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45961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45961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45961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45961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45961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25812-2025</t>
        </is>
      </c>
      <c r="B11" s="1" t="n">
        <v>45804</v>
      </c>
      <c r="C11" s="1" t="n">
        <v>45961</v>
      </c>
      <c r="D11" t="inlineStr">
        <is>
          <t>KRONOBERGS LÄN</t>
        </is>
      </c>
      <c r="E11" t="inlineStr">
        <is>
          <t>ALVESTA</t>
        </is>
      </c>
      <c r="G11" t="n">
        <v>3.2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Loppstarr
Ängsstarr</t>
        </is>
      </c>
      <c r="S11">
        <f>HYPERLINK("https://klasma.github.io/Logging_0764/artfynd/A 25812-2025 artfynd.xlsx", "A 25812-2025")</f>
        <v/>
      </c>
      <c r="T11">
        <f>HYPERLINK("https://klasma.github.io/Logging_0764/kartor/A 25812-2025 karta.png", "A 25812-2025")</f>
        <v/>
      </c>
      <c r="V11">
        <f>HYPERLINK("https://klasma.github.io/Logging_0764/klagomål/A 25812-2025 FSC-klagomål.docx", "A 25812-2025")</f>
        <v/>
      </c>
      <c r="W11">
        <f>HYPERLINK("https://klasma.github.io/Logging_0764/klagomålsmail/A 25812-2025 FSC-klagomål mail.docx", "A 25812-2025")</f>
        <v/>
      </c>
      <c r="X11">
        <f>HYPERLINK("https://klasma.github.io/Logging_0764/tillsyn/A 25812-2025 tillsynsbegäran.docx", "A 25812-2025")</f>
        <v/>
      </c>
      <c r="Y11">
        <f>HYPERLINK("https://klasma.github.io/Logging_0764/tillsynsmail/A 25812-2025 tillsynsbegäran mail.docx", "A 25812-2025")</f>
        <v/>
      </c>
    </row>
    <row r="12" ht="15" customHeight="1">
      <c r="A12" t="inlineStr">
        <is>
          <t>A 70221-2021</t>
        </is>
      </c>
      <c r="B12" s="1" t="n">
        <v>44535</v>
      </c>
      <c r="C12" s="1" t="n">
        <v>45961</v>
      </c>
      <c r="D12" t="inlineStr">
        <is>
          <t>KRONOBERGS LÄN</t>
        </is>
      </c>
      <c r="E12" t="inlineStr">
        <is>
          <t>ALVESTA</t>
        </is>
      </c>
      <c r="G12" t="n">
        <v>1.1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Gulnål</t>
        </is>
      </c>
      <c r="S12">
        <f>HYPERLINK("https://klasma.github.io/Logging_0764/artfynd/A 70221-2021 artfynd.xlsx", "A 70221-2021")</f>
        <v/>
      </c>
      <c r="T12">
        <f>HYPERLINK("https://klasma.github.io/Logging_0764/kartor/A 70221-2021 karta.png", "A 70221-2021")</f>
        <v/>
      </c>
      <c r="V12">
        <f>HYPERLINK("https://klasma.github.io/Logging_0764/klagomål/A 70221-2021 FSC-klagomål.docx", "A 70221-2021")</f>
        <v/>
      </c>
      <c r="W12">
        <f>HYPERLINK("https://klasma.github.io/Logging_0764/klagomålsmail/A 70221-2021 FSC-klagomål mail.docx", "A 70221-2021")</f>
        <v/>
      </c>
      <c r="X12">
        <f>HYPERLINK("https://klasma.github.io/Logging_0764/tillsyn/A 70221-2021 tillsynsbegäran.docx", "A 70221-2021")</f>
        <v/>
      </c>
      <c r="Y12">
        <f>HYPERLINK("https://klasma.github.io/Logging_0764/tillsynsmail/A 70221-2021 tillsynsbegäran mail.docx", "A 70221-2021")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45961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45961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45961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45961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1811-2025</t>
        </is>
      </c>
      <c r="B17" s="1" t="n">
        <v>45670</v>
      </c>
      <c r="C17" s="1" t="n">
        <v>45961</v>
      </c>
      <c r="D17" t="inlineStr">
        <is>
          <t>KRONOBERGS LÄN</t>
        </is>
      </c>
      <c r="E17" t="inlineStr">
        <is>
          <t>ALVESTA</t>
        </is>
      </c>
      <c r="F17" t="inlineStr">
        <is>
          <t>Kyrkan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1811-2025 artfynd.xlsx", "A 1811-2025")</f>
        <v/>
      </c>
      <c r="T17">
        <f>HYPERLINK("https://klasma.github.io/Logging_0764/kartor/A 1811-2025 karta.png", "A 1811-2025")</f>
        <v/>
      </c>
      <c r="V17">
        <f>HYPERLINK("https://klasma.github.io/Logging_0764/klagomål/A 1811-2025 FSC-klagomål.docx", "A 1811-2025")</f>
        <v/>
      </c>
      <c r="W17">
        <f>HYPERLINK("https://klasma.github.io/Logging_0764/klagomålsmail/A 1811-2025 FSC-klagomål mail.docx", "A 1811-2025")</f>
        <v/>
      </c>
      <c r="X17">
        <f>HYPERLINK("https://klasma.github.io/Logging_0764/tillsyn/A 1811-2025 tillsynsbegäran.docx", "A 1811-2025")</f>
        <v/>
      </c>
      <c r="Y17">
        <f>HYPERLINK("https://klasma.github.io/Logging_0764/tillsynsmail/A 1811-2025 tillsynsbegäran mail.docx", "A 1811-2025")</f>
        <v/>
      </c>
      <c r="Z17">
        <f>HYPERLINK("https://klasma.github.io/Logging_0764/fåglar/A 1811-2025 prioriterade fågelarter.docx", "A 1811-2025")</f>
        <v/>
      </c>
    </row>
    <row r="18" ht="15" customHeight="1">
      <c r="A18" t="inlineStr">
        <is>
          <t>A 66166-2020</t>
        </is>
      </c>
      <c r="B18" s="1" t="n">
        <v>44175</v>
      </c>
      <c r="C18" s="1" t="n">
        <v>45961</v>
      </c>
      <c r="D18" t="inlineStr">
        <is>
          <t>KRONOBERGS LÄN</t>
        </is>
      </c>
      <c r="E18" t="inlineStr">
        <is>
          <t>ALVESTA</t>
        </is>
      </c>
      <c r="G18" t="n">
        <v>3.9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66166-2020 artfynd.xlsx", "A 66166-2020")</f>
        <v/>
      </c>
      <c r="T18">
        <f>HYPERLINK("https://klasma.github.io/Logging_0764/kartor/A 66166-2020 karta.png", "A 66166-2020")</f>
        <v/>
      </c>
      <c r="V18">
        <f>HYPERLINK("https://klasma.github.io/Logging_0764/klagomål/A 66166-2020 FSC-klagomål.docx", "A 66166-2020")</f>
        <v/>
      </c>
      <c r="W18">
        <f>HYPERLINK("https://klasma.github.io/Logging_0764/klagomålsmail/A 66166-2020 FSC-klagomål mail.docx", "A 66166-2020")</f>
        <v/>
      </c>
      <c r="X18">
        <f>HYPERLINK("https://klasma.github.io/Logging_0764/tillsyn/A 66166-2020 tillsynsbegäran.docx", "A 66166-2020")</f>
        <v/>
      </c>
      <c r="Y18">
        <f>HYPERLINK("https://klasma.github.io/Logging_0764/tillsynsmail/A 66166-2020 tillsynsbegäran mail.docx", "A 66166-2020")</f>
        <v/>
      </c>
    </row>
    <row r="19" ht="15" customHeight="1">
      <c r="A19" t="inlineStr">
        <is>
          <t>A 43766-2023</t>
        </is>
      </c>
      <c r="B19" s="1" t="n">
        <v>45187.50584490741</v>
      </c>
      <c r="C19" s="1" t="n">
        <v>45961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Åkerkål</t>
        </is>
      </c>
      <c r="S19">
        <f>HYPERLINK("https://klasma.github.io/Logging_0764/artfynd/A 43766-2023 artfynd.xlsx", "A 43766-2023")</f>
        <v/>
      </c>
      <c r="T19">
        <f>HYPERLINK("https://klasma.github.io/Logging_0764/kartor/A 43766-2023 karta.png", "A 43766-2023")</f>
        <v/>
      </c>
      <c r="V19">
        <f>HYPERLINK("https://klasma.github.io/Logging_0764/klagomål/A 43766-2023 FSC-klagomål.docx", "A 43766-2023")</f>
        <v/>
      </c>
      <c r="W19">
        <f>HYPERLINK("https://klasma.github.io/Logging_0764/klagomålsmail/A 43766-2023 FSC-klagomål mail.docx", "A 43766-2023")</f>
        <v/>
      </c>
      <c r="X19">
        <f>HYPERLINK("https://klasma.github.io/Logging_0764/tillsyn/A 43766-2023 tillsynsbegäran.docx", "A 43766-2023")</f>
        <v/>
      </c>
      <c r="Y19">
        <f>HYPERLINK("https://klasma.github.io/Logging_0764/tillsynsmail/A 43766-2023 tillsynsbegäran mail.docx", "A 43766-2023")</f>
        <v/>
      </c>
    </row>
    <row r="20" ht="15" customHeight="1">
      <c r="A20" t="inlineStr">
        <is>
          <t>A 59362-2024</t>
        </is>
      </c>
      <c r="B20" s="1" t="n">
        <v>45638.32918981482</v>
      </c>
      <c r="C20" s="1" t="n">
        <v>45961</v>
      </c>
      <c r="D20" t="inlineStr">
        <is>
          <t>KRONOBERGS LÄN</t>
        </is>
      </c>
      <c r="E20" t="inlineStr">
        <is>
          <t>ALVESTA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Västlig hakmossa</t>
        </is>
      </c>
      <c r="S20">
        <f>HYPERLINK("https://klasma.github.io/Logging_0764/artfynd/A 59362-2024 artfynd.xlsx", "A 59362-2024")</f>
        <v/>
      </c>
      <c r="T20">
        <f>HYPERLINK("https://klasma.github.io/Logging_0764/kartor/A 59362-2024 karta.png", "A 59362-2024")</f>
        <v/>
      </c>
      <c r="V20">
        <f>HYPERLINK("https://klasma.github.io/Logging_0764/klagomål/A 59362-2024 FSC-klagomål.docx", "A 59362-2024")</f>
        <v/>
      </c>
      <c r="W20">
        <f>HYPERLINK("https://klasma.github.io/Logging_0764/klagomålsmail/A 59362-2024 FSC-klagomål mail.docx", "A 59362-2024")</f>
        <v/>
      </c>
      <c r="X20">
        <f>HYPERLINK("https://klasma.github.io/Logging_0764/tillsyn/A 59362-2024 tillsynsbegäran.docx", "A 59362-2024")</f>
        <v/>
      </c>
      <c r="Y20">
        <f>HYPERLINK("https://klasma.github.io/Logging_0764/tillsynsmail/A 59362-2024 tillsynsbegäran mail.docx", "A 59362-2024")</f>
        <v/>
      </c>
    </row>
    <row r="21" ht="15" customHeight="1">
      <c r="A21" t="inlineStr">
        <is>
          <t>A 44406-2024</t>
        </is>
      </c>
      <c r="B21" s="1" t="n">
        <v>45573.72543981481</v>
      </c>
      <c r="C21" s="1" t="n">
        <v>45961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HYPERLINK("https://klasma.github.io/Logging_0764/artfynd/A 44406-2024 artfynd.xlsx", "A 44406-2024")</f>
        <v/>
      </c>
      <c r="T21">
        <f>HYPERLINK("https://klasma.github.io/Logging_0764/kartor/A 44406-2024 karta.png", "A 44406-2024")</f>
        <v/>
      </c>
      <c r="V21">
        <f>HYPERLINK("https://klasma.github.io/Logging_0764/klagomål/A 44406-2024 FSC-klagomål.docx", "A 44406-2024")</f>
        <v/>
      </c>
      <c r="W21">
        <f>HYPERLINK("https://klasma.github.io/Logging_0764/klagomålsmail/A 44406-2024 FSC-klagomål mail.docx", "A 44406-2024")</f>
        <v/>
      </c>
      <c r="X21">
        <f>HYPERLINK("https://klasma.github.io/Logging_0764/tillsyn/A 44406-2024 tillsynsbegäran.docx", "A 44406-2024")</f>
        <v/>
      </c>
      <c r="Y21">
        <f>HYPERLINK("https://klasma.github.io/Logging_0764/tillsynsmail/A 44406-2024 tillsynsbegäran mail.docx", "A 44406-2024")</f>
        <v/>
      </c>
    </row>
    <row r="22" ht="15" customHeight="1">
      <c r="A22" t="inlineStr">
        <is>
          <t>A 38890-2024</t>
        </is>
      </c>
      <c r="B22" s="1" t="n">
        <v>45547.66675925926</v>
      </c>
      <c r="C22" s="1" t="n">
        <v>45961</v>
      </c>
      <c r="D22" t="inlineStr">
        <is>
          <t>KRONOBERGS LÄN</t>
        </is>
      </c>
      <c r="E22" t="inlineStr">
        <is>
          <t>ALVESTA</t>
        </is>
      </c>
      <c r="G22" t="n">
        <v>0.7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Hårklomossa</t>
        </is>
      </c>
      <c r="S22">
        <f>HYPERLINK("https://klasma.github.io/Logging_0764/artfynd/A 38890-2024 artfynd.xlsx", "A 38890-2024")</f>
        <v/>
      </c>
      <c r="T22">
        <f>HYPERLINK("https://klasma.github.io/Logging_0764/kartor/A 38890-2024 karta.png", "A 38890-2024")</f>
        <v/>
      </c>
      <c r="V22">
        <f>HYPERLINK("https://klasma.github.io/Logging_0764/klagomål/A 38890-2024 FSC-klagomål.docx", "A 38890-2024")</f>
        <v/>
      </c>
      <c r="W22">
        <f>HYPERLINK("https://klasma.github.io/Logging_0764/klagomålsmail/A 38890-2024 FSC-klagomål mail.docx", "A 38890-2024")</f>
        <v/>
      </c>
      <c r="X22">
        <f>HYPERLINK("https://klasma.github.io/Logging_0764/tillsyn/A 38890-2024 tillsynsbegäran.docx", "A 38890-2024")</f>
        <v/>
      </c>
      <c r="Y22">
        <f>HYPERLINK("https://klasma.github.io/Logging_0764/tillsynsmail/A 38890-2024 tillsynsbegäran mail.docx", "A 38890-2024")</f>
        <v/>
      </c>
    </row>
    <row r="23" ht="15" customHeight="1">
      <c r="A23" t="inlineStr">
        <is>
          <t>A 41349-2024</t>
        </is>
      </c>
      <c r="B23" s="1" t="n">
        <v>45559.69049768519</v>
      </c>
      <c r="C23" s="1" t="n">
        <v>45961</v>
      </c>
      <c r="D23" t="inlineStr">
        <is>
          <t>KRONOBERGS LÄN</t>
        </is>
      </c>
      <c r="E23" t="inlineStr">
        <is>
          <t>ALVESTA</t>
        </is>
      </c>
      <c r="G23" t="n">
        <v>6.1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Ärtsångare</t>
        </is>
      </c>
      <c r="S23">
        <f>HYPERLINK("https://klasma.github.io/Logging_0764/artfynd/A 41349-2024 artfynd.xlsx", "A 41349-2024")</f>
        <v/>
      </c>
      <c r="T23">
        <f>HYPERLINK("https://klasma.github.io/Logging_0764/kartor/A 41349-2024 karta.png", "A 41349-2024")</f>
        <v/>
      </c>
      <c r="V23">
        <f>HYPERLINK("https://klasma.github.io/Logging_0764/klagomål/A 41349-2024 FSC-klagomål.docx", "A 41349-2024")</f>
        <v/>
      </c>
      <c r="W23">
        <f>HYPERLINK("https://klasma.github.io/Logging_0764/klagomålsmail/A 41349-2024 FSC-klagomål mail.docx", "A 41349-2024")</f>
        <v/>
      </c>
      <c r="X23">
        <f>HYPERLINK("https://klasma.github.io/Logging_0764/tillsyn/A 41349-2024 tillsynsbegäran.docx", "A 41349-2024")</f>
        <v/>
      </c>
      <c r="Y23">
        <f>HYPERLINK("https://klasma.github.io/Logging_0764/tillsynsmail/A 41349-2024 tillsynsbegäran mail.docx", "A 41349-2024")</f>
        <v/>
      </c>
      <c r="Z23">
        <f>HYPERLINK("https://klasma.github.io/Logging_0764/fåglar/A 41349-2024 prioriterade fågelarter.docx", "A 41349-2024")</f>
        <v/>
      </c>
    </row>
    <row r="24" ht="15" customHeight="1">
      <c r="A24" t="inlineStr">
        <is>
          <t>A 50486-2021</t>
        </is>
      </c>
      <c r="B24" s="1" t="n">
        <v>44459</v>
      </c>
      <c r="C24" s="1" t="n">
        <v>45961</v>
      </c>
      <c r="D24" t="inlineStr">
        <is>
          <t>KRONOBERGS LÄN</t>
        </is>
      </c>
      <c r="E24" t="inlineStr">
        <is>
          <t>ALVESTA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HYPERLINK("https://klasma.github.io/Logging_0764/artfynd/A 50486-2021 artfynd.xlsx", "A 50486-2021")</f>
        <v/>
      </c>
      <c r="T24">
        <f>HYPERLINK("https://klasma.github.io/Logging_0764/kartor/A 50486-2021 karta.png", "A 50486-2021")</f>
        <v/>
      </c>
      <c r="V24">
        <f>HYPERLINK("https://klasma.github.io/Logging_0764/klagomål/A 50486-2021 FSC-klagomål.docx", "A 50486-2021")</f>
        <v/>
      </c>
      <c r="W24">
        <f>HYPERLINK("https://klasma.github.io/Logging_0764/klagomålsmail/A 50486-2021 FSC-klagomål mail.docx", "A 50486-2021")</f>
        <v/>
      </c>
      <c r="X24">
        <f>HYPERLINK("https://klasma.github.io/Logging_0764/tillsyn/A 50486-2021 tillsynsbegäran.docx", "A 50486-2021")</f>
        <v/>
      </c>
      <c r="Y24">
        <f>HYPERLINK("https://klasma.github.io/Logging_0764/tillsynsmail/A 50486-2021 tillsynsbegäran mail.docx", "A 50486-2021")</f>
        <v/>
      </c>
    </row>
    <row r="25" ht="15" customHeight="1">
      <c r="A25" t="inlineStr">
        <is>
          <t>A 37608-2022</t>
        </is>
      </c>
      <c r="B25" s="1" t="n">
        <v>44810</v>
      </c>
      <c r="C25" s="1" t="n">
        <v>45961</v>
      </c>
      <c r="D25" t="inlineStr">
        <is>
          <t>KRONOBERGS LÄN</t>
        </is>
      </c>
      <c r="E25" t="inlineStr">
        <is>
          <t>ALVESTA</t>
        </is>
      </c>
      <c r="G25" t="n">
        <v>5.3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Gropticka</t>
        </is>
      </c>
      <c r="S25">
        <f>HYPERLINK("https://klasma.github.io/Logging_0764/artfynd/A 37608-2022 artfynd.xlsx", "A 37608-2022")</f>
        <v/>
      </c>
      <c r="T25">
        <f>HYPERLINK("https://klasma.github.io/Logging_0764/kartor/A 37608-2022 karta.png", "A 37608-2022")</f>
        <v/>
      </c>
      <c r="V25">
        <f>HYPERLINK("https://klasma.github.io/Logging_0764/klagomål/A 37608-2022 FSC-klagomål.docx", "A 37608-2022")</f>
        <v/>
      </c>
      <c r="W25">
        <f>HYPERLINK("https://klasma.github.io/Logging_0764/klagomålsmail/A 37608-2022 FSC-klagomål mail.docx", "A 37608-2022")</f>
        <v/>
      </c>
      <c r="X25">
        <f>HYPERLINK("https://klasma.github.io/Logging_0764/tillsyn/A 37608-2022 tillsynsbegäran.docx", "A 37608-2022")</f>
        <v/>
      </c>
      <c r="Y25">
        <f>HYPERLINK("https://klasma.github.io/Logging_0764/tillsynsmail/A 37608-2022 tillsynsbegäran mail.docx", "A 37608-2022")</f>
        <v/>
      </c>
    </row>
    <row r="26" ht="15" customHeight="1">
      <c r="A26" t="inlineStr">
        <is>
          <t>A 22238-2024</t>
        </is>
      </c>
      <c r="B26" s="1" t="n">
        <v>45446.43868055556</v>
      </c>
      <c r="C26" s="1" t="n">
        <v>45961</v>
      </c>
      <c r="D26" t="inlineStr">
        <is>
          <t>KRONOBERGS LÄN</t>
        </is>
      </c>
      <c r="E26" t="inlineStr">
        <is>
          <t>ALVESTA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Klockgentiana</t>
        </is>
      </c>
      <c r="S26">
        <f>HYPERLINK("https://klasma.github.io/Logging_0764/artfynd/A 22238-2024 artfynd.xlsx", "A 22238-2024")</f>
        <v/>
      </c>
      <c r="T26">
        <f>HYPERLINK("https://klasma.github.io/Logging_0764/kartor/A 22238-2024 karta.png", "A 22238-2024")</f>
        <v/>
      </c>
      <c r="V26">
        <f>HYPERLINK("https://klasma.github.io/Logging_0764/klagomål/A 22238-2024 FSC-klagomål.docx", "A 22238-2024")</f>
        <v/>
      </c>
      <c r="W26">
        <f>HYPERLINK("https://klasma.github.io/Logging_0764/klagomålsmail/A 22238-2024 FSC-klagomål mail.docx", "A 22238-2024")</f>
        <v/>
      </c>
      <c r="X26">
        <f>HYPERLINK("https://klasma.github.io/Logging_0764/tillsyn/A 22238-2024 tillsynsbegäran.docx", "A 22238-2024")</f>
        <v/>
      </c>
      <c r="Y26">
        <f>HYPERLINK("https://klasma.github.io/Logging_0764/tillsynsmail/A 22238-2024 tillsynsbegäran mail.docx", "A 22238-2024")</f>
        <v/>
      </c>
    </row>
    <row r="27" ht="15" customHeight="1">
      <c r="A27" t="inlineStr">
        <is>
          <t>A 18676-2023</t>
        </is>
      </c>
      <c r="B27" s="1" t="n">
        <v>45043.58965277778</v>
      </c>
      <c r="C27" s="1" t="n">
        <v>45961</v>
      </c>
      <c r="D27" t="inlineStr">
        <is>
          <t>KRONOBERGS LÄN</t>
        </is>
      </c>
      <c r="E27" t="inlineStr">
        <is>
          <t>ALVESTA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HYPERLINK("https://klasma.github.io/Logging_0764/artfynd/A 18676-2023 artfynd.xlsx", "A 18676-2023")</f>
        <v/>
      </c>
      <c r="T27">
        <f>HYPERLINK("https://klasma.github.io/Logging_0764/kartor/A 18676-2023 karta.png", "A 18676-2023")</f>
        <v/>
      </c>
      <c r="V27">
        <f>HYPERLINK("https://klasma.github.io/Logging_0764/klagomål/A 18676-2023 FSC-klagomål.docx", "A 18676-2023")</f>
        <v/>
      </c>
      <c r="W27">
        <f>HYPERLINK("https://klasma.github.io/Logging_0764/klagomålsmail/A 18676-2023 FSC-klagomål mail.docx", "A 18676-2023")</f>
        <v/>
      </c>
      <c r="X27">
        <f>HYPERLINK("https://klasma.github.io/Logging_0764/tillsyn/A 18676-2023 tillsynsbegäran.docx", "A 18676-2023")</f>
        <v/>
      </c>
      <c r="Y27">
        <f>HYPERLINK("https://klasma.github.io/Logging_0764/tillsynsmail/A 18676-2023 tillsynsbegäran mail.docx", "A 18676-2023")</f>
        <v/>
      </c>
    </row>
    <row r="28" ht="15" customHeight="1">
      <c r="A28" t="inlineStr">
        <is>
          <t>A 27081-2024</t>
        </is>
      </c>
      <c r="B28" s="1" t="n">
        <v>45471</v>
      </c>
      <c r="C28" s="1" t="n">
        <v>45961</v>
      </c>
      <c r="D28" t="inlineStr">
        <is>
          <t>KRONOBERGS LÄN</t>
        </is>
      </c>
      <c r="E28" t="inlineStr">
        <is>
          <t>ALVESTA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Blåmossa</t>
        </is>
      </c>
      <c r="S28">
        <f>HYPERLINK("https://klasma.github.io/Logging_0764/artfynd/A 27081-2024 artfynd.xlsx", "A 27081-2024")</f>
        <v/>
      </c>
      <c r="T28">
        <f>HYPERLINK("https://klasma.github.io/Logging_0764/kartor/A 27081-2024 karta.png", "A 27081-2024")</f>
        <v/>
      </c>
      <c r="V28">
        <f>HYPERLINK("https://klasma.github.io/Logging_0764/klagomål/A 27081-2024 FSC-klagomål.docx", "A 27081-2024")</f>
        <v/>
      </c>
      <c r="W28">
        <f>HYPERLINK("https://klasma.github.io/Logging_0764/klagomålsmail/A 27081-2024 FSC-klagomål mail.docx", "A 27081-2024")</f>
        <v/>
      </c>
      <c r="X28">
        <f>HYPERLINK("https://klasma.github.io/Logging_0764/tillsyn/A 27081-2024 tillsynsbegäran.docx", "A 27081-2024")</f>
        <v/>
      </c>
      <c r="Y28">
        <f>HYPERLINK("https://klasma.github.io/Logging_0764/tillsynsmail/A 27081-2024 tillsynsbegäran mail.docx", "A 27081-2024")</f>
        <v/>
      </c>
    </row>
    <row r="29" ht="15" customHeight="1">
      <c r="A29" t="inlineStr">
        <is>
          <t>A 39277-2023</t>
        </is>
      </c>
      <c r="B29" s="1" t="n">
        <v>45166</v>
      </c>
      <c r="C29" s="1" t="n">
        <v>45961</v>
      </c>
      <c r="D29" t="inlineStr">
        <is>
          <t>KRONOBERGS LÄN</t>
        </is>
      </c>
      <c r="E29" t="inlineStr">
        <is>
          <t>ALVESTA</t>
        </is>
      </c>
      <c r="G29" t="n">
        <v>0.9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HYPERLINK("https://klasma.github.io/Logging_0764/artfynd/A 39277-2023 artfynd.xlsx", "A 39277-2023")</f>
        <v/>
      </c>
      <c r="T29">
        <f>HYPERLINK("https://klasma.github.io/Logging_0764/kartor/A 39277-2023 karta.png", "A 39277-2023")</f>
        <v/>
      </c>
      <c r="V29">
        <f>HYPERLINK("https://klasma.github.io/Logging_0764/klagomål/A 39277-2023 FSC-klagomål.docx", "A 39277-2023")</f>
        <v/>
      </c>
      <c r="W29">
        <f>HYPERLINK("https://klasma.github.io/Logging_0764/klagomålsmail/A 39277-2023 FSC-klagomål mail.docx", "A 39277-2023")</f>
        <v/>
      </c>
      <c r="X29">
        <f>HYPERLINK("https://klasma.github.io/Logging_0764/tillsyn/A 39277-2023 tillsynsbegäran.docx", "A 39277-2023")</f>
        <v/>
      </c>
      <c r="Y29">
        <f>HYPERLINK("https://klasma.github.io/Logging_0764/tillsynsmail/A 39277-2023 tillsynsbegäran mail.docx", "A 39277-2023")</f>
        <v/>
      </c>
    </row>
    <row r="30" ht="15" customHeight="1">
      <c r="A30" t="inlineStr">
        <is>
          <t>A 430-2025</t>
        </is>
      </c>
      <c r="B30" s="1" t="n">
        <v>45664</v>
      </c>
      <c r="C30" s="1" t="n">
        <v>45961</v>
      </c>
      <c r="D30" t="inlineStr">
        <is>
          <t>KRONOBERGS LÄN</t>
        </is>
      </c>
      <c r="E30" t="inlineStr">
        <is>
          <t>ALVESTA</t>
        </is>
      </c>
      <c r="G30" t="n">
        <v>1.4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Grönsångare</t>
        </is>
      </c>
      <c r="S30">
        <f>HYPERLINK("https://klasma.github.io/Logging_0764/artfynd/A 430-2025 artfynd.xlsx", "A 430-2025")</f>
        <v/>
      </c>
      <c r="T30">
        <f>HYPERLINK("https://klasma.github.io/Logging_0764/kartor/A 430-2025 karta.png", "A 430-2025")</f>
        <v/>
      </c>
      <c r="V30">
        <f>HYPERLINK("https://klasma.github.io/Logging_0764/klagomål/A 430-2025 FSC-klagomål.docx", "A 430-2025")</f>
        <v/>
      </c>
      <c r="W30">
        <f>HYPERLINK("https://klasma.github.io/Logging_0764/klagomålsmail/A 430-2025 FSC-klagomål mail.docx", "A 430-2025")</f>
        <v/>
      </c>
      <c r="X30">
        <f>HYPERLINK("https://klasma.github.io/Logging_0764/tillsyn/A 430-2025 tillsynsbegäran.docx", "A 430-2025")</f>
        <v/>
      </c>
      <c r="Y30">
        <f>HYPERLINK("https://klasma.github.io/Logging_0764/tillsynsmail/A 430-2025 tillsynsbegäran mail.docx", "A 430-2025")</f>
        <v/>
      </c>
      <c r="Z30">
        <f>HYPERLINK("https://klasma.github.io/Logging_0764/fåglar/A 430-2025 prioriterade fågelarter.docx", "A 430-2025")</f>
        <v/>
      </c>
    </row>
    <row r="31" ht="15" customHeight="1">
      <c r="A31" t="inlineStr">
        <is>
          <t>A 51785-2025</t>
        </is>
      </c>
      <c r="B31" s="1" t="n">
        <v>45951</v>
      </c>
      <c r="C31" s="1" t="n">
        <v>45961</v>
      </c>
      <c r="D31" t="inlineStr">
        <is>
          <t>KRONOBERGS LÄN</t>
        </is>
      </c>
      <c r="E31" t="inlineStr">
        <is>
          <t>ALVESTA</t>
        </is>
      </c>
      <c r="G31" t="n">
        <v>24.5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HYPERLINK("https://klasma.github.io/Logging_0764/artfynd/A 51785-2025 artfynd.xlsx", "A 51785-2025")</f>
        <v/>
      </c>
      <c r="T31">
        <f>HYPERLINK("https://klasma.github.io/Logging_0764/kartor/A 51785-2025 karta.png", "A 51785-2025")</f>
        <v/>
      </c>
      <c r="V31">
        <f>HYPERLINK("https://klasma.github.io/Logging_0764/klagomål/A 51785-2025 FSC-klagomål.docx", "A 51785-2025")</f>
        <v/>
      </c>
      <c r="W31">
        <f>HYPERLINK("https://klasma.github.io/Logging_0764/klagomålsmail/A 51785-2025 FSC-klagomål mail.docx", "A 51785-2025")</f>
        <v/>
      </c>
      <c r="X31">
        <f>HYPERLINK("https://klasma.github.io/Logging_0764/tillsyn/A 51785-2025 tillsynsbegäran.docx", "A 51785-2025")</f>
        <v/>
      </c>
      <c r="Y31">
        <f>HYPERLINK("https://klasma.github.io/Logging_0764/tillsynsmail/A 51785-2025 tillsynsbegäran mail.docx", "A 51785-2025")</f>
        <v/>
      </c>
    </row>
    <row r="32" ht="15" customHeight="1">
      <c r="A32" t="inlineStr">
        <is>
          <t>A 53172-2025</t>
        </is>
      </c>
      <c r="B32" s="1" t="n">
        <v>45958</v>
      </c>
      <c r="C32" s="1" t="n">
        <v>45961</v>
      </c>
      <c r="D32" t="inlineStr">
        <is>
          <t>KRONOBERGS LÄN</t>
        </is>
      </c>
      <c r="E32" t="inlineStr">
        <is>
          <t>ALVESTA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HYPERLINK("https://klasma.github.io/Logging_0764/artfynd/A 53172-2025 artfynd.xlsx", "A 53172-2025")</f>
        <v/>
      </c>
      <c r="T32">
        <f>HYPERLINK("https://klasma.github.io/Logging_0764/kartor/A 53172-2025 karta.png", "A 53172-2025")</f>
        <v/>
      </c>
      <c r="V32">
        <f>HYPERLINK("https://klasma.github.io/Logging_0764/klagomål/A 53172-2025 FSC-klagomål.docx", "A 53172-2025")</f>
        <v/>
      </c>
      <c r="W32">
        <f>HYPERLINK("https://klasma.github.io/Logging_0764/klagomålsmail/A 53172-2025 FSC-klagomål mail.docx", "A 53172-2025")</f>
        <v/>
      </c>
      <c r="X32">
        <f>HYPERLINK("https://klasma.github.io/Logging_0764/tillsyn/A 53172-2025 tillsynsbegäran.docx", "A 53172-2025")</f>
        <v/>
      </c>
      <c r="Y32">
        <f>HYPERLINK("https://klasma.github.io/Logging_0764/tillsynsmail/A 53172-2025 tillsynsbegäran mail.docx", "A 53172-2025")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45961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45961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45961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36433-2021</t>
        </is>
      </c>
      <c r="B36" s="1" t="n">
        <v>44390</v>
      </c>
      <c r="C36" s="1" t="n">
        <v>45961</v>
      </c>
      <c r="D36" t="inlineStr">
        <is>
          <t>KRONOBERGS LÄN</t>
        </is>
      </c>
      <c r="E36" t="inlineStr">
        <is>
          <t>ALVESTA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45961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45961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45961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45961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45961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45961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45961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51341-2021</t>
        </is>
      </c>
      <c r="B44" s="1" t="n">
        <v>44461.63753472222</v>
      </c>
      <c r="C44" s="1" t="n">
        <v>45961</v>
      </c>
      <c r="D44" t="inlineStr">
        <is>
          <t>KRONOBERGS LÄN</t>
        </is>
      </c>
      <c r="E44" t="inlineStr">
        <is>
          <t>ALVESTA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8627-2022</t>
        </is>
      </c>
      <c r="B45" s="1" t="n">
        <v>44613.61299768519</v>
      </c>
      <c r="C45" s="1" t="n">
        <v>45961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45961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45961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45961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45961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45961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45961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45961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45961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45961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45961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45754-2021</t>
        </is>
      </c>
      <c r="B56" s="1" t="n">
        <v>44441</v>
      </c>
      <c r="C56" s="1" t="n">
        <v>45961</v>
      </c>
      <c r="D56" t="inlineStr">
        <is>
          <t>KRONOBERGS LÄN</t>
        </is>
      </c>
      <c r="E56" t="inlineStr">
        <is>
          <t>ALVESTA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56121-2021</t>
        </is>
      </c>
      <c r="B57" s="1" t="n">
        <v>44477.59568287037</v>
      </c>
      <c r="C57" s="1" t="n">
        <v>45961</v>
      </c>
      <c r="D57" t="inlineStr">
        <is>
          <t>KRONOBERGS LÄN</t>
        </is>
      </c>
      <c r="E57" t="inlineStr">
        <is>
          <t>ALVESTA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45961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28867-2022</t>
        </is>
      </c>
      <c r="B59" s="1" t="n">
        <v>44749.51114583333</v>
      </c>
      <c r="C59" s="1" t="n">
        <v>45961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45961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45961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45961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45961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65213-2020</t>
        </is>
      </c>
      <c r="B64" s="1" t="n">
        <v>44172</v>
      </c>
      <c r="C64" s="1" t="n">
        <v>45961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3083-2021</t>
        </is>
      </c>
      <c r="B65" s="1" t="n">
        <v>44216</v>
      </c>
      <c r="C65" s="1" t="n">
        <v>45961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45961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45961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45961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45961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45961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45961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45961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45961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45961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45961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41175-2021</t>
        </is>
      </c>
      <c r="B76" s="1" t="n">
        <v>44424</v>
      </c>
      <c r="C76" s="1" t="n">
        <v>45961</v>
      </c>
      <c r="D76" t="inlineStr">
        <is>
          <t>KRONOBERGS LÄN</t>
        </is>
      </c>
      <c r="E76" t="inlineStr">
        <is>
          <t>ALVESTA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38997-2021</t>
        </is>
      </c>
      <c r="B77" s="1" t="n">
        <v>44412</v>
      </c>
      <c r="C77" s="1" t="n">
        <v>45961</v>
      </c>
      <c r="D77" t="inlineStr">
        <is>
          <t>KRONOBERGS LÄN</t>
        </is>
      </c>
      <c r="E77" t="inlineStr">
        <is>
          <t>ALVESTA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45961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45961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45961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45961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45961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45961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45961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45961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45961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45961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45961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45961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45961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45961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58333-2021</t>
        </is>
      </c>
      <c r="B92" s="1" t="n">
        <v>44488.38900462963</v>
      </c>
      <c r="C92" s="1" t="n">
        <v>45961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51063-2021</t>
        </is>
      </c>
      <c r="B93" s="1" t="n">
        <v>44461.34828703704</v>
      </c>
      <c r="C93" s="1" t="n">
        <v>45961</v>
      </c>
      <c r="D93" t="inlineStr">
        <is>
          <t>KRONOBERGS LÄN</t>
        </is>
      </c>
      <c r="E93" t="inlineStr">
        <is>
          <t>ALVESTA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44831-2021</t>
        </is>
      </c>
      <c r="B94" s="1" t="n">
        <v>44438</v>
      </c>
      <c r="C94" s="1" t="n">
        <v>45961</v>
      </c>
      <c r="D94" t="inlineStr">
        <is>
          <t>KRONOBERGS LÄN</t>
        </is>
      </c>
      <c r="E94" t="inlineStr">
        <is>
          <t>ALVESTA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47691-2022</t>
        </is>
      </c>
      <c r="B95" s="1" t="n">
        <v>44854.54513888889</v>
      </c>
      <c r="C95" s="1" t="n">
        <v>45961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48561-2022</t>
        </is>
      </c>
      <c r="B96" s="1" t="n">
        <v>44859.32788194445</v>
      </c>
      <c r="C96" s="1" t="n">
        <v>45961</v>
      </c>
      <c r="D96" t="inlineStr">
        <is>
          <t>KRONOBERGS LÄN</t>
        </is>
      </c>
      <c r="E96" t="inlineStr">
        <is>
          <t>ALVESTA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22218-2021</t>
        </is>
      </c>
      <c r="B97" s="1" t="n">
        <v>44326</v>
      </c>
      <c r="C97" s="1" t="n">
        <v>45961</v>
      </c>
      <c r="D97" t="inlineStr">
        <is>
          <t>KRONOBERGS LÄN</t>
        </is>
      </c>
      <c r="E97" t="inlineStr">
        <is>
          <t>ALVESTA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24856-2022</t>
        </is>
      </c>
      <c r="B98" s="1" t="n">
        <v>44728.48572916666</v>
      </c>
      <c r="C98" s="1" t="n">
        <v>45961</v>
      </c>
      <c r="D98" t="inlineStr">
        <is>
          <t>KRONOBERGS LÄN</t>
        </is>
      </c>
      <c r="E98" t="inlineStr">
        <is>
          <t>ALVESTA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18632-2021</t>
        </is>
      </c>
      <c r="B99" s="1" t="n">
        <v>44306</v>
      </c>
      <c r="C99" s="1" t="n">
        <v>45961</v>
      </c>
      <c r="D99" t="inlineStr">
        <is>
          <t>KRONOBERGS LÄN</t>
        </is>
      </c>
      <c r="E99" t="inlineStr">
        <is>
          <t>ALVESTA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18639-2021</t>
        </is>
      </c>
      <c r="B100" s="1" t="n">
        <v>44306</v>
      </c>
      <c r="C100" s="1" t="n">
        <v>45961</v>
      </c>
      <c r="D100" t="inlineStr">
        <is>
          <t>KRONOBERGS LÄN</t>
        </is>
      </c>
      <c r="E100" t="inlineStr">
        <is>
          <t>ALVESTA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63355-2020</t>
        </is>
      </c>
      <c r="B101" s="1" t="n">
        <v>44165</v>
      </c>
      <c r="C101" s="1" t="n">
        <v>45961</v>
      </c>
      <c r="D101" t="inlineStr">
        <is>
          <t>KRONOBERGS LÄN</t>
        </is>
      </c>
      <c r="E101" t="inlineStr">
        <is>
          <t>ALVESTA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11916-2022</t>
        </is>
      </c>
      <c r="B102" s="1" t="n">
        <v>44635</v>
      </c>
      <c r="C102" s="1" t="n">
        <v>45961</v>
      </c>
      <c r="D102" t="inlineStr">
        <is>
          <t>KRONOBERGS LÄN</t>
        </is>
      </c>
      <c r="E102" t="inlineStr">
        <is>
          <t>ALVESTA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70869-2021</t>
        </is>
      </c>
      <c r="B103" s="1" t="n">
        <v>44538</v>
      </c>
      <c r="C103" s="1" t="n">
        <v>45961</v>
      </c>
      <c r="D103" t="inlineStr">
        <is>
          <t>KRONOBERGS LÄN</t>
        </is>
      </c>
      <c r="E103" t="inlineStr">
        <is>
          <t>ALVESTA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43000-2022</t>
        </is>
      </c>
      <c r="B104" s="1" t="n">
        <v>44833</v>
      </c>
      <c r="C104" s="1" t="n">
        <v>45961</v>
      </c>
      <c r="D104" t="inlineStr">
        <is>
          <t>KRONOBERGS LÄN</t>
        </is>
      </c>
      <c r="E104" t="inlineStr">
        <is>
          <t>ALVESTA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7237-2022</t>
        </is>
      </c>
      <c r="B105" s="1" t="n">
        <v>44606</v>
      </c>
      <c r="C105" s="1" t="n">
        <v>45961</v>
      </c>
      <c r="D105" t="inlineStr">
        <is>
          <t>KRONOBERGS LÄN</t>
        </is>
      </c>
      <c r="E105" t="inlineStr">
        <is>
          <t>ALVESTA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22085-2021</t>
        </is>
      </c>
      <c r="B106" s="1" t="n">
        <v>44323.62754629629</v>
      </c>
      <c r="C106" s="1" t="n">
        <v>45961</v>
      </c>
      <c r="D106" t="inlineStr">
        <is>
          <t>KRONOBERGS LÄN</t>
        </is>
      </c>
      <c r="E106" t="inlineStr">
        <is>
          <t>ALVESTA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24091-2021</t>
        </is>
      </c>
      <c r="B107" s="1" t="n">
        <v>44336</v>
      </c>
      <c r="C107" s="1" t="n">
        <v>45961</v>
      </c>
      <c r="D107" t="inlineStr">
        <is>
          <t>KRONOBERGS LÄN</t>
        </is>
      </c>
      <c r="E107" t="inlineStr">
        <is>
          <t>ALVESTA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26368-2022</t>
        </is>
      </c>
      <c r="B108" s="1" t="n">
        <v>44735.65734953704</v>
      </c>
      <c r="C108" s="1" t="n">
        <v>45961</v>
      </c>
      <c r="D108" t="inlineStr">
        <is>
          <t>KRONOBERGS LÄN</t>
        </is>
      </c>
      <c r="E108" t="inlineStr">
        <is>
          <t>ALVESTA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48763-2022</t>
        </is>
      </c>
      <c r="B109" s="1" t="n">
        <v>44859.58693287037</v>
      </c>
      <c r="C109" s="1" t="n">
        <v>45961</v>
      </c>
      <c r="D109" t="inlineStr">
        <is>
          <t>KRONOBERGS LÄN</t>
        </is>
      </c>
      <c r="E109" t="inlineStr">
        <is>
          <t>ALVESTA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44901-2021</t>
        </is>
      </c>
      <c r="B110" s="1" t="n">
        <v>44438</v>
      </c>
      <c r="C110" s="1" t="n">
        <v>45961</v>
      </c>
      <c r="D110" t="inlineStr">
        <is>
          <t>KRONOBERGS LÄN</t>
        </is>
      </c>
      <c r="E110" t="inlineStr">
        <is>
          <t>ALVESTA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43933-2021</t>
        </is>
      </c>
      <c r="B111" s="1" t="n">
        <v>44434.40337962963</v>
      </c>
      <c r="C111" s="1" t="n">
        <v>45961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26695-2022</t>
        </is>
      </c>
      <c r="B112" s="1" t="n">
        <v>44739.71146990741</v>
      </c>
      <c r="C112" s="1" t="n">
        <v>45961</v>
      </c>
      <c r="D112" t="inlineStr">
        <is>
          <t>KRONOBERGS LÄN</t>
        </is>
      </c>
      <c r="E112" t="inlineStr">
        <is>
          <t>ALVESTA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67889-2021</t>
        </is>
      </c>
      <c r="B113" s="1" t="n">
        <v>44525.55510416667</v>
      </c>
      <c r="C113" s="1" t="n">
        <v>45961</v>
      </c>
      <c r="D113" t="inlineStr">
        <is>
          <t>KRONOBERGS LÄN</t>
        </is>
      </c>
      <c r="E113" t="inlineStr">
        <is>
          <t>ALVESTA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59220-2021</t>
        </is>
      </c>
      <c r="B114" s="1" t="n">
        <v>44490.62605324074</v>
      </c>
      <c r="C114" s="1" t="n">
        <v>45961</v>
      </c>
      <c r="D114" t="inlineStr">
        <is>
          <t>KRONOBERGS LÄN</t>
        </is>
      </c>
      <c r="E114" t="inlineStr">
        <is>
          <t>ALVESTA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4784-2022</t>
        </is>
      </c>
      <c r="B115" s="1" t="n">
        <v>44592</v>
      </c>
      <c r="C115" s="1" t="n">
        <v>45961</v>
      </c>
      <c r="D115" t="inlineStr">
        <is>
          <t>KRONOBERGS LÄN</t>
        </is>
      </c>
      <c r="E115" t="inlineStr">
        <is>
          <t>ALVESTA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51521-2021</t>
        </is>
      </c>
      <c r="B116" s="1" t="n">
        <v>44462.37774305556</v>
      </c>
      <c r="C116" s="1" t="n">
        <v>45961</v>
      </c>
      <c r="D116" t="inlineStr">
        <is>
          <t>KRONOBERGS LÄN</t>
        </is>
      </c>
      <c r="E116" t="inlineStr">
        <is>
          <t>ALVESTA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65372-2021</t>
        </is>
      </c>
      <c r="B117" s="1" t="n">
        <v>44515.6831712963</v>
      </c>
      <c r="C117" s="1" t="n">
        <v>45961</v>
      </c>
      <c r="D117" t="inlineStr">
        <is>
          <t>KRONOBERGS LÄN</t>
        </is>
      </c>
      <c r="E117" t="inlineStr">
        <is>
          <t>ALVESTA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51310-2021</t>
        </is>
      </c>
      <c r="B118" s="1" t="n">
        <v>44461.61133101852</v>
      </c>
      <c r="C118" s="1" t="n">
        <v>45961</v>
      </c>
      <c r="D118" t="inlineStr">
        <is>
          <t>KRONOBERGS LÄN</t>
        </is>
      </c>
      <c r="E118" t="inlineStr">
        <is>
          <t>ALVESTA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26376-2022</t>
        </is>
      </c>
      <c r="B119" s="1" t="n">
        <v>44735.66392361111</v>
      </c>
      <c r="C119" s="1" t="n">
        <v>45961</v>
      </c>
      <c r="D119" t="inlineStr">
        <is>
          <t>KRONOBERGS LÄN</t>
        </is>
      </c>
      <c r="E119" t="inlineStr">
        <is>
          <t>ALVESTA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53028-2021</t>
        </is>
      </c>
      <c r="B120" s="1" t="n">
        <v>44467</v>
      </c>
      <c r="C120" s="1" t="n">
        <v>45961</v>
      </c>
      <c r="D120" t="inlineStr">
        <is>
          <t>KRONOBERGS LÄN</t>
        </is>
      </c>
      <c r="E120" t="inlineStr">
        <is>
          <t>ALVESTA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926-2021</t>
        </is>
      </c>
      <c r="B121" s="1" t="n">
        <v>44207</v>
      </c>
      <c r="C121" s="1" t="n">
        <v>45961</v>
      </c>
      <c r="D121" t="inlineStr">
        <is>
          <t>KRONOBERGS LÄN</t>
        </is>
      </c>
      <c r="E121" t="inlineStr">
        <is>
          <t>ALVESTA</t>
        </is>
      </c>
      <c r="F121" t="inlineStr">
        <is>
          <t>Kommuner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53937-2021</t>
        </is>
      </c>
      <c r="B122" s="1" t="n">
        <v>44469.84737268519</v>
      </c>
      <c r="C122" s="1" t="n">
        <v>45961</v>
      </c>
      <c r="D122" t="inlineStr">
        <is>
          <t>KRONOBERGS LÄN</t>
        </is>
      </c>
      <c r="E122" t="inlineStr">
        <is>
          <t>ALVESTA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56112-2021</t>
        </is>
      </c>
      <c r="B123" s="1" t="n">
        <v>44477.58659722222</v>
      </c>
      <c r="C123" s="1" t="n">
        <v>45961</v>
      </c>
      <c r="D123" t="inlineStr">
        <is>
          <t>KRONOBERGS LÄN</t>
        </is>
      </c>
      <c r="E123" t="inlineStr">
        <is>
          <t>ALVESTA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40300-2021</t>
        </is>
      </c>
      <c r="B124" s="1" t="n">
        <v>44419</v>
      </c>
      <c r="C124" s="1" t="n">
        <v>45961</v>
      </c>
      <c r="D124" t="inlineStr">
        <is>
          <t>KRONOBERGS LÄN</t>
        </is>
      </c>
      <c r="E124" t="inlineStr">
        <is>
          <t>ALVESTA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3937-2025</t>
        </is>
      </c>
      <c r="B125" s="1" t="n">
        <v>45684.46309027778</v>
      </c>
      <c r="C125" s="1" t="n">
        <v>45961</v>
      </c>
      <c r="D125" t="inlineStr">
        <is>
          <t>KRONOBERGS LÄN</t>
        </is>
      </c>
      <c r="E125" t="inlineStr">
        <is>
          <t>ALVESTA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16357-2024</t>
        </is>
      </c>
      <c r="B126" s="1" t="n">
        <v>45407.5844212963</v>
      </c>
      <c r="C126" s="1" t="n">
        <v>45961</v>
      </c>
      <c r="D126" t="inlineStr">
        <is>
          <t>KRONOBERGS LÄN</t>
        </is>
      </c>
      <c r="E126" t="inlineStr">
        <is>
          <t>ALVESTA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16360-2024</t>
        </is>
      </c>
      <c r="B127" s="1" t="n">
        <v>45407.58672453704</v>
      </c>
      <c r="C127" s="1" t="n">
        <v>45961</v>
      </c>
      <c r="D127" t="inlineStr">
        <is>
          <t>KRONOBERGS LÄN</t>
        </is>
      </c>
      <c r="E127" t="inlineStr">
        <is>
          <t>ALVESTA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59492-2022</t>
        </is>
      </c>
      <c r="B128" s="1" t="n">
        <v>44907.46900462963</v>
      </c>
      <c r="C128" s="1" t="n">
        <v>45961</v>
      </c>
      <c r="D128" t="inlineStr">
        <is>
          <t>KRONOBERGS LÄN</t>
        </is>
      </c>
      <c r="E128" t="inlineStr">
        <is>
          <t>ALVESTA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12906-2024</t>
        </is>
      </c>
      <c r="B129" s="1" t="n">
        <v>45385.38657407407</v>
      </c>
      <c r="C129" s="1" t="n">
        <v>45961</v>
      </c>
      <c r="D129" t="inlineStr">
        <is>
          <t>KRONOBERGS LÄN</t>
        </is>
      </c>
      <c r="E129" t="inlineStr">
        <is>
          <t>ALVESTA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13674-2022</t>
        </is>
      </c>
      <c r="B130" s="1" t="n">
        <v>44648</v>
      </c>
      <c r="C130" s="1" t="n">
        <v>45961</v>
      </c>
      <c r="D130" t="inlineStr">
        <is>
          <t>KRONOBERGS LÄN</t>
        </is>
      </c>
      <c r="E130" t="inlineStr">
        <is>
          <t>ALVESTA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31272-2023</t>
        </is>
      </c>
      <c r="B131" s="1" t="n">
        <v>45114.39181712963</v>
      </c>
      <c r="C131" s="1" t="n">
        <v>45961</v>
      </c>
      <c r="D131" t="inlineStr">
        <is>
          <t>KRONOBERGS LÄN</t>
        </is>
      </c>
      <c r="E131" t="inlineStr">
        <is>
          <t>ALVESTA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58287-2022</t>
        </is>
      </c>
      <c r="B132" s="1" t="n">
        <v>44901.49873842593</v>
      </c>
      <c r="C132" s="1" t="n">
        <v>45961</v>
      </c>
      <c r="D132" t="inlineStr">
        <is>
          <t>KRONOBERGS LÄN</t>
        </is>
      </c>
      <c r="E132" t="inlineStr">
        <is>
          <t>ALVESTA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58289-2022</t>
        </is>
      </c>
      <c r="B133" s="1" t="n">
        <v>44901.5021875</v>
      </c>
      <c r="C133" s="1" t="n">
        <v>45961</v>
      </c>
      <c r="D133" t="inlineStr">
        <is>
          <t>KRONOBERGS LÄN</t>
        </is>
      </c>
      <c r="E133" t="inlineStr">
        <is>
          <t>ALVESTA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21564-2022</t>
        </is>
      </c>
      <c r="B134" s="1" t="n">
        <v>44706</v>
      </c>
      <c r="C134" s="1" t="n">
        <v>45961</v>
      </c>
      <c r="D134" t="inlineStr">
        <is>
          <t>KRONOBERGS LÄN</t>
        </is>
      </c>
      <c r="E134" t="inlineStr">
        <is>
          <t>ALVESTA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21568-2022</t>
        </is>
      </c>
      <c r="B135" s="1" t="n">
        <v>44706</v>
      </c>
      <c r="C135" s="1" t="n">
        <v>45961</v>
      </c>
      <c r="D135" t="inlineStr">
        <is>
          <t>KRONOBERGS LÄN</t>
        </is>
      </c>
      <c r="E135" t="inlineStr">
        <is>
          <t>ALVESTA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12221-2024</t>
        </is>
      </c>
      <c r="B136" s="1" t="n">
        <v>45378</v>
      </c>
      <c r="C136" s="1" t="n">
        <v>45961</v>
      </c>
      <c r="D136" t="inlineStr">
        <is>
          <t>KRONOBERGS LÄN</t>
        </is>
      </c>
      <c r="E136" t="inlineStr">
        <is>
          <t>ALVESTA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57987-2021</t>
        </is>
      </c>
      <c r="B137" s="1" t="n">
        <v>44487.40119212963</v>
      </c>
      <c r="C137" s="1" t="n">
        <v>45961</v>
      </c>
      <c r="D137" t="inlineStr">
        <is>
          <t>KRONOBERGS LÄN</t>
        </is>
      </c>
      <c r="E137" t="inlineStr">
        <is>
          <t>ALVESTA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18605-2021</t>
        </is>
      </c>
      <c r="B138" s="1" t="n">
        <v>44306.62743055556</v>
      </c>
      <c r="C138" s="1" t="n">
        <v>45961</v>
      </c>
      <c r="D138" t="inlineStr">
        <is>
          <t>KRONOBERGS LÄN</t>
        </is>
      </c>
      <c r="E138" t="inlineStr">
        <is>
          <t>ALVESTA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59233-2021</t>
        </is>
      </c>
      <c r="B139" s="1" t="n">
        <v>44490</v>
      </c>
      <c r="C139" s="1" t="n">
        <v>45961</v>
      </c>
      <c r="D139" t="inlineStr">
        <is>
          <t>KRONOBERGS LÄN</t>
        </is>
      </c>
      <c r="E139" t="inlineStr">
        <is>
          <t>ALVESTA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12952-2024</t>
        </is>
      </c>
      <c r="B140" s="1" t="n">
        <v>45385.48532407408</v>
      </c>
      <c r="C140" s="1" t="n">
        <v>45961</v>
      </c>
      <c r="D140" t="inlineStr">
        <is>
          <t>KRONOBERGS LÄN</t>
        </is>
      </c>
      <c r="E140" t="inlineStr">
        <is>
          <t>ALVESTA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57870-2020</t>
        </is>
      </c>
      <c r="B141" s="1" t="n">
        <v>44141.52871527777</v>
      </c>
      <c r="C141" s="1" t="n">
        <v>45961</v>
      </c>
      <c r="D141" t="inlineStr">
        <is>
          <t>KRONOBERGS LÄN</t>
        </is>
      </c>
      <c r="E141" t="inlineStr">
        <is>
          <t>ALVESTA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36509-2022</t>
        </is>
      </c>
      <c r="B142" s="1" t="n">
        <v>44804</v>
      </c>
      <c r="C142" s="1" t="n">
        <v>45961</v>
      </c>
      <c r="D142" t="inlineStr">
        <is>
          <t>KRONOBERGS LÄN</t>
        </is>
      </c>
      <c r="E142" t="inlineStr">
        <is>
          <t>ALVESTA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48034-2022</t>
        </is>
      </c>
      <c r="B143" s="1" t="n">
        <v>44855.73349537037</v>
      </c>
      <c r="C143" s="1" t="n">
        <v>45961</v>
      </c>
      <c r="D143" t="inlineStr">
        <is>
          <t>KRONOBERGS LÄN</t>
        </is>
      </c>
      <c r="E143" t="inlineStr">
        <is>
          <t>ALVESTA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14941-2023</t>
        </is>
      </c>
      <c r="B144" s="1" t="n">
        <v>45015</v>
      </c>
      <c r="C144" s="1" t="n">
        <v>45961</v>
      </c>
      <c r="D144" t="inlineStr">
        <is>
          <t>KRONOBERGS LÄN</t>
        </is>
      </c>
      <c r="E144" t="inlineStr">
        <is>
          <t>ALVESTA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6100-2024</t>
        </is>
      </c>
      <c r="B145" s="1" t="n">
        <v>45337</v>
      </c>
      <c r="C145" s="1" t="n">
        <v>45961</v>
      </c>
      <c r="D145" t="inlineStr">
        <is>
          <t>KRONOBERGS LÄN</t>
        </is>
      </c>
      <c r="E145" t="inlineStr">
        <is>
          <t>ALVESTA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10272-2025</t>
        </is>
      </c>
      <c r="B146" s="1" t="n">
        <v>45720.39148148148</v>
      </c>
      <c r="C146" s="1" t="n">
        <v>45961</v>
      </c>
      <c r="D146" t="inlineStr">
        <is>
          <t>KRONOBERGS LÄN</t>
        </is>
      </c>
      <c r="E146" t="inlineStr">
        <is>
          <t>ALVESTA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10273-2025</t>
        </is>
      </c>
      <c r="B147" s="1" t="n">
        <v>45720.39282407407</v>
      </c>
      <c r="C147" s="1" t="n">
        <v>45961</v>
      </c>
      <c r="D147" t="inlineStr">
        <is>
          <t>KRONOBERGS LÄN</t>
        </is>
      </c>
      <c r="E147" t="inlineStr">
        <is>
          <t>ALVESTA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3843-2023</t>
        </is>
      </c>
      <c r="B148" s="1" t="n">
        <v>44951</v>
      </c>
      <c r="C148" s="1" t="n">
        <v>45961</v>
      </c>
      <c r="D148" t="inlineStr">
        <is>
          <t>KRONOBERGS LÄN</t>
        </is>
      </c>
      <c r="E148" t="inlineStr">
        <is>
          <t>ALVESTA</t>
        </is>
      </c>
      <c r="G148" t="n">
        <v>6.7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54922-2024</t>
        </is>
      </c>
      <c r="B149" s="1" t="n">
        <v>45618.70251157408</v>
      </c>
      <c r="C149" s="1" t="n">
        <v>45961</v>
      </c>
      <c r="D149" t="inlineStr">
        <is>
          <t>KRONOBERGS LÄN</t>
        </is>
      </c>
      <c r="E149" t="inlineStr">
        <is>
          <t>ALVESTA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27736-2022</t>
        </is>
      </c>
      <c r="B150" s="1" t="n">
        <v>44743</v>
      </c>
      <c r="C150" s="1" t="n">
        <v>45961</v>
      </c>
      <c r="D150" t="inlineStr">
        <is>
          <t>KRONOBERGS LÄN</t>
        </is>
      </c>
      <c r="E150" t="inlineStr">
        <is>
          <t>ALVESTA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5045-2024</t>
        </is>
      </c>
      <c r="B151" s="1" t="n">
        <v>45329</v>
      </c>
      <c r="C151" s="1" t="n">
        <v>45961</v>
      </c>
      <c r="D151" t="inlineStr">
        <is>
          <t>KRONOBERGS LÄN</t>
        </is>
      </c>
      <c r="E151" t="inlineStr">
        <is>
          <t>ALVESTA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62147-2023</t>
        </is>
      </c>
      <c r="B152" s="1" t="n">
        <v>45267.37840277778</v>
      </c>
      <c r="C152" s="1" t="n">
        <v>45961</v>
      </c>
      <c r="D152" t="inlineStr">
        <is>
          <t>KRONOBERGS LÄN</t>
        </is>
      </c>
      <c r="E152" t="inlineStr">
        <is>
          <t>ALVESTA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44093-2022</t>
        </is>
      </c>
      <c r="B153" s="1" t="n">
        <v>44839</v>
      </c>
      <c r="C153" s="1" t="n">
        <v>45961</v>
      </c>
      <c r="D153" t="inlineStr">
        <is>
          <t>KRONOBERGS LÄN</t>
        </is>
      </c>
      <c r="E153" t="inlineStr">
        <is>
          <t>ALVESTA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33352-2024</t>
        </is>
      </c>
      <c r="B154" s="1" t="n">
        <v>45519</v>
      </c>
      <c r="C154" s="1" t="n">
        <v>45961</v>
      </c>
      <c r="D154" t="inlineStr">
        <is>
          <t>KRONOBERGS LÄN</t>
        </is>
      </c>
      <c r="E154" t="inlineStr">
        <is>
          <t>ALVESTA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25988-2024</t>
        </is>
      </c>
      <c r="B155" s="1" t="n">
        <v>45467</v>
      </c>
      <c r="C155" s="1" t="n">
        <v>45961</v>
      </c>
      <c r="D155" t="inlineStr">
        <is>
          <t>KRONOBERGS LÄN</t>
        </is>
      </c>
      <c r="E155" t="inlineStr">
        <is>
          <t>ALVESTA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58297-2022</t>
        </is>
      </c>
      <c r="B156" s="1" t="n">
        <v>44901</v>
      </c>
      <c r="C156" s="1" t="n">
        <v>45961</v>
      </c>
      <c r="D156" t="inlineStr">
        <is>
          <t>KRONOBERGS LÄN</t>
        </is>
      </c>
      <c r="E156" t="inlineStr">
        <is>
          <t>ALVESTA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32650-2022</t>
        </is>
      </c>
      <c r="B157" s="1" t="n">
        <v>44783.50260416666</v>
      </c>
      <c r="C157" s="1" t="n">
        <v>45961</v>
      </c>
      <c r="D157" t="inlineStr">
        <is>
          <t>KRONOBERGS LÄN</t>
        </is>
      </c>
      <c r="E157" t="inlineStr">
        <is>
          <t>ALVESTA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25179-2024</t>
        </is>
      </c>
      <c r="B158" s="1" t="n">
        <v>45462.54887731482</v>
      </c>
      <c r="C158" s="1" t="n">
        <v>45961</v>
      </c>
      <c r="D158" t="inlineStr">
        <is>
          <t>KRONOBERGS LÄN</t>
        </is>
      </c>
      <c r="E158" t="inlineStr">
        <is>
          <t>ALVESTA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32334-2024</t>
        </is>
      </c>
      <c r="B159" s="1" t="n">
        <v>45512.48291666667</v>
      </c>
      <c r="C159" s="1" t="n">
        <v>45961</v>
      </c>
      <c r="D159" t="inlineStr">
        <is>
          <t>KRONOBERGS LÄN</t>
        </is>
      </c>
      <c r="E159" t="inlineStr">
        <is>
          <t>ALVESTA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67927-2020</t>
        </is>
      </c>
      <c r="B160" s="1" t="n">
        <v>44182</v>
      </c>
      <c r="C160" s="1" t="n">
        <v>45961</v>
      </c>
      <c r="D160" t="inlineStr">
        <is>
          <t>KRONOBERGS LÄN</t>
        </is>
      </c>
      <c r="E160" t="inlineStr">
        <is>
          <t>ALVESTA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29133-2023</t>
        </is>
      </c>
      <c r="B161" s="1" t="n">
        <v>45105</v>
      </c>
      <c r="C161" s="1" t="n">
        <v>45961</v>
      </c>
      <c r="D161" t="inlineStr">
        <is>
          <t>KRONOBERGS LÄN</t>
        </is>
      </c>
      <c r="E161" t="inlineStr">
        <is>
          <t>ALVESTA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54667-2022</t>
        </is>
      </c>
      <c r="B162" s="1" t="n">
        <v>44881</v>
      </c>
      <c r="C162" s="1" t="n">
        <v>45961</v>
      </c>
      <c r="D162" t="inlineStr">
        <is>
          <t>KRONOBERGS LÄN</t>
        </is>
      </c>
      <c r="E162" t="inlineStr">
        <is>
          <t>ALVESTA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3510-2024</t>
        </is>
      </c>
      <c r="B163" s="1" t="n">
        <v>45320</v>
      </c>
      <c r="C163" s="1" t="n">
        <v>45961</v>
      </c>
      <c r="D163" t="inlineStr">
        <is>
          <t>KRONOBERGS LÄN</t>
        </is>
      </c>
      <c r="E163" t="inlineStr">
        <is>
          <t>ALVESTA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9404-2024</t>
        </is>
      </c>
      <c r="B164" s="1" t="n">
        <v>45359.42555555556</v>
      </c>
      <c r="C164" s="1" t="n">
        <v>45961</v>
      </c>
      <c r="D164" t="inlineStr">
        <is>
          <t>KRONOBERGS LÄN</t>
        </is>
      </c>
      <c r="E164" t="inlineStr">
        <is>
          <t>ALVESTA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27095-2024</t>
        </is>
      </c>
      <c r="B165" s="1" t="n">
        <v>45471</v>
      </c>
      <c r="C165" s="1" t="n">
        <v>45961</v>
      </c>
      <c r="D165" t="inlineStr">
        <is>
          <t>KRONOBERGS LÄN</t>
        </is>
      </c>
      <c r="E165" t="inlineStr">
        <is>
          <t>ALVESTA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6559-2023</t>
        </is>
      </c>
      <c r="B166" s="1" t="n">
        <v>44966.45240740741</v>
      </c>
      <c r="C166" s="1" t="n">
        <v>45961</v>
      </c>
      <c r="D166" t="inlineStr">
        <is>
          <t>KRONOBERGS LÄN</t>
        </is>
      </c>
      <c r="E166" t="inlineStr">
        <is>
          <t>ALVESTA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26621-2022</t>
        </is>
      </c>
      <c r="B167" s="1" t="n">
        <v>44739.58258101852</v>
      </c>
      <c r="C167" s="1" t="n">
        <v>45961</v>
      </c>
      <c r="D167" t="inlineStr">
        <is>
          <t>KRONOBERGS LÄN</t>
        </is>
      </c>
      <c r="E167" t="inlineStr">
        <is>
          <t>ALVESTA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62643-2022</t>
        </is>
      </c>
      <c r="B168" s="1" t="n">
        <v>44925</v>
      </c>
      <c r="C168" s="1" t="n">
        <v>45961</v>
      </c>
      <c r="D168" t="inlineStr">
        <is>
          <t>KRONOBERGS LÄN</t>
        </is>
      </c>
      <c r="E168" t="inlineStr">
        <is>
          <t>ALVESTA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62645-2022</t>
        </is>
      </c>
      <c r="B169" s="1" t="n">
        <v>44925</v>
      </c>
      <c r="C169" s="1" t="n">
        <v>45961</v>
      </c>
      <c r="D169" t="inlineStr">
        <is>
          <t>KRONOBERGS LÄN</t>
        </is>
      </c>
      <c r="E169" t="inlineStr">
        <is>
          <t>ALVESTA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60080-2022</t>
        </is>
      </c>
      <c r="B170" s="1" t="n">
        <v>44909</v>
      </c>
      <c r="C170" s="1" t="n">
        <v>45961</v>
      </c>
      <c r="D170" t="inlineStr">
        <is>
          <t>KRONOBERGS LÄN</t>
        </is>
      </c>
      <c r="E170" t="inlineStr">
        <is>
          <t>ALVESTA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6475-2022</t>
        </is>
      </c>
      <c r="B171" s="1" t="n">
        <v>44601.39091435185</v>
      </c>
      <c r="C171" s="1" t="n">
        <v>45961</v>
      </c>
      <c r="D171" t="inlineStr">
        <is>
          <t>KRONOBERGS LÄN</t>
        </is>
      </c>
      <c r="E171" t="inlineStr">
        <is>
          <t>ALVESTA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7869-2023</t>
        </is>
      </c>
      <c r="B172" s="1" t="n">
        <v>44973</v>
      </c>
      <c r="C172" s="1" t="n">
        <v>45961</v>
      </c>
      <c r="D172" t="inlineStr">
        <is>
          <t>KRONOBERGS LÄN</t>
        </is>
      </c>
      <c r="E172" t="inlineStr">
        <is>
          <t>ALVESTA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20618-2024</t>
        </is>
      </c>
      <c r="B173" s="1" t="n">
        <v>45436.45836805556</v>
      </c>
      <c r="C173" s="1" t="n">
        <v>45961</v>
      </c>
      <c r="D173" t="inlineStr">
        <is>
          <t>KRONOBERGS LÄN</t>
        </is>
      </c>
      <c r="E173" t="inlineStr">
        <is>
          <t>ALVESTA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25615-2024</t>
        </is>
      </c>
      <c r="B174" s="1" t="n">
        <v>45463.63934027778</v>
      </c>
      <c r="C174" s="1" t="n">
        <v>45961</v>
      </c>
      <c r="D174" t="inlineStr">
        <is>
          <t>KRONOBERGS LÄN</t>
        </is>
      </c>
      <c r="E174" t="inlineStr">
        <is>
          <t>ALVESTA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37278-2024</t>
        </is>
      </c>
      <c r="B175" s="1" t="n">
        <v>45540.40850694444</v>
      </c>
      <c r="C175" s="1" t="n">
        <v>45961</v>
      </c>
      <c r="D175" t="inlineStr">
        <is>
          <t>KRONOBERGS LÄN</t>
        </is>
      </c>
      <c r="E175" t="inlineStr">
        <is>
          <t>ALVESTA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56589-2022</t>
        </is>
      </c>
      <c r="B176" s="1" t="n">
        <v>44893.55828703703</v>
      </c>
      <c r="C176" s="1" t="n">
        <v>45961</v>
      </c>
      <c r="D176" t="inlineStr">
        <is>
          <t>KRONOBERGS LÄN</t>
        </is>
      </c>
      <c r="E176" t="inlineStr">
        <is>
          <t>ALVESTA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62704-2021</t>
        </is>
      </c>
      <c r="B177" s="1" t="n">
        <v>44504.34773148148</v>
      </c>
      <c r="C177" s="1" t="n">
        <v>45961</v>
      </c>
      <c r="D177" t="inlineStr">
        <is>
          <t>KRONOBERGS LÄN</t>
        </is>
      </c>
      <c r="E177" t="inlineStr">
        <is>
          <t>ALVESTA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6176-2025</t>
        </is>
      </c>
      <c r="B178" s="1" t="n">
        <v>45698.44657407407</v>
      </c>
      <c r="C178" s="1" t="n">
        <v>45961</v>
      </c>
      <c r="D178" t="inlineStr">
        <is>
          <t>KRONOBERGS LÄN</t>
        </is>
      </c>
      <c r="E178" t="inlineStr">
        <is>
          <t>ALVESTA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6674-2024</t>
        </is>
      </c>
      <c r="B179" s="1" t="n">
        <v>45341</v>
      </c>
      <c r="C179" s="1" t="n">
        <v>45961</v>
      </c>
      <c r="D179" t="inlineStr">
        <is>
          <t>KRONOBERGS LÄN</t>
        </is>
      </c>
      <c r="E179" t="inlineStr">
        <is>
          <t>ALVESTA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34148-2023</t>
        </is>
      </c>
      <c r="B180" s="1" t="n">
        <v>45136.69425925926</v>
      </c>
      <c r="C180" s="1" t="n">
        <v>45961</v>
      </c>
      <c r="D180" t="inlineStr">
        <is>
          <t>KRONOBERGS LÄN</t>
        </is>
      </c>
      <c r="E180" t="inlineStr">
        <is>
          <t>ALVESTA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6838-2024</t>
        </is>
      </c>
      <c r="B181" s="1" t="n">
        <v>45342.61811342592</v>
      </c>
      <c r="C181" s="1" t="n">
        <v>45961</v>
      </c>
      <c r="D181" t="inlineStr">
        <is>
          <t>KRONOBERGS LÄN</t>
        </is>
      </c>
      <c r="E181" t="inlineStr">
        <is>
          <t>ALVESTA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34261-2023</t>
        </is>
      </c>
      <c r="B182" s="1" t="n">
        <v>45128</v>
      </c>
      <c r="C182" s="1" t="n">
        <v>45961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29155-2024</t>
        </is>
      </c>
      <c r="B183" s="1" t="n">
        <v>45482</v>
      </c>
      <c r="C183" s="1" t="n">
        <v>45961</v>
      </c>
      <c r="D183" t="inlineStr">
        <is>
          <t>KRONOBERGS LÄN</t>
        </is>
      </c>
      <c r="E183" t="inlineStr">
        <is>
          <t>ALVESTA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29387-2024</t>
        </is>
      </c>
      <c r="B184" s="1" t="n">
        <v>45483.61537037037</v>
      </c>
      <c r="C184" s="1" t="n">
        <v>45961</v>
      </c>
      <c r="D184" t="inlineStr">
        <is>
          <t>KRONOBERGS LÄN</t>
        </is>
      </c>
      <c r="E184" t="inlineStr">
        <is>
          <t>ALVESTA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32336-2024</t>
        </is>
      </c>
      <c r="B185" s="1" t="n">
        <v>45512.48825231481</v>
      </c>
      <c r="C185" s="1" t="n">
        <v>45961</v>
      </c>
      <c r="D185" t="inlineStr">
        <is>
          <t>KRONOBERGS LÄN</t>
        </is>
      </c>
      <c r="E185" t="inlineStr">
        <is>
          <t>ALVESTA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49556-2021</t>
        </is>
      </c>
      <c r="B186" s="1" t="n">
        <v>44455</v>
      </c>
      <c r="C186" s="1" t="n">
        <v>45961</v>
      </c>
      <c r="D186" t="inlineStr">
        <is>
          <t>KRONOBERGS LÄN</t>
        </is>
      </c>
      <c r="E186" t="inlineStr">
        <is>
          <t>ALVESTA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59178-2020</t>
        </is>
      </c>
      <c r="B187" s="1" t="n">
        <v>44147</v>
      </c>
      <c r="C187" s="1" t="n">
        <v>45961</v>
      </c>
      <c r="D187" t="inlineStr">
        <is>
          <t>KRONOBERGS LÄN</t>
        </is>
      </c>
      <c r="E187" t="inlineStr">
        <is>
          <t>ALVESTA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6815-2024</t>
        </is>
      </c>
      <c r="B188" s="1" t="n">
        <v>45342</v>
      </c>
      <c r="C188" s="1" t="n">
        <v>45961</v>
      </c>
      <c r="D188" t="inlineStr">
        <is>
          <t>KRONOBERGS LÄN</t>
        </is>
      </c>
      <c r="E188" t="inlineStr">
        <is>
          <t>ALVESTA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12608-2023</t>
        </is>
      </c>
      <c r="B189" s="1" t="n">
        <v>45000</v>
      </c>
      <c r="C189" s="1" t="n">
        <v>45961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49424-2021</t>
        </is>
      </c>
      <c r="B190" s="1" t="n">
        <v>44454.6562962963</v>
      </c>
      <c r="C190" s="1" t="n">
        <v>45961</v>
      </c>
      <c r="D190" t="inlineStr">
        <is>
          <t>KRONOBERGS LÄN</t>
        </is>
      </c>
      <c r="E190" t="inlineStr">
        <is>
          <t>ALVESTA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9395-2024</t>
        </is>
      </c>
      <c r="B191" s="1" t="n">
        <v>45359.41657407407</v>
      </c>
      <c r="C191" s="1" t="n">
        <v>45961</v>
      </c>
      <c r="D191" t="inlineStr">
        <is>
          <t>KRONOBERGS LÄN</t>
        </is>
      </c>
      <c r="E191" t="inlineStr">
        <is>
          <t>ALVESTA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37839-2024</t>
        </is>
      </c>
      <c r="B192" s="1" t="n">
        <v>45544.36388888889</v>
      </c>
      <c r="C192" s="1" t="n">
        <v>45961</v>
      </c>
      <c r="D192" t="inlineStr">
        <is>
          <t>KRONOBERGS LÄN</t>
        </is>
      </c>
      <c r="E192" t="inlineStr">
        <is>
          <t>ALVESTA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6052-2021</t>
        </is>
      </c>
      <c r="B193" s="1" t="n">
        <v>44232</v>
      </c>
      <c r="C193" s="1" t="n">
        <v>45961</v>
      </c>
      <c r="D193" t="inlineStr">
        <is>
          <t>KRONOBERGS LÄN</t>
        </is>
      </c>
      <c r="E193" t="inlineStr">
        <is>
          <t>ALVESTA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54966-2023</t>
        </is>
      </c>
      <c r="B194" s="1" t="n">
        <v>45236.90962962963</v>
      </c>
      <c r="C194" s="1" t="n">
        <v>45961</v>
      </c>
      <c r="D194" t="inlineStr">
        <is>
          <t>KRONOBERGS LÄN</t>
        </is>
      </c>
      <c r="E194" t="inlineStr">
        <is>
          <t>ALVESTA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42364-2024</t>
        </is>
      </c>
      <c r="B195" s="1" t="n">
        <v>45563.45512731482</v>
      </c>
      <c r="C195" s="1" t="n">
        <v>45961</v>
      </c>
      <c r="D195" t="inlineStr">
        <is>
          <t>KRONOBERGS LÄN</t>
        </is>
      </c>
      <c r="E195" t="inlineStr">
        <is>
          <t>ALVESTA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42397-2023</t>
        </is>
      </c>
      <c r="B196" s="1" t="n">
        <v>45180</v>
      </c>
      <c r="C196" s="1" t="n">
        <v>45961</v>
      </c>
      <c r="D196" t="inlineStr">
        <is>
          <t>KRONOBERGS LÄN</t>
        </is>
      </c>
      <c r="E196" t="inlineStr">
        <is>
          <t>ALVESTA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19793-2025</t>
        </is>
      </c>
      <c r="B197" s="1" t="n">
        <v>45771.44638888889</v>
      </c>
      <c r="C197" s="1" t="n">
        <v>45961</v>
      </c>
      <c r="D197" t="inlineStr">
        <is>
          <t>KRONOBERGS LÄN</t>
        </is>
      </c>
      <c r="E197" t="inlineStr">
        <is>
          <t>ALVESTA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19796-2025</t>
        </is>
      </c>
      <c r="B198" s="1" t="n">
        <v>45771.44725694445</v>
      </c>
      <c r="C198" s="1" t="n">
        <v>45961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50703-2023</t>
        </is>
      </c>
      <c r="B199" s="1" t="n">
        <v>45217.55627314815</v>
      </c>
      <c r="C199" s="1" t="n">
        <v>45961</v>
      </c>
      <c r="D199" t="inlineStr">
        <is>
          <t>KRONOBERGS LÄN</t>
        </is>
      </c>
      <c r="E199" t="inlineStr">
        <is>
          <t>ALVESTA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60478-2023</t>
        </is>
      </c>
      <c r="B200" s="1" t="n">
        <v>45259</v>
      </c>
      <c r="C200" s="1" t="n">
        <v>45961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58301-2024</t>
        </is>
      </c>
      <c r="B201" s="1" t="n">
        <v>45632.60225694445</v>
      </c>
      <c r="C201" s="1" t="n">
        <v>45961</v>
      </c>
      <c r="D201" t="inlineStr">
        <is>
          <t>KRONOBERGS LÄN</t>
        </is>
      </c>
      <c r="E201" t="inlineStr">
        <is>
          <t>ALVESTA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12963-2024</t>
        </is>
      </c>
      <c r="B202" s="1" t="n">
        <v>45385.49362268519</v>
      </c>
      <c r="C202" s="1" t="n">
        <v>45961</v>
      </c>
      <c r="D202" t="inlineStr">
        <is>
          <t>KRONOBERGS LÄN</t>
        </is>
      </c>
      <c r="E202" t="inlineStr">
        <is>
          <t>ALVESTA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17787-2024</t>
        </is>
      </c>
      <c r="B203" s="1" t="n">
        <v>45418</v>
      </c>
      <c r="C203" s="1" t="n">
        <v>45961</v>
      </c>
      <c r="D203" t="inlineStr">
        <is>
          <t>KRONOBERGS LÄN</t>
        </is>
      </c>
      <c r="E203" t="inlineStr">
        <is>
          <t>ALVESTA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17791-2024</t>
        </is>
      </c>
      <c r="B204" s="1" t="n">
        <v>45418</v>
      </c>
      <c r="C204" s="1" t="n">
        <v>45961</v>
      </c>
      <c r="D204" t="inlineStr">
        <is>
          <t>KRONOBERGS LÄN</t>
        </is>
      </c>
      <c r="E204" t="inlineStr">
        <is>
          <t>ALVESTA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12712-2024</t>
        </is>
      </c>
      <c r="B205" s="1" t="n">
        <v>45384.46765046296</v>
      </c>
      <c r="C205" s="1" t="n">
        <v>45961</v>
      </c>
      <c r="D205" t="inlineStr">
        <is>
          <t>KRONOBERGS LÄN</t>
        </is>
      </c>
      <c r="E205" t="inlineStr">
        <is>
          <t>ALVESTA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14324-2023</t>
        </is>
      </c>
      <c r="B206" s="1" t="n">
        <v>45012.32489583334</v>
      </c>
      <c r="C206" s="1" t="n">
        <v>45961</v>
      </c>
      <c r="D206" t="inlineStr">
        <is>
          <t>KRONOBERGS LÄN</t>
        </is>
      </c>
      <c r="E206" t="inlineStr">
        <is>
          <t>ALVESTA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40298-2024</t>
        </is>
      </c>
      <c r="B207" s="1" t="n">
        <v>45554.70358796296</v>
      </c>
      <c r="C207" s="1" t="n">
        <v>45961</v>
      </c>
      <c r="D207" t="inlineStr">
        <is>
          <t>KRONOBERGS LÄN</t>
        </is>
      </c>
      <c r="E207" t="inlineStr">
        <is>
          <t>ALVESTA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29152-2024</t>
        </is>
      </c>
      <c r="B208" s="1" t="n">
        <v>45482</v>
      </c>
      <c r="C208" s="1" t="n">
        <v>45961</v>
      </c>
      <c r="D208" t="inlineStr">
        <is>
          <t>KRONOBERGS LÄN</t>
        </is>
      </c>
      <c r="E208" t="inlineStr">
        <is>
          <t>ALVESTA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53452-2024</t>
        </is>
      </c>
      <c r="B209" s="1" t="n">
        <v>45614.54758101852</v>
      </c>
      <c r="C209" s="1" t="n">
        <v>45961</v>
      </c>
      <c r="D209" t="inlineStr">
        <is>
          <t>KRONOBERGS LÄN</t>
        </is>
      </c>
      <c r="E209" t="inlineStr">
        <is>
          <t>ALVESTA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60157-2024</t>
        </is>
      </c>
      <c r="B210" s="1" t="n">
        <v>45642.62440972222</v>
      </c>
      <c r="C210" s="1" t="n">
        <v>45961</v>
      </c>
      <c r="D210" t="inlineStr">
        <is>
          <t>KRONOBERGS LÄN</t>
        </is>
      </c>
      <c r="E210" t="inlineStr">
        <is>
          <t>ALVESTA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20180-2023</t>
        </is>
      </c>
      <c r="B211" s="1" t="n">
        <v>45055.56175925926</v>
      </c>
      <c r="C211" s="1" t="n">
        <v>45961</v>
      </c>
      <c r="D211" t="inlineStr">
        <is>
          <t>KRONOBERGS LÄN</t>
        </is>
      </c>
      <c r="E211" t="inlineStr">
        <is>
          <t>ALVESTA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52172-2022</t>
        </is>
      </c>
      <c r="B212" s="1" t="n">
        <v>44873.49165509259</v>
      </c>
      <c r="C212" s="1" t="n">
        <v>45961</v>
      </c>
      <c r="D212" t="inlineStr">
        <is>
          <t>KRONOBERGS LÄN</t>
        </is>
      </c>
      <c r="E212" t="inlineStr">
        <is>
          <t>ALVESTA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29097-2023</t>
        </is>
      </c>
      <c r="B213" s="1" t="n">
        <v>45105.3630787037</v>
      </c>
      <c r="C213" s="1" t="n">
        <v>45961</v>
      </c>
      <c r="D213" t="inlineStr">
        <is>
          <t>KRONOBERGS LÄN</t>
        </is>
      </c>
      <c r="E213" t="inlineStr">
        <is>
          <t>ALVESTA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58641-2024</t>
        </is>
      </c>
      <c r="B214" s="1" t="n">
        <v>45635.58824074074</v>
      </c>
      <c r="C214" s="1" t="n">
        <v>45961</v>
      </c>
      <c r="D214" t="inlineStr">
        <is>
          <t>KRONOBERGS LÄN</t>
        </is>
      </c>
      <c r="E214" t="inlineStr">
        <is>
          <t>ALVESTA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38890-2023</t>
        </is>
      </c>
      <c r="B215" s="1" t="n">
        <v>45161</v>
      </c>
      <c r="C215" s="1" t="n">
        <v>45961</v>
      </c>
      <c r="D215" t="inlineStr">
        <is>
          <t>KRONOBERGS LÄN</t>
        </is>
      </c>
      <c r="E215" t="inlineStr">
        <is>
          <t>ALVESTA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17313-2024</t>
        </is>
      </c>
      <c r="B216" s="1" t="n">
        <v>45414.51543981482</v>
      </c>
      <c r="C216" s="1" t="n">
        <v>45961</v>
      </c>
      <c r="D216" t="inlineStr">
        <is>
          <t>KRONOBERGS LÄN</t>
        </is>
      </c>
      <c r="E216" t="inlineStr">
        <is>
          <t>ALVESTA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6835-2024</t>
        </is>
      </c>
      <c r="B217" s="1" t="n">
        <v>45342.61508101852</v>
      </c>
      <c r="C217" s="1" t="n">
        <v>45961</v>
      </c>
      <c r="D217" t="inlineStr">
        <is>
          <t>KRONOBERGS LÄN</t>
        </is>
      </c>
      <c r="E217" t="inlineStr">
        <is>
          <t>ALVESTA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6840-2024</t>
        </is>
      </c>
      <c r="B218" s="1" t="n">
        <v>45342.62074074074</v>
      </c>
      <c r="C218" s="1" t="n">
        <v>45961</v>
      </c>
      <c r="D218" t="inlineStr">
        <is>
          <t>KRONOBERGS LÄN</t>
        </is>
      </c>
      <c r="E218" t="inlineStr">
        <is>
          <t>ALVESTA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33059-2024</t>
        </is>
      </c>
      <c r="B219" s="1" t="n">
        <v>45517</v>
      </c>
      <c r="C219" s="1" t="n">
        <v>45961</v>
      </c>
      <c r="D219" t="inlineStr">
        <is>
          <t>KRONOBERGS LÄN</t>
        </is>
      </c>
      <c r="E219" t="inlineStr">
        <is>
          <t>ALVESTA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1495-2024</t>
        </is>
      </c>
      <c r="B220" s="1" t="n">
        <v>45305.87826388889</v>
      </c>
      <c r="C220" s="1" t="n">
        <v>45961</v>
      </c>
      <c r="D220" t="inlineStr">
        <is>
          <t>KRONOBERGS LÄN</t>
        </is>
      </c>
      <c r="E220" t="inlineStr">
        <is>
          <t>ALVESTA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16781-2023</t>
        </is>
      </c>
      <c r="B221" s="1" t="n">
        <v>45032.88966435185</v>
      </c>
      <c r="C221" s="1" t="n">
        <v>45961</v>
      </c>
      <c r="D221" t="inlineStr">
        <is>
          <t>KRONOBERGS LÄN</t>
        </is>
      </c>
      <c r="E221" t="inlineStr">
        <is>
          <t>ALVESTA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33215-2024</t>
        </is>
      </c>
      <c r="B222" s="1" t="n">
        <v>45518.54971064815</v>
      </c>
      <c r="C222" s="1" t="n">
        <v>45961</v>
      </c>
      <c r="D222" t="inlineStr">
        <is>
          <t>KRONOBERGS LÄN</t>
        </is>
      </c>
      <c r="E222" t="inlineStr">
        <is>
          <t>ALVESTA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47462-2024</t>
        </is>
      </c>
      <c r="B223" s="1" t="n">
        <v>45587.56011574074</v>
      </c>
      <c r="C223" s="1" t="n">
        <v>45961</v>
      </c>
      <c r="D223" t="inlineStr">
        <is>
          <t>KRONOBERGS LÄN</t>
        </is>
      </c>
      <c r="E223" t="inlineStr">
        <is>
          <t>ALVESTA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52110-2024</t>
        </is>
      </c>
      <c r="B224" s="1" t="n">
        <v>45608.43467592593</v>
      </c>
      <c r="C224" s="1" t="n">
        <v>45961</v>
      </c>
      <c r="D224" t="inlineStr">
        <is>
          <t>KRONOBERGS LÄN</t>
        </is>
      </c>
      <c r="E224" t="inlineStr">
        <is>
          <t>ALVESTA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20631-2024</t>
        </is>
      </c>
      <c r="B225" s="1" t="n">
        <v>45436.47582175926</v>
      </c>
      <c r="C225" s="1" t="n">
        <v>45961</v>
      </c>
      <c r="D225" t="inlineStr">
        <is>
          <t>KRONOBERGS LÄN</t>
        </is>
      </c>
      <c r="E225" t="inlineStr">
        <is>
          <t>ALVESTA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49600-2024</t>
        </is>
      </c>
      <c r="B226" s="1" t="n">
        <v>45596</v>
      </c>
      <c r="C226" s="1" t="n">
        <v>45961</v>
      </c>
      <c r="D226" t="inlineStr">
        <is>
          <t>KRONOBERGS LÄN</t>
        </is>
      </c>
      <c r="E226" t="inlineStr">
        <is>
          <t>ALVESTA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24573-2024</t>
        </is>
      </c>
      <c r="B227" s="1" t="n">
        <v>45460.45409722222</v>
      </c>
      <c r="C227" s="1" t="n">
        <v>45961</v>
      </c>
      <c r="D227" t="inlineStr">
        <is>
          <t>KRONOBERGS LÄN</t>
        </is>
      </c>
      <c r="E227" t="inlineStr">
        <is>
          <t>ALVESTA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31855-2023</t>
        </is>
      </c>
      <c r="B228" s="1" t="n">
        <v>45106</v>
      </c>
      <c r="C228" s="1" t="n">
        <v>45961</v>
      </c>
      <c r="D228" t="inlineStr">
        <is>
          <t>KRONOBERGS LÄN</t>
        </is>
      </c>
      <c r="E228" t="inlineStr">
        <is>
          <t>ALVESTA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31074-2023</t>
        </is>
      </c>
      <c r="B229" s="1" t="n">
        <v>45113.63806712963</v>
      </c>
      <c r="C229" s="1" t="n">
        <v>45961</v>
      </c>
      <c r="D229" t="inlineStr">
        <is>
          <t>KRONOBERGS LÄN</t>
        </is>
      </c>
      <c r="E229" t="inlineStr">
        <is>
          <t>ALVESTA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14836-2022</t>
        </is>
      </c>
      <c r="B230" s="1" t="n">
        <v>44656</v>
      </c>
      <c r="C230" s="1" t="n">
        <v>45961</v>
      </c>
      <c r="D230" t="inlineStr">
        <is>
          <t>KRONOBERGS LÄN</t>
        </is>
      </c>
      <c r="E230" t="inlineStr">
        <is>
          <t>ALVESTA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44818-2024</t>
        </is>
      </c>
      <c r="B231" s="1" t="n">
        <v>45574.66055555556</v>
      </c>
      <c r="C231" s="1" t="n">
        <v>45961</v>
      </c>
      <c r="D231" t="inlineStr">
        <is>
          <t>KRONOBERGS LÄN</t>
        </is>
      </c>
      <c r="E231" t="inlineStr">
        <is>
          <t>ALVESTA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6340-2025</t>
        </is>
      </c>
      <c r="B232" s="1" t="n">
        <v>45699</v>
      </c>
      <c r="C232" s="1" t="n">
        <v>45961</v>
      </c>
      <c r="D232" t="inlineStr">
        <is>
          <t>KRONOBERGS LÄN</t>
        </is>
      </c>
      <c r="E232" t="inlineStr">
        <is>
          <t>ALVESTA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9822-2022</t>
        </is>
      </c>
      <c r="B233" s="1" t="n">
        <v>44620.44520833333</v>
      </c>
      <c r="C233" s="1" t="n">
        <v>45961</v>
      </c>
      <c r="D233" t="inlineStr">
        <is>
          <t>KRONOBERGS LÄN</t>
        </is>
      </c>
      <c r="E233" t="inlineStr">
        <is>
          <t>ALVESTA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7388-2022</t>
        </is>
      </c>
      <c r="B234" s="1" t="n">
        <v>44606</v>
      </c>
      <c r="C234" s="1" t="n">
        <v>45961</v>
      </c>
      <c r="D234" t="inlineStr">
        <is>
          <t>KRONOBERGS LÄN</t>
        </is>
      </c>
      <c r="E234" t="inlineStr">
        <is>
          <t>ALVESTA</t>
        </is>
      </c>
      <c r="F234" t="inlineStr">
        <is>
          <t>Kommuner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9649-2024</t>
        </is>
      </c>
      <c r="B235" s="1" t="n">
        <v>45362</v>
      </c>
      <c r="C235" s="1" t="n">
        <v>45961</v>
      </c>
      <c r="D235" t="inlineStr">
        <is>
          <t>KRONOBERGS LÄN</t>
        </is>
      </c>
      <c r="E235" t="inlineStr">
        <is>
          <t>ALVESTA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53226-2024</t>
        </is>
      </c>
      <c r="B236" s="1" t="n">
        <v>45613.52194444444</v>
      </c>
      <c r="C236" s="1" t="n">
        <v>45961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4733-2024</t>
        </is>
      </c>
      <c r="B237" s="1" t="n">
        <v>45328</v>
      </c>
      <c r="C237" s="1" t="n">
        <v>45961</v>
      </c>
      <c r="D237" t="inlineStr">
        <is>
          <t>KRONOBERGS LÄN</t>
        </is>
      </c>
      <c r="E237" t="inlineStr">
        <is>
          <t>ALVESTA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60559-2022</t>
        </is>
      </c>
      <c r="B238" s="1" t="n">
        <v>44911</v>
      </c>
      <c r="C238" s="1" t="n">
        <v>45961</v>
      </c>
      <c r="D238" t="inlineStr">
        <is>
          <t>KRONOBERGS LÄN</t>
        </is>
      </c>
      <c r="E238" t="inlineStr">
        <is>
          <t>ALVESTA</t>
        </is>
      </c>
      <c r="G238" t="n">
        <v>5.2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14133-2023</t>
        </is>
      </c>
      <c r="B239" s="1" t="n">
        <v>45009.46388888889</v>
      </c>
      <c r="C239" s="1" t="n">
        <v>45961</v>
      </c>
      <c r="D239" t="inlineStr">
        <is>
          <t>KRONOBERGS LÄN</t>
        </is>
      </c>
      <c r="E239" t="inlineStr">
        <is>
          <t>ALVESTA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1927-2024</t>
        </is>
      </c>
      <c r="B240" s="1" t="n">
        <v>45308.45583333333</v>
      </c>
      <c r="C240" s="1" t="n">
        <v>45961</v>
      </c>
      <c r="D240" t="inlineStr">
        <is>
          <t>KRONOBERGS LÄN</t>
        </is>
      </c>
      <c r="E240" t="inlineStr">
        <is>
          <t>ALVESTA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37843-2024</t>
        </is>
      </c>
      <c r="B241" s="1" t="n">
        <v>45544.36585648148</v>
      </c>
      <c r="C241" s="1" t="n">
        <v>45961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9687-2024</t>
        </is>
      </c>
      <c r="B242" s="1" t="n">
        <v>45362</v>
      </c>
      <c r="C242" s="1" t="n">
        <v>45961</v>
      </c>
      <c r="D242" t="inlineStr">
        <is>
          <t>KRONOBERGS LÄN</t>
        </is>
      </c>
      <c r="E242" t="inlineStr">
        <is>
          <t>ALVESTA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16355-2024</t>
        </is>
      </c>
      <c r="B243" s="1" t="n">
        <v>45407.5816087963</v>
      </c>
      <c r="C243" s="1" t="n">
        <v>45961</v>
      </c>
      <c r="D243" t="inlineStr">
        <is>
          <t>KRONOBERGS LÄN</t>
        </is>
      </c>
      <c r="E243" t="inlineStr">
        <is>
          <t>ALVESTA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2038-2023</t>
        </is>
      </c>
      <c r="B244" s="1" t="n">
        <v>44938</v>
      </c>
      <c r="C244" s="1" t="n">
        <v>45961</v>
      </c>
      <c r="D244" t="inlineStr">
        <is>
          <t>KRONOBERGS LÄN</t>
        </is>
      </c>
      <c r="E244" t="inlineStr">
        <is>
          <t>ALVESTA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1993-2025</t>
        </is>
      </c>
      <c r="B245" s="1" t="n">
        <v>45671</v>
      </c>
      <c r="C245" s="1" t="n">
        <v>45961</v>
      </c>
      <c r="D245" t="inlineStr">
        <is>
          <t>KRONOBERGS LÄN</t>
        </is>
      </c>
      <c r="E245" t="inlineStr">
        <is>
          <t>ALVESTA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8781-2023</t>
        </is>
      </c>
      <c r="B246" s="1" t="n">
        <v>44978.57898148148</v>
      </c>
      <c r="C246" s="1" t="n">
        <v>45961</v>
      </c>
      <c r="D246" t="inlineStr">
        <is>
          <t>KRONOBERGS LÄN</t>
        </is>
      </c>
      <c r="E246" t="inlineStr">
        <is>
          <t>ALVESTA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11618-2023</t>
        </is>
      </c>
      <c r="B247" s="1" t="n">
        <v>44994.42039351852</v>
      </c>
      <c r="C247" s="1" t="n">
        <v>45961</v>
      </c>
      <c r="D247" t="inlineStr">
        <is>
          <t>KRONOBERGS LÄN</t>
        </is>
      </c>
      <c r="E247" t="inlineStr">
        <is>
          <t>ALVESTA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12299-2023</t>
        </is>
      </c>
      <c r="B248" s="1" t="n">
        <v>44998</v>
      </c>
      <c r="C248" s="1" t="n">
        <v>45961</v>
      </c>
      <c r="D248" t="inlineStr">
        <is>
          <t>KRONOBERGS LÄN</t>
        </is>
      </c>
      <c r="E248" t="inlineStr">
        <is>
          <t>ALVESTA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57582-2024</t>
        </is>
      </c>
      <c r="B249" s="1" t="n">
        <v>45630.47969907407</v>
      </c>
      <c r="C249" s="1" t="n">
        <v>45961</v>
      </c>
      <c r="D249" t="inlineStr">
        <is>
          <t>KRONOBERGS LÄN</t>
        </is>
      </c>
      <c r="E249" t="inlineStr">
        <is>
          <t>ALVESTA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58299-2024</t>
        </is>
      </c>
      <c r="B250" s="1" t="n">
        <v>45632.59958333334</v>
      </c>
      <c r="C250" s="1" t="n">
        <v>45961</v>
      </c>
      <c r="D250" t="inlineStr">
        <is>
          <t>KRONOBERGS LÄN</t>
        </is>
      </c>
      <c r="E250" t="inlineStr">
        <is>
          <t>ALVESTA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62235-2023</t>
        </is>
      </c>
      <c r="B251" s="1" t="n">
        <v>45267.59138888889</v>
      </c>
      <c r="C251" s="1" t="n">
        <v>45961</v>
      </c>
      <c r="D251" t="inlineStr">
        <is>
          <t>KRONOBERGS LÄN</t>
        </is>
      </c>
      <c r="E251" t="inlineStr">
        <is>
          <t>ALVESTA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52087-2024</t>
        </is>
      </c>
      <c r="B252" s="1" t="n">
        <v>45608.39688657408</v>
      </c>
      <c r="C252" s="1" t="n">
        <v>45961</v>
      </c>
      <c r="D252" t="inlineStr">
        <is>
          <t>KRONOBERGS LÄN</t>
        </is>
      </c>
      <c r="E252" t="inlineStr">
        <is>
          <t>ALVESTA</t>
        </is>
      </c>
      <c r="F252" t="inlineStr">
        <is>
          <t>Övriga Aktiebolag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22563-2024</t>
        </is>
      </c>
      <c r="B253" s="1" t="n">
        <v>45447</v>
      </c>
      <c r="C253" s="1" t="n">
        <v>45961</v>
      </c>
      <c r="D253" t="inlineStr">
        <is>
          <t>KRONOBERGS LÄN</t>
        </is>
      </c>
      <c r="E253" t="inlineStr">
        <is>
          <t>ALVESTA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50689-2023</t>
        </is>
      </c>
      <c r="B254" s="1" t="n">
        <v>45210</v>
      </c>
      <c r="C254" s="1" t="n">
        <v>45961</v>
      </c>
      <c r="D254" t="inlineStr">
        <is>
          <t>KRONOBERGS LÄN</t>
        </is>
      </c>
      <c r="E254" t="inlineStr">
        <is>
          <t>ALVESTA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833-2024</t>
        </is>
      </c>
      <c r="B255" s="1" t="n">
        <v>45300</v>
      </c>
      <c r="C255" s="1" t="n">
        <v>45961</v>
      </c>
      <c r="D255" t="inlineStr">
        <is>
          <t>KRONOBERGS LÄN</t>
        </is>
      </c>
      <c r="E255" t="inlineStr">
        <is>
          <t>ALVESTA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33113-2023</t>
        </is>
      </c>
      <c r="B256" s="1" t="n">
        <v>45114</v>
      </c>
      <c r="C256" s="1" t="n">
        <v>45961</v>
      </c>
      <c r="D256" t="inlineStr">
        <is>
          <t>KRONOBERGS LÄN</t>
        </is>
      </c>
      <c r="E256" t="inlineStr">
        <is>
          <t>ALVESTA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760-2022</t>
        </is>
      </c>
      <c r="B257" s="1" t="n">
        <v>44569</v>
      </c>
      <c r="C257" s="1" t="n">
        <v>45961</v>
      </c>
      <c r="D257" t="inlineStr">
        <is>
          <t>KRONOBERGS LÄN</t>
        </is>
      </c>
      <c r="E257" t="inlineStr">
        <is>
          <t>ALVESTA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7287-2022</t>
        </is>
      </c>
      <c r="B258" s="1" t="n">
        <v>44606.47229166667</v>
      </c>
      <c r="C258" s="1" t="n">
        <v>45961</v>
      </c>
      <c r="D258" t="inlineStr">
        <is>
          <t>KRONOBERGS LÄN</t>
        </is>
      </c>
      <c r="E258" t="inlineStr">
        <is>
          <t>ALVESTA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12818-2025</t>
        </is>
      </c>
      <c r="B259" s="1" t="n">
        <v>45733.62466435185</v>
      </c>
      <c r="C259" s="1" t="n">
        <v>45961</v>
      </c>
      <c r="D259" t="inlineStr">
        <is>
          <t>KRONOBERGS LÄN</t>
        </is>
      </c>
      <c r="E259" t="inlineStr">
        <is>
          <t>ALVESTA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35224-2024</t>
        </is>
      </c>
      <c r="B260" s="1" t="n">
        <v>45530.50984953704</v>
      </c>
      <c r="C260" s="1" t="n">
        <v>45961</v>
      </c>
      <c r="D260" t="inlineStr">
        <is>
          <t>KRONOBERGS LÄN</t>
        </is>
      </c>
      <c r="E260" t="inlineStr">
        <is>
          <t>ALVESTA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7706-2024</t>
        </is>
      </c>
      <c r="B261" s="1" t="n">
        <v>45349</v>
      </c>
      <c r="C261" s="1" t="n">
        <v>45961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12260-2023</t>
        </is>
      </c>
      <c r="B262" s="1" t="n">
        <v>44998.66505787037</v>
      </c>
      <c r="C262" s="1" t="n">
        <v>45961</v>
      </c>
      <c r="D262" t="inlineStr">
        <is>
          <t>KRONOBERGS LÄN</t>
        </is>
      </c>
      <c r="E262" t="inlineStr">
        <is>
          <t>ALVESTA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50976-2023</t>
        </is>
      </c>
      <c r="B263" s="1" t="n">
        <v>45218.51930555556</v>
      </c>
      <c r="C263" s="1" t="n">
        <v>45961</v>
      </c>
      <c r="D263" t="inlineStr">
        <is>
          <t>KRONOBERGS LÄN</t>
        </is>
      </c>
      <c r="E263" t="inlineStr">
        <is>
          <t>ALVESTA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22534-2024</t>
        </is>
      </c>
      <c r="B264" s="1" t="n">
        <v>45447.46472222222</v>
      </c>
      <c r="C264" s="1" t="n">
        <v>45961</v>
      </c>
      <c r="D264" t="inlineStr">
        <is>
          <t>KRONOBERGS LÄN</t>
        </is>
      </c>
      <c r="E264" t="inlineStr">
        <is>
          <t>ALVESTA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37947-2024</t>
        </is>
      </c>
      <c r="B265" s="1" t="n">
        <v>45544.50377314815</v>
      </c>
      <c r="C265" s="1" t="n">
        <v>45961</v>
      </c>
      <c r="D265" t="inlineStr">
        <is>
          <t>KRONOBERGS LÄN</t>
        </is>
      </c>
      <c r="E265" t="inlineStr">
        <is>
          <t>ALVESTA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39100-2024</t>
        </is>
      </c>
      <c r="B266" s="1" t="n">
        <v>45548.5656712963</v>
      </c>
      <c r="C266" s="1" t="n">
        <v>45961</v>
      </c>
      <c r="D266" t="inlineStr">
        <is>
          <t>KRONOBERGS LÄN</t>
        </is>
      </c>
      <c r="E266" t="inlineStr">
        <is>
          <t>ALVESTA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27247-2024</t>
        </is>
      </c>
      <c r="B267" s="1" t="n">
        <v>45471.6733912037</v>
      </c>
      <c r="C267" s="1" t="n">
        <v>45961</v>
      </c>
      <c r="D267" t="inlineStr">
        <is>
          <t>KRONOBERGS LÄN</t>
        </is>
      </c>
      <c r="E267" t="inlineStr">
        <is>
          <t>ALVESTA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27252-2024</t>
        </is>
      </c>
      <c r="B268" s="1" t="n">
        <v>45471.69940972222</v>
      </c>
      <c r="C268" s="1" t="n">
        <v>45961</v>
      </c>
      <c r="D268" t="inlineStr">
        <is>
          <t>KRONOBERGS LÄN</t>
        </is>
      </c>
      <c r="E268" t="inlineStr">
        <is>
          <t>ALVESTA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52040-2024</t>
        </is>
      </c>
      <c r="B269" s="1" t="n">
        <v>45608.31934027778</v>
      </c>
      <c r="C269" s="1" t="n">
        <v>45961</v>
      </c>
      <c r="D269" t="inlineStr">
        <is>
          <t>KRONOBERGS LÄN</t>
        </is>
      </c>
      <c r="E269" t="inlineStr">
        <is>
          <t>ALVESTA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6365-2024</t>
        </is>
      </c>
      <c r="B270" s="1" t="n">
        <v>45338.49630787037</v>
      </c>
      <c r="C270" s="1" t="n">
        <v>45961</v>
      </c>
      <c r="D270" t="inlineStr">
        <is>
          <t>KRONOBERGS LÄN</t>
        </is>
      </c>
      <c r="E270" t="inlineStr">
        <is>
          <t>ALVESTA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6368-2024</t>
        </is>
      </c>
      <c r="B271" s="1" t="n">
        <v>45338.50097222222</v>
      </c>
      <c r="C271" s="1" t="n">
        <v>45961</v>
      </c>
      <c r="D271" t="inlineStr">
        <is>
          <t>KRONOBERGS LÄN</t>
        </is>
      </c>
      <c r="E271" t="inlineStr">
        <is>
          <t>ALVESTA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61282-2023</t>
        </is>
      </c>
      <c r="B272" s="1" t="n">
        <v>45264</v>
      </c>
      <c r="C272" s="1" t="n">
        <v>45961</v>
      </c>
      <c r="D272" t="inlineStr">
        <is>
          <t>KRONOBERGS LÄN</t>
        </is>
      </c>
      <c r="E272" t="inlineStr">
        <is>
          <t>ALVESTA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7342-2024</t>
        </is>
      </c>
      <c r="B273" s="1" t="n">
        <v>45345.45221064815</v>
      </c>
      <c r="C273" s="1" t="n">
        <v>45961</v>
      </c>
      <c r="D273" t="inlineStr">
        <is>
          <t>KRONOBERGS LÄN</t>
        </is>
      </c>
      <c r="E273" t="inlineStr">
        <is>
          <t>ALVESTA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34214-2024</t>
        </is>
      </c>
      <c r="B274" s="1" t="n">
        <v>45524</v>
      </c>
      <c r="C274" s="1" t="n">
        <v>45961</v>
      </c>
      <c r="D274" t="inlineStr">
        <is>
          <t>KRONOBERGS LÄN</t>
        </is>
      </c>
      <c r="E274" t="inlineStr">
        <is>
          <t>ALVESTA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49430-2021</t>
        </is>
      </c>
      <c r="B275" s="1" t="n">
        <v>44454.65834490741</v>
      </c>
      <c r="C275" s="1" t="n">
        <v>45961</v>
      </c>
      <c r="D275" t="inlineStr">
        <is>
          <t>KRONOBERGS LÄN</t>
        </is>
      </c>
      <c r="E275" t="inlineStr">
        <is>
          <t>ALVESTA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13648-2024</t>
        </is>
      </c>
      <c r="B276" s="1" t="n">
        <v>45390.47076388889</v>
      </c>
      <c r="C276" s="1" t="n">
        <v>45961</v>
      </c>
      <c r="D276" t="inlineStr">
        <is>
          <t>KRONOBERGS LÄN</t>
        </is>
      </c>
      <c r="E276" t="inlineStr">
        <is>
          <t>ALVESTA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4427-2025</t>
        </is>
      </c>
      <c r="B277" s="1" t="n">
        <v>45686</v>
      </c>
      <c r="C277" s="1" t="n">
        <v>45961</v>
      </c>
      <c r="D277" t="inlineStr">
        <is>
          <t>KRONOBERGS LÄN</t>
        </is>
      </c>
      <c r="E277" t="inlineStr">
        <is>
          <t>ALVESTA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11131-2025</t>
        </is>
      </c>
      <c r="B278" s="1" t="n">
        <v>45723.64875</v>
      </c>
      <c r="C278" s="1" t="n">
        <v>45961</v>
      </c>
      <c r="D278" t="inlineStr">
        <is>
          <t>KRONOBERGS LÄN</t>
        </is>
      </c>
      <c r="E278" t="inlineStr">
        <is>
          <t>ALVESTA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52103-2024</t>
        </is>
      </c>
      <c r="B279" s="1" t="n">
        <v>45608.42064814815</v>
      </c>
      <c r="C279" s="1" t="n">
        <v>45961</v>
      </c>
      <c r="D279" t="inlineStr">
        <is>
          <t>KRONOBERGS LÄN</t>
        </is>
      </c>
      <c r="E279" t="inlineStr">
        <is>
          <t>ALVESTA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28740-2024</t>
        </is>
      </c>
      <c r="B280" s="1" t="n">
        <v>45478.57016203704</v>
      </c>
      <c r="C280" s="1" t="n">
        <v>45961</v>
      </c>
      <c r="D280" t="inlineStr">
        <is>
          <t>KRONOBERGS LÄN</t>
        </is>
      </c>
      <c r="E280" t="inlineStr">
        <is>
          <t>ALVESTA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9244-2024</t>
        </is>
      </c>
      <c r="B281" s="1" t="n">
        <v>45358</v>
      </c>
      <c r="C281" s="1" t="n">
        <v>45961</v>
      </c>
      <c r="D281" t="inlineStr">
        <is>
          <t>KRONOBERGS LÄN</t>
        </is>
      </c>
      <c r="E281" t="inlineStr">
        <is>
          <t>ALVESTA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5061-2023</t>
        </is>
      </c>
      <c r="B282" s="1" t="n">
        <v>44958</v>
      </c>
      <c r="C282" s="1" t="n">
        <v>45961</v>
      </c>
      <c r="D282" t="inlineStr">
        <is>
          <t>KRONOBERGS LÄN</t>
        </is>
      </c>
      <c r="E282" t="inlineStr">
        <is>
          <t>ALVESTA</t>
        </is>
      </c>
      <c r="F282" t="inlineStr">
        <is>
          <t>Kommuner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67331-2021</t>
        </is>
      </c>
      <c r="B283" s="1" t="n">
        <v>44523</v>
      </c>
      <c r="C283" s="1" t="n">
        <v>45961</v>
      </c>
      <c r="D283" t="inlineStr">
        <is>
          <t>KRONOBERGS LÄN</t>
        </is>
      </c>
      <c r="E283" t="inlineStr">
        <is>
          <t>ALVESTA</t>
        </is>
      </c>
      <c r="G283" t="n">
        <v>6.4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2847-2022</t>
        </is>
      </c>
      <c r="B284" s="1" t="n">
        <v>44581.4650925926</v>
      </c>
      <c r="C284" s="1" t="n">
        <v>45961</v>
      </c>
      <c r="D284" t="inlineStr">
        <is>
          <t>KRONOBERGS LÄN</t>
        </is>
      </c>
      <c r="E284" t="inlineStr">
        <is>
          <t>ALVESTA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9391-2024</t>
        </is>
      </c>
      <c r="B285" s="1" t="n">
        <v>45359.41071759259</v>
      </c>
      <c r="C285" s="1" t="n">
        <v>45961</v>
      </c>
      <c r="D285" t="inlineStr">
        <is>
          <t>KRONOBERGS LÄN</t>
        </is>
      </c>
      <c r="E285" t="inlineStr">
        <is>
          <t>ALVESTA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9393-2024</t>
        </is>
      </c>
      <c r="B286" s="1" t="n">
        <v>45359.41239583334</v>
      </c>
      <c r="C286" s="1" t="n">
        <v>45961</v>
      </c>
      <c r="D286" t="inlineStr">
        <is>
          <t>KRONOBERGS LÄN</t>
        </is>
      </c>
      <c r="E286" t="inlineStr">
        <is>
          <t>ALVESTA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9407-2024</t>
        </is>
      </c>
      <c r="B287" s="1" t="n">
        <v>45359.42908564815</v>
      </c>
      <c r="C287" s="1" t="n">
        <v>45961</v>
      </c>
      <c r="D287" t="inlineStr">
        <is>
          <t>KRONOBERGS LÄN</t>
        </is>
      </c>
      <c r="E287" t="inlineStr">
        <is>
          <t>ALVESTA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1539-2023</t>
        </is>
      </c>
      <c r="B288" s="1" t="n">
        <v>44935</v>
      </c>
      <c r="C288" s="1" t="n">
        <v>45961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52048-2024</t>
        </is>
      </c>
      <c r="B289" s="1" t="n">
        <v>45608.34103009259</v>
      </c>
      <c r="C289" s="1" t="n">
        <v>45961</v>
      </c>
      <c r="D289" t="inlineStr">
        <is>
          <t>KRONOBERGS LÄN</t>
        </is>
      </c>
      <c r="E289" t="inlineStr">
        <is>
          <t>ALVESTA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38498-2024</t>
        </is>
      </c>
      <c r="B290" s="1" t="n">
        <v>45546.51900462963</v>
      </c>
      <c r="C290" s="1" t="n">
        <v>45961</v>
      </c>
      <c r="D290" t="inlineStr">
        <is>
          <t>KRONOBERGS LÄN</t>
        </is>
      </c>
      <c r="E290" t="inlineStr">
        <is>
          <t>ALVESTA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11584-2025</t>
        </is>
      </c>
      <c r="B291" s="1" t="n">
        <v>45727</v>
      </c>
      <c r="C291" s="1" t="n">
        <v>45961</v>
      </c>
      <c r="D291" t="inlineStr">
        <is>
          <t>KRONOBERGS LÄN</t>
        </is>
      </c>
      <c r="E291" t="inlineStr">
        <is>
          <t>ALVESTA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42905-2023</t>
        </is>
      </c>
      <c r="B292" s="1" t="n">
        <v>45182</v>
      </c>
      <c r="C292" s="1" t="n">
        <v>45961</v>
      </c>
      <c r="D292" t="inlineStr">
        <is>
          <t>KRONOBERGS LÄN</t>
        </is>
      </c>
      <c r="E292" t="inlineStr">
        <is>
          <t>ALVESTA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50908-2022</t>
        </is>
      </c>
      <c r="B293" s="1" t="n">
        <v>44867.62162037037</v>
      </c>
      <c r="C293" s="1" t="n">
        <v>45961</v>
      </c>
      <c r="D293" t="inlineStr">
        <is>
          <t>KRONOBERGS LÄN</t>
        </is>
      </c>
      <c r="E293" t="inlineStr">
        <is>
          <t>ALVESTA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20121-2025</t>
        </is>
      </c>
      <c r="B294" s="1" t="n">
        <v>45772.49033564814</v>
      </c>
      <c r="C294" s="1" t="n">
        <v>45961</v>
      </c>
      <c r="D294" t="inlineStr">
        <is>
          <t>KRONOBERGS LÄN</t>
        </is>
      </c>
      <c r="E294" t="inlineStr">
        <is>
          <t>ALVESTA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43959-2022</t>
        </is>
      </c>
      <c r="B295" s="1" t="n">
        <v>44838.60506944444</v>
      </c>
      <c r="C295" s="1" t="n">
        <v>45961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10577-2024</t>
        </is>
      </c>
      <c r="B296" s="1" t="n">
        <v>45366.65571759259</v>
      </c>
      <c r="C296" s="1" t="n">
        <v>45961</v>
      </c>
      <c r="D296" t="inlineStr">
        <is>
          <t>KRONOBERGS LÄN</t>
        </is>
      </c>
      <c r="E296" t="inlineStr">
        <is>
          <t>ALVESTA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30124-2024</t>
        </is>
      </c>
      <c r="B297" s="1" t="n">
        <v>45488</v>
      </c>
      <c r="C297" s="1" t="n">
        <v>45961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3580-2025</t>
        </is>
      </c>
      <c r="B298" s="1" t="n">
        <v>45680.73219907407</v>
      </c>
      <c r="C298" s="1" t="n">
        <v>45961</v>
      </c>
      <c r="D298" t="inlineStr">
        <is>
          <t>KRONOBERGS LÄN</t>
        </is>
      </c>
      <c r="E298" t="inlineStr">
        <is>
          <t>ALVESTA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42467-2024</t>
        </is>
      </c>
      <c r="B299" s="1" t="n">
        <v>45565.47667824074</v>
      </c>
      <c r="C299" s="1" t="n">
        <v>45961</v>
      </c>
      <c r="D299" t="inlineStr">
        <is>
          <t>KRONOBERGS LÄN</t>
        </is>
      </c>
      <c r="E299" t="inlineStr">
        <is>
          <t>ALVESTA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18680-2023</t>
        </is>
      </c>
      <c r="B300" s="1" t="n">
        <v>45043.59314814815</v>
      </c>
      <c r="C300" s="1" t="n">
        <v>45961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12065-2025</t>
        </is>
      </c>
      <c r="B301" s="1" t="n">
        <v>45728.70190972222</v>
      </c>
      <c r="C301" s="1" t="n">
        <v>45961</v>
      </c>
      <c r="D301" t="inlineStr">
        <is>
          <t>KRONOBERGS LÄN</t>
        </is>
      </c>
      <c r="E301" t="inlineStr">
        <is>
          <t>ALVESTA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27034-2023</t>
        </is>
      </c>
      <c r="B302" s="1" t="n">
        <v>45095.52581018519</v>
      </c>
      <c r="C302" s="1" t="n">
        <v>45961</v>
      </c>
      <c r="D302" t="inlineStr">
        <is>
          <t>KRONOBERGS LÄN</t>
        </is>
      </c>
      <c r="E302" t="inlineStr">
        <is>
          <t>ALVESTA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15281-2025</t>
        </is>
      </c>
      <c r="B303" s="1" t="n">
        <v>45744.72803240741</v>
      </c>
      <c r="C303" s="1" t="n">
        <v>45961</v>
      </c>
      <c r="D303" t="inlineStr">
        <is>
          <t>KRONOBERGS LÄN</t>
        </is>
      </c>
      <c r="E303" t="inlineStr">
        <is>
          <t>ALVESTA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38385-2022</t>
        </is>
      </c>
      <c r="B304" s="1" t="n">
        <v>44812</v>
      </c>
      <c r="C304" s="1" t="n">
        <v>45961</v>
      </c>
      <c r="D304" t="inlineStr">
        <is>
          <t>KRONOBERGS LÄN</t>
        </is>
      </c>
      <c r="E304" t="inlineStr">
        <is>
          <t>ALVESTA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17782-2024</t>
        </is>
      </c>
      <c r="B305" s="1" t="n">
        <v>45418.67614583333</v>
      </c>
      <c r="C305" s="1" t="n">
        <v>45961</v>
      </c>
      <c r="D305" t="inlineStr">
        <is>
          <t>KRONOBERGS LÄN</t>
        </is>
      </c>
      <c r="E305" t="inlineStr">
        <is>
          <t>ALVESTA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16399-2021</t>
        </is>
      </c>
      <c r="B306" s="1" t="n">
        <v>44293</v>
      </c>
      <c r="C306" s="1" t="n">
        <v>45961</v>
      </c>
      <c r="D306" t="inlineStr">
        <is>
          <t>KRONOBERGS LÄN</t>
        </is>
      </c>
      <c r="E306" t="inlineStr">
        <is>
          <t>ALVESTA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39501-2024</t>
        </is>
      </c>
      <c r="B307" s="1" t="n">
        <v>45551</v>
      </c>
      <c r="C307" s="1" t="n">
        <v>45961</v>
      </c>
      <c r="D307" t="inlineStr">
        <is>
          <t>KRONOBERGS LÄN</t>
        </is>
      </c>
      <c r="E307" t="inlineStr">
        <is>
          <t>ALVESTA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6210-2022</t>
        </is>
      </c>
      <c r="B308" s="1" t="n">
        <v>44600</v>
      </c>
      <c r="C308" s="1" t="n">
        <v>45961</v>
      </c>
      <c r="D308" t="inlineStr">
        <is>
          <t>KRONOBERGS LÄN</t>
        </is>
      </c>
      <c r="E308" t="inlineStr">
        <is>
          <t>ALVESTA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31121-2023</t>
        </is>
      </c>
      <c r="B309" s="1" t="n">
        <v>45113</v>
      </c>
      <c r="C309" s="1" t="n">
        <v>45961</v>
      </c>
      <c r="D309" t="inlineStr">
        <is>
          <t>KRONOBERGS LÄN</t>
        </is>
      </c>
      <c r="E309" t="inlineStr">
        <is>
          <t>ALVESTA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7627-2023</t>
        </is>
      </c>
      <c r="B310" s="1" t="n">
        <v>44972.54864583333</v>
      </c>
      <c r="C310" s="1" t="n">
        <v>45961</v>
      </c>
      <c r="D310" t="inlineStr">
        <is>
          <t>KRONOBERGS LÄN</t>
        </is>
      </c>
      <c r="E310" t="inlineStr">
        <is>
          <t>ALVESTA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6662-2021</t>
        </is>
      </c>
      <c r="B311" s="1" t="n">
        <v>44236</v>
      </c>
      <c r="C311" s="1" t="n">
        <v>45961</v>
      </c>
      <c r="D311" t="inlineStr">
        <is>
          <t>KRONOBERGS LÄN</t>
        </is>
      </c>
      <c r="E311" t="inlineStr">
        <is>
          <t>ALVESTA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26092-2022</t>
        </is>
      </c>
      <c r="B312" s="1" t="n">
        <v>44734.80560185185</v>
      </c>
      <c r="C312" s="1" t="n">
        <v>45961</v>
      </c>
      <c r="D312" t="inlineStr">
        <is>
          <t>KRONOBERGS LÄN</t>
        </is>
      </c>
      <c r="E312" t="inlineStr">
        <is>
          <t>ALVESTA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12917-2024</t>
        </is>
      </c>
      <c r="B313" s="1" t="n">
        <v>45385.44060185185</v>
      </c>
      <c r="C313" s="1" t="n">
        <v>45961</v>
      </c>
      <c r="D313" t="inlineStr">
        <is>
          <t>KRONOBERGS LÄN</t>
        </is>
      </c>
      <c r="E313" t="inlineStr">
        <is>
          <t>ALVESTA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19266-2022</t>
        </is>
      </c>
      <c r="B314" s="1" t="n">
        <v>44692</v>
      </c>
      <c r="C314" s="1" t="n">
        <v>45961</v>
      </c>
      <c r="D314" t="inlineStr">
        <is>
          <t>KRONOBERGS LÄN</t>
        </is>
      </c>
      <c r="E314" t="inlineStr">
        <is>
          <t>ALVESTA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43051-2023</t>
        </is>
      </c>
      <c r="B315" s="1" t="n">
        <v>45182.69945601852</v>
      </c>
      <c r="C315" s="1" t="n">
        <v>45961</v>
      </c>
      <c r="D315" t="inlineStr">
        <is>
          <t>KRONOBERGS LÄN</t>
        </is>
      </c>
      <c r="E315" t="inlineStr">
        <is>
          <t>ALVESTA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15262-2024</t>
        </is>
      </c>
      <c r="B316" s="1" t="n">
        <v>45400</v>
      </c>
      <c r="C316" s="1" t="n">
        <v>45961</v>
      </c>
      <c r="D316" t="inlineStr">
        <is>
          <t>KRONOBERGS LÄN</t>
        </is>
      </c>
      <c r="E316" t="inlineStr">
        <is>
          <t>ALVESTA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6370-2024</t>
        </is>
      </c>
      <c r="B317" s="1" t="n">
        <v>45338.50238425926</v>
      </c>
      <c r="C317" s="1" t="n">
        <v>45961</v>
      </c>
      <c r="D317" t="inlineStr">
        <is>
          <t>KRONOBERGS LÄN</t>
        </is>
      </c>
      <c r="E317" t="inlineStr">
        <is>
          <t>ALVESTA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8291-2025</t>
        </is>
      </c>
      <c r="B318" s="1" t="n">
        <v>45708.57648148148</v>
      </c>
      <c r="C318" s="1" t="n">
        <v>45961</v>
      </c>
      <c r="D318" t="inlineStr">
        <is>
          <t>KRONOBERGS LÄN</t>
        </is>
      </c>
      <c r="E318" t="inlineStr">
        <is>
          <t>ALVESTA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53367-2023</t>
        </is>
      </c>
      <c r="B319" s="1" t="n">
        <v>45229.66976851852</v>
      </c>
      <c r="C319" s="1" t="n">
        <v>45961</v>
      </c>
      <c r="D319" t="inlineStr">
        <is>
          <t>KRONOBERGS LÄN</t>
        </is>
      </c>
      <c r="E319" t="inlineStr">
        <is>
          <t>ALVESTA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61902-2024</t>
        </is>
      </c>
      <c r="B320" s="1" t="n">
        <v>45653.30021990741</v>
      </c>
      <c r="C320" s="1" t="n">
        <v>45961</v>
      </c>
      <c r="D320" t="inlineStr">
        <is>
          <t>KRONOBERGS LÄN</t>
        </is>
      </c>
      <c r="E320" t="inlineStr">
        <is>
          <t>ALVESTA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21709-2025</t>
        </is>
      </c>
      <c r="B321" s="1" t="n">
        <v>45783</v>
      </c>
      <c r="C321" s="1" t="n">
        <v>45961</v>
      </c>
      <c r="D321" t="inlineStr">
        <is>
          <t>KRONOBERGS LÄN</t>
        </is>
      </c>
      <c r="E321" t="inlineStr">
        <is>
          <t>ALVESTA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21882-2025</t>
        </is>
      </c>
      <c r="B322" s="1" t="n">
        <v>45784.41361111111</v>
      </c>
      <c r="C322" s="1" t="n">
        <v>45961</v>
      </c>
      <c r="D322" t="inlineStr">
        <is>
          <t>KRONOBERGS LÄN</t>
        </is>
      </c>
      <c r="E322" t="inlineStr">
        <is>
          <t>ALVESTA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54116-2024</t>
        </is>
      </c>
      <c r="B323" s="1" t="n">
        <v>45616.56194444445</v>
      </c>
      <c r="C323" s="1" t="n">
        <v>45961</v>
      </c>
      <c r="D323" t="inlineStr">
        <is>
          <t>KRONOBERGS LÄN</t>
        </is>
      </c>
      <c r="E323" t="inlineStr">
        <is>
          <t>ALVESTA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6722-2025</t>
        </is>
      </c>
      <c r="B324" s="1" t="n">
        <v>45700.57885416667</v>
      </c>
      <c r="C324" s="1" t="n">
        <v>45961</v>
      </c>
      <c r="D324" t="inlineStr">
        <is>
          <t>KRONOBERGS LÄN</t>
        </is>
      </c>
      <c r="E324" t="inlineStr">
        <is>
          <t>ALVESTA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10428-2021</t>
        </is>
      </c>
      <c r="B325" s="1" t="n">
        <v>44257</v>
      </c>
      <c r="C325" s="1" t="n">
        <v>45961</v>
      </c>
      <c r="D325" t="inlineStr">
        <is>
          <t>KRONOBERGS LÄN</t>
        </is>
      </c>
      <c r="E325" t="inlineStr">
        <is>
          <t>ALVESTA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8298-2025</t>
        </is>
      </c>
      <c r="B326" s="1" t="n">
        <v>45708.58217592593</v>
      </c>
      <c r="C326" s="1" t="n">
        <v>45961</v>
      </c>
      <c r="D326" t="inlineStr">
        <is>
          <t>KRONOBERGS LÄN</t>
        </is>
      </c>
      <c r="E326" t="inlineStr">
        <is>
          <t>ALVESTA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40998-2023</t>
        </is>
      </c>
      <c r="B327" s="1" t="n">
        <v>45173.53648148148</v>
      </c>
      <c r="C327" s="1" t="n">
        <v>45961</v>
      </c>
      <c r="D327" t="inlineStr">
        <is>
          <t>KRONOBERGS LÄN</t>
        </is>
      </c>
      <c r="E327" t="inlineStr">
        <is>
          <t>ALVESTA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16376-2024</t>
        </is>
      </c>
      <c r="B328" s="1" t="n">
        <v>45407.60662037037</v>
      </c>
      <c r="C328" s="1" t="n">
        <v>45961</v>
      </c>
      <c r="D328" t="inlineStr">
        <is>
          <t>KRONOBERGS LÄN</t>
        </is>
      </c>
      <c r="E328" t="inlineStr">
        <is>
          <t>ALVESTA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37117-2023</t>
        </is>
      </c>
      <c r="B329" s="1" t="n">
        <v>45155.55802083333</v>
      </c>
      <c r="C329" s="1" t="n">
        <v>45961</v>
      </c>
      <c r="D329" t="inlineStr">
        <is>
          <t>KRONOBERGS LÄN</t>
        </is>
      </c>
      <c r="E329" t="inlineStr">
        <is>
          <t>ALVESTA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60487-2023</t>
        </is>
      </c>
      <c r="B330" s="1" t="n">
        <v>45259</v>
      </c>
      <c r="C330" s="1" t="n">
        <v>45961</v>
      </c>
      <c r="D330" t="inlineStr">
        <is>
          <t>KRONOBERGS LÄN</t>
        </is>
      </c>
      <c r="E330" t="inlineStr">
        <is>
          <t>ALVESTA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9000-2022</t>
        </is>
      </c>
      <c r="B331" s="1" t="n">
        <v>44615.3480324074</v>
      </c>
      <c r="C331" s="1" t="n">
        <v>45961</v>
      </c>
      <c r="D331" t="inlineStr">
        <is>
          <t>KRONOBERGS LÄN</t>
        </is>
      </c>
      <c r="E331" t="inlineStr">
        <is>
          <t>ALVESTA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50871-2023</t>
        </is>
      </c>
      <c r="B332" s="1" t="n">
        <v>45218.36541666667</v>
      </c>
      <c r="C332" s="1" t="n">
        <v>45961</v>
      </c>
      <c r="D332" t="inlineStr">
        <is>
          <t>KRONOBERGS LÄN</t>
        </is>
      </c>
      <c r="E332" t="inlineStr">
        <is>
          <t>ALVESTA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17790-2024</t>
        </is>
      </c>
      <c r="B333" s="1" t="n">
        <v>45418</v>
      </c>
      <c r="C333" s="1" t="n">
        <v>45961</v>
      </c>
      <c r="D333" t="inlineStr">
        <is>
          <t>KRONOBERGS LÄN</t>
        </is>
      </c>
      <c r="E333" t="inlineStr">
        <is>
          <t>ALVESTA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3819-2021</t>
        </is>
      </c>
      <c r="B334" s="1" t="n">
        <v>44222</v>
      </c>
      <c r="C334" s="1" t="n">
        <v>45961</v>
      </c>
      <c r="D334" t="inlineStr">
        <is>
          <t>KRONOBERGS LÄN</t>
        </is>
      </c>
      <c r="E334" t="inlineStr">
        <is>
          <t>ALVESTA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13335-2025</t>
        </is>
      </c>
      <c r="B335" s="1" t="n">
        <v>45735.61881944445</v>
      </c>
      <c r="C335" s="1" t="n">
        <v>45961</v>
      </c>
      <c r="D335" t="inlineStr">
        <is>
          <t>KRONOBERGS LÄN</t>
        </is>
      </c>
      <c r="E335" t="inlineStr">
        <is>
          <t>ALVESTA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32759-2022</t>
        </is>
      </c>
      <c r="B336" s="1" t="n">
        <v>44783.91359953704</v>
      </c>
      <c r="C336" s="1" t="n">
        <v>45961</v>
      </c>
      <c r="D336" t="inlineStr">
        <is>
          <t>KRONOBERGS LÄN</t>
        </is>
      </c>
      <c r="E336" t="inlineStr">
        <is>
          <t>ALVESTA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14865-2024</t>
        </is>
      </c>
      <c r="B337" s="1" t="n">
        <v>45398</v>
      </c>
      <c r="C337" s="1" t="n">
        <v>45961</v>
      </c>
      <c r="D337" t="inlineStr">
        <is>
          <t>KRONOBERGS LÄN</t>
        </is>
      </c>
      <c r="E337" t="inlineStr">
        <is>
          <t>ALVESTA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21296-2024</t>
        </is>
      </c>
      <c r="B338" s="1" t="n">
        <v>45440.66773148148</v>
      </c>
      <c r="C338" s="1" t="n">
        <v>45961</v>
      </c>
      <c r="D338" t="inlineStr">
        <is>
          <t>KRONOBERGS LÄN</t>
        </is>
      </c>
      <c r="E338" t="inlineStr">
        <is>
          <t>ALVESTA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23006-2025</t>
        </is>
      </c>
      <c r="B339" s="1" t="n">
        <v>45790</v>
      </c>
      <c r="C339" s="1" t="n">
        <v>45961</v>
      </c>
      <c r="D339" t="inlineStr">
        <is>
          <t>KRONOBERGS LÄN</t>
        </is>
      </c>
      <c r="E339" t="inlineStr">
        <is>
          <t>ALVESTA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27710-2022</t>
        </is>
      </c>
      <c r="B340" s="1" t="n">
        <v>44743</v>
      </c>
      <c r="C340" s="1" t="n">
        <v>45961</v>
      </c>
      <c r="D340" t="inlineStr">
        <is>
          <t>KRONOBERGS LÄN</t>
        </is>
      </c>
      <c r="E340" t="inlineStr">
        <is>
          <t>ALVESTA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27731-2022</t>
        </is>
      </c>
      <c r="B341" s="1" t="n">
        <v>44743</v>
      </c>
      <c r="C341" s="1" t="n">
        <v>45961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24090-2024</t>
        </is>
      </c>
      <c r="B342" s="1" t="n">
        <v>45456</v>
      </c>
      <c r="C342" s="1" t="n">
        <v>45961</v>
      </c>
      <c r="D342" t="inlineStr">
        <is>
          <t>KRONOBERGS LÄN</t>
        </is>
      </c>
      <c r="E342" t="inlineStr">
        <is>
          <t>ALVESTA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36625-2023</t>
        </is>
      </c>
      <c r="B343" s="1" t="n">
        <v>45153.51409722222</v>
      </c>
      <c r="C343" s="1" t="n">
        <v>45961</v>
      </c>
      <c r="D343" t="inlineStr">
        <is>
          <t>KRONOBERGS LÄN</t>
        </is>
      </c>
      <c r="E343" t="inlineStr">
        <is>
          <t>ALVESTA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36627-2023</t>
        </is>
      </c>
      <c r="B344" s="1" t="n">
        <v>45153.51726851852</v>
      </c>
      <c r="C344" s="1" t="n">
        <v>45961</v>
      </c>
      <c r="D344" t="inlineStr">
        <is>
          <t>KRONOBERGS LÄN</t>
        </is>
      </c>
      <c r="E344" t="inlineStr">
        <is>
          <t>ALVESTA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1808-2025</t>
        </is>
      </c>
      <c r="B345" s="1" t="n">
        <v>45670</v>
      </c>
      <c r="C345" s="1" t="n">
        <v>45961</v>
      </c>
      <c r="D345" t="inlineStr">
        <is>
          <t>KRONOBERGS LÄN</t>
        </is>
      </c>
      <c r="E345" t="inlineStr">
        <is>
          <t>ALVESTA</t>
        </is>
      </c>
      <c r="F345" t="inlineStr">
        <is>
          <t>Kyrkan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52082-2024</t>
        </is>
      </c>
      <c r="B346" s="1" t="n">
        <v>45608.38702546297</v>
      </c>
      <c r="C346" s="1" t="n">
        <v>45961</v>
      </c>
      <c r="D346" t="inlineStr">
        <is>
          <t>KRONOBERGS LÄN</t>
        </is>
      </c>
      <c r="E346" t="inlineStr">
        <is>
          <t>ALVESTA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21987-2023</t>
        </is>
      </c>
      <c r="B347" s="1" t="n">
        <v>45068.70543981482</v>
      </c>
      <c r="C347" s="1" t="n">
        <v>45961</v>
      </c>
      <c r="D347" t="inlineStr">
        <is>
          <t>KRONOBERGS LÄN</t>
        </is>
      </c>
      <c r="E347" t="inlineStr">
        <is>
          <t>ALVESTA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54015-2023</t>
        </is>
      </c>
      <c r="B348" s="1" t="n">
        <v>45231</v>
      </c>
      <c r="C348" s="1" t="n">
        <v>45961</v>
      </c>
      <c r="D348" t="inlineStr">
        <is>
          <t>KRONOBERGS LÄN</t>
        </is>
      </c>
      <c r="E348" t="inlineStr">
        <is>
          <t>ALVESTA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8671-2025</t>
        </is>
      </c>
      <c r="B349" s="1" t="n">
        <v>45712.42423611111</v>
      </c>
      <c r="C349" s="1" t="n">
        <v>45961</v>
      </c>
      <c r="D349" t="inlineStr">
        <is>
          <t>KRONOBERGS LÄN</t>
        </is>
      </c>
      <c r="E349" t="inlineStr">
        <is>
          <t>ALVESTA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26381-2022</t>
        </is>
      </c>
      <c r="B350" s="1" t="n">
        <v>44735.67114583333</v>
      </c>
      <c r="C350" s="1" t="n">
        <v>45961</v>
      </c>
      <c r="D350" t="inlineStr">
        <is>
          <t>KRONOBERGS LÄN</t>
        </is>
      </c>
      <c r="E350" t="inlineStr">
        <is>
          <t>ALVESTA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7464-2025</t>
        </is>
      </c>
      <c r="B351" s="1" t="n">
        <v>45705.44603009259</v>
      </c>
      <c r="C351" s="1" t="n">
        <v>45961</v>
      </c>
      <c r="D351" t="inlineStr">
        <is>
          <t>KRONOBERGS LÄN</t>
        </is>
      </c>
      <c r="E351" t="inlineStr">
        <is>
          <t>ALVESTA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19336-2021</t>
        </is>
      </c>
      <c r="B352" s="1" t="n">
        <v>44309</v>
      </c>
      <c r="C352" s="1" t="n">
        <v>45961</v>
      </c>
      <c r="D352" t="inlineStr">
        <is>
          <t>KRONOBERGS LÄN</t>
        </is>
      </c>
      <c r="E352" t="inlineStr">
        <is>
          <t>ALVESTA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3722-2025</t>
        </is>
      </c>
      <c r="B353" s="1" t="n">
        <v>45681.53275462963</v>
      </c>
      <c r="C353" s="1" t="n">
        <v>45961</v>
      </c>
      <c r="D353" t="inlineStr">
        <is>
          <t>KRONOBERGS LÄN</t>
        </is>
      </c>
      <c r="E353" t="inlineStr">
        <is>
          <t>ALVESTA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9933-2024</t>
        </is>
      </c>
      <c r="B354" s="1" t="n">
        <v>45363.58059027778</v>
      </c>
      <c r="C354" s="1" t="n">
        <v>45961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65094-2023</t>
        </is>
      </c>
      <c r="B355" s="1" t="n">
        <v>45288</v>
      </c>
      <c r="C355" s="1" t="n">
        <v>45961</v>
      </c>
      <c r="D355" t="inlineStr">
        <is>
          <t>KRONOBERGS LÄN</t>
        </is>
      </c>
      <c r="E355" t="inlineStr">
        <is>
          <t>ALVESTA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2042-2024</t>
        </is>
      </c>
      <c r="B356" s="1" t="n">
        <v>45308.83798611111</v>
      </c>
      <c r="C356" s="1" t="n">
        <v>45961</v>
      </c>
      <c r="D356" t="inlineStr">
        <is>
          <t>KRONOBERGS LÄN</t>
        </is>
      </c>
      <c r="E356" t="inlineStr">
        <is>
          <t>ALVESTA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43656-2023</t>
        </is>
      </c>
      <c r="B357" s="1" t="n">
        <v>45187</v>
      </c>
      <c r="C357" s="1" t="n">
        <v>45961</v>
      </c>
      <c r="D357" t="inlineStr">
        <is>
          <t>KRONOBERGS LÄN</t>
        </is>
      </c>
      <c r="E357" t="inlineStr">
        <is>
          <t>ALVESTA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46555-2025</t>
        </is>
      </c>
      <c r="B358" s="1" t="n">
        <v>45926.31744212963</v>
      </c>
      <c r="C358" s="1" t="n">
        <v>45961</v>
      </c>
      <c r="D358" t="inlineStr">
        <is>
          <t>KRONOBERGS LÄN</t>
        </is>
      </c>
      <c r="E358" t="inlineStr">
        <is>
          <t>ALVESTA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37940-2024</t>
        </is>
      </c>
      <c r="B359" s="1" t="n">
        <v>45544.49640046297</v>
      </c>
      <c r="C359" s="1" t="n">
        <v>45961</v>
      </c>
      <c r="D359" t="inlineStr">
        <is>
          <t>KRONOBERGS LÄN</t>
        </is>
      </c>
      <c r="E359" t="inlineStr">
        <is>
          <t>ALVESTA</t>
        </is>
      </c>
      <c r="G359" t="n">
        <v>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46515-2025</t>
        </is>
      </c>
      <c r="B360" s="1" t="n">
        <v>45926.28853009259</v>
      </c>
      <c r="C360" s="1" t="n">
        <v>45961</v>
      </c>
      <c r="D360" t="inlineStr">
        <is>
          <t>KRONOBERGS LÄN</t>
        </is>
      </c>
      <c r="E360" t="inlineStr">
        <is>
          <t>ALVESTA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36182-2023</t>
        </is>
      </c>
      <c r="B361" s="1" t="n">
        <v>45149.68351851852</v>
      </c>
      <c r="C361" s="1" t="n">
        <v>45961</v>
      </c>
      <c r="D361" t="inlineStr">
        <is>
          <t>KRONOBERGS LÄN</t>
        </is>
      </c>
      <c r="E361" t="inlineStr">
        <is>
          <t>ALVESTA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24168-2025</t>
        </is>
      </c>
      <c r="B362" s="1" t="n">
        <v>45796.67884259259</v>
      </c>
      <c r="C362" s="1" t="n">
        <v>45961</v>
      </c>
      <c r="D362" t="inlineStr">
        <is>
          <t>KRONOBERGS LÄN</t>
        </is>
      </c>
      <c r="E362" t="inlineStr">
        <is>
          <t>ALVESTA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18836-2024</t>
        </is>
      </c>
      <c r="B363" s="1" t="n">
        <v>45426</v>
      </c>
      <c r="C363" s="1" t="n">
        <v>45961</v>
      </c>
      <c r="D363" t="inlineStr">
        <is>
          <t>KRONOBERGS LÄN</t>
        </is>
      </c>
      <c r="E363" t="inlineStr">
        <is>
          <t>ALVESTA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39258-2023</t>
        </is>
      </c>
      <c r="B364" s="1" t="n">
        <v>45166.48193287037</v>
      </c>
      <c r="C364" s="1" t="n">
        <v>45961</v>
      </c>
      <c r="D364" t="inlineStr">
        <is>
          <t>KRONOBERGS LÄN</t>
        </is>
      </c>
      <c r="E364" t="inlineStr">
        <is>
          <t>ALVESTA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24167-2025</t>
        </is>
      </c>
      <c r="B365" s="1" t="n">
        <v>45796.67782407408</v>
      </c>
      <c r="C365" s="1" t="n">
        <v>45961</v>
      </c>
      <c r="D365" t="inlineStr">
        <is>
          <t>KRONOBERGS LÄN</t>
        </is>
      </c>
      <c r="E365" t="inlineStr">
        <is>
          <t>ALVESTA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24175-2025</t>
        </is>
      </c>
      <c r="B366" s="1" t="n">
        <v>45796</v>
      </c>
      <c r="C366" s="1" t="n">
        <v>45961</v>
      </c>
      <c r="D366" t="inlineStr">
        <is>
          <t>KRONOBERGS LÄN</t>
        </is>
      </c>
      <c r="E366" t="inlineStr">
        <is>
          <t>ALVESTA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25220-2025</t>
        </is>
      </c>
      <c r="B367" s="1" t="n">
        <v>45798</v>
      </c>
      <c r="C367" s="1" t="n">
        <v>45961</v>
      </c>
      <c r="D367" t="inlineStr">
        <is>
          <t>KRONOBERGS LÄN</t>
        </is>
      </c>
      <c r="E367" t="inlineStr">
        <is>
          <t>ALVESTA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15798-2025</t>
        </is>
      </c>
      <c r="B368" s="1" t="n">
        <v>45748.64699074074</v>
      </c>
      <c r="C368" s="1" t="n">
        <v>45961</v>
      </c>
      <c r="D368" t="inlineStr">
        <is>
          <t>KRONOBERGS LÄN</t>
        </is>
      </c>
      <c r="E368" t="inlineStr">
        <is>
          <t>ALVESTA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34126-2023</t>
        </is>
      </c>
      <c r="B369" s="1" t="n">
        <v>45135</v>
      </c>
      <c r="C369" s="1" t="n">
        <v>45961</v>
      </c>
      <c r="D369" t="inlineStr">
        <is>
          <t>KRONOBERGS LÄN</t>
        </is>
      </c>
      <c r="E369" t="inlineStr">
        <is>
          <t>ALVESTA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25945-2023</t>
        </is>
      </c>
      <c r="B370" s="1" t="n">
        <v>45090.70565972223</v>
      </c>
      <c r="C370" s="1" t="n">
        <v>45961</v>
      </c>
      <c r="D370" t="inlineStr">
        <is>
          <t>KRONOBERGS LÄN</t>
        </is>
      </c>
      <c r="E370" t="inlineStr">
        <is>
          <t>ALVESTA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47885-2023</t>
        </is>
      </c>
      <c r="B371" s="1" t="n">
        <v>45198</v>
      </c>
      <c r="C371" s="1" t="n">
        <v>45961</v>
      </c>
      <c r="D371" t="inlineStr">
        <is>
          <t>KRONOBERGS LÄN</t>
        </is>
      </c>
      <c r="E371" t="inlineStr">
        <is>
          <t>ALVESTA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23126-2023</t>
        </is>
      </c>
      <c r="B372" s="1" t="n">
        <v>45075.45616898148</v>
      </c>
      <c r="C372" s="1" t="n">
        <v>45961</v>
      </c>
      <c r="D372" t="inlineStr">
        <is>
          <t>KRONOBERGS LÄN</t>
        </is>
      </c>
      <c r="E372" t="inlineStr">
        <is>
          <t>ALVESTA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15063-2023</t>
        </is>
      </c>
      <c r="B373" s="1" t="n">
        <v>45015</v>
      </c>
      <c r="C373" s="1" t="n">
        <v>45961</v>
      </c>
      <c r="D373" t="inlineStr">
        <is>
          <t>KRONOBERGS LÄN</t>
        </is>
      </c>
      <c r="E373" t="inlineStr">
        <is>
          <t>ALVESTA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47338-2022</t>
        </is>
      </c>
      <c r="B374" s="1" t="n">
        <v>44853.38413194445</v>
      </c>
      <c r="C374" s="1" t="n">
        <v>45961</v>
      </c>
      <c r="D374" t="inlineStr">
        <is>
          <t>KRONOBERGS LÄN</t>
        </is>
      </c>
      <c r="E374" t="inlineStr">
        <is>
          <t>ALVESTA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10861-2023</t>
        </is>
      </c>
      <c r="B375" s="1" t="n">
        <v>44991.38533564815</v>
      </c>
      <c r="C375" s="1" t="n">
        <v>45961</v>
      </c>
      <c r="D375" t="inlineStr">
        <is>
          <t>KRONOBERGS LÄN</t>
        </is>
      </c>
      <c r="E375" t="inlineStr">
        <is>
          <t>ALVESTA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17737-2024</t>
        </is>
      </c>
      <c r="B376" s="1" t="n">
        <v>45418.57553240741</v>
      </c>
      <c r="C376" s="1" t="n">
        <v>45961</v>
      </c>
      <c r="D376" t="inlineStr">
        <is>
          <t>KRONOBERGS LÄN</t>
        </is>
      </c>
      <c r="E376" t="inlineStr">
        <is>
          <t>ALVESTA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24169-2023</t>
        </is>
      </c>
      <c r="B377" s="1" t="n">
        <v>45079</v>
      </c>
      <c r="C377" s="1" t="n">
        <v>45961</v>
      </c>
      <c r="D377" t="inlineStr">
        <is>
          <t>KRONOBERGS LÄN</t>
        </is>
      </c>
      <c r="E377" t="inlineStr">
        <is>
          <t>ALVESTA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13896-2024</t>
        </is>
      </c>
      <c r="B378" s="1" t="n">
        <v>45391.63950231481</v>
      </c>
      <c r="C378" s="1" t="n">
        <v>45961</v>
      </c>
      <c r="D378" t="inlineStr">
        <is>
          <t>KRONOBERGS LÄN</t>
        </is>
      </c>
      <c r="E378" t="inlineStr">
        <is>
          <t>ALVESTA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9801-2025</t>
        </is>
      </c>
      <c r="B379" s="1" t="n">
        <v>45715</v>
      </c>
      <c r="C379" s="1" t="n">
        <v>45961</v>
      </c>
      <c r="D379" t="inlineStr">
        <is>
          <t>KRONOBERGS LÄN</t>
        </is>
      </c>
      <c r="E379" t="inlineStr">
        <is>
          <t>ALVESTA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59052-2021</t>
        </is>
      </c>
      <c r="B380" s="1" t="n">
        <v>44490.3678125</v>
      </c>
      <c r="C380" s="1" t="n">
        <v>45961</v>
      </c>
      <c r="D380" t="inlineStr">
        <is>
          <t>KRONOBERGS LÄN</t>
        </is>
      </c>
      <c r="E380" t="inlineStr">
        <is>
          <t>ALVESTA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33222-2024</t>
        </is>
      </c>
      <c r="B381" s="1" t="n">
        <v>45518.55765046296</v>
      </c>
      <c r="C381" s="1" t="n">
        <v>45961</v>
      </c>
      <c r="D381" t="inlineStr">
        <is>
          <t>KRONOBERGS LÄN</t>
        </is>
      </c>
      <c r="E381" t="inlineStr">
        <is>
          <t>ALVESTA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26225-2022</t>
        </is>
      </c>
      <c r="B382" s="1" t="n">
        <v>44735.45429398148</v>
      </c>
      <c r="C382" s="1" t="n">
        <v>45961</v>
      </c>
      <c r="D382" t="inlineStr">
        <is>
          <t>KRONOBERGS LÄN</t>
        </is>
      </c>
      <c r="E382" t="inlineStr">
        <is>
          <t>ALVESTA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5522-2023</t>
        </is>
      </c>
      <c r="B383" s="1" t="n">
        <v>44957</v>
      </c>
      <c r="C383" s="1" t="n">
        <v>45961</v>
      </c>
      <c r="D383" t="inlineStr">
        <is>
          <t>KRONOBERGS LÄN</t>
        </is>
      </c>
      <c r="E383" t="inlineStr">
        <is>
          <t>ALVESTA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50629-2023</t>
        </is>
      </c>
      <c r="B384" s="1" t="n">
        <v>45217</v>
      </c>
      <c r="C384" s="1" t="n">
        <v>45961</v>
      </c>
      <c r="D384" t="inlineStr">
        <is>
          <t>KRONOBERGS LÄN</t>
        </is>
      </c>
      <c r="E384" t="inlineStr">
        <is>
          <t>ALVESTA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9674-2024</t>
        </is>
      </c>
      <c r="B385" s="1" t="n">
        <v>45362</v>
      </c>
      <c r="C385" s="1" t="n">
        <v>45961</v>
      </c>
      <c r="D385" t="inlineStr">
        <is>
          <t>KRONOBERGS LÄN</t>
        </is>
      </c>
      <c r="E385" t="inlineStr">
        <is>
          <t>ALVESTA</t>
        </is>
      </c>
      <c r="G385" t="n">
        <v>5.1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994-2025</t>
        </is>
      </c>
      <c r="B386" s="1" t="n">
        <v>45666.45196759259</v>
      </c>
      <c r="C386" s="1" t="n">
        <v>45961</v>
      </c>
      <c r="D386" t="inlineStr">
        <is>
          <t>KRONOBERGS LÄN</t>
        </is>
      </c>
      <c r="E386" t="inlineStr">
        <is>
          <t>ALVESTA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36862-2022</t>
        </is>
      </c>
      <c r="B387" s="1" t="n">
        <v>44805</v>
      </c>
      <c r="C387" s="1" t="n">
        <v>45961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25393-2025</t>
        </is>
      </c>
      <c r="B388" s="1" t="n">
        <v>45800.64748842592</v>
      </c>
      <c r="C388" s="1" t="n">
        <v>45961</v>
      </c>
      <c r="D388" t="inlineStr">
        <is>
          <t>KRONOBERGS LÄN</t>
        </is>
      </c>
      <c r="E388" t="inlineStr">
        <is>
          <t>ALVESTA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6489-2022</t>
        </is>
      </c>
      <c r="B389" s="1" t="n">
        <v>44601</v>
      </c>
      <c r="C389" s="1" t="n">
        <v>45961</v>
      </c>
      <c r="D389" t="inlineStr">
        <is>
          <t>KRONOBERGS LÄN</t>
        </is>
      </c>
      <c r="E389" t="inlineStr">
        <is>
          <t>ALVESTA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40803-2023</t>
        </is>
      </c>
      <c r="B390" s="1" t="n">
        <v>45171.28196759259</v>
      </c>
      <c r="C390" s="1" t="n">
        <v>45961</v>
      </c>
      <c r="D390" t="inlineStr">
        <is>
          <t>KRONOBERGS LÄN</t>
        </is>
      </c>
      <c r="E390" t="inlineStr">
        <is>
          <t>ALVESTA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6020-2024</t>
        </is>
      </c>
      <c r="B391" s="1" t="n">
        <v>45336.61974537037</v>
      </c>
      <c r="C391" s="1" t="n">
        <v>45961</v>
      </c>
      <c r="D391" t="inlineStr">
        <is>
          <t>KRONOBERGS LÄN</t>
        </is>
      </c>
      <c r="E391" t="inlineStr">
        <is>
          <t>ALVESTA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19322-2025</t>
        </is>
      </c>
      <c r="B392" s="1" t="n">
        <v>45769.58028935185</v>
      </c>
      <c r="C392" s="1" t="n">
        <v>45961</v>
      </c>
      <c r="D392" t="inlineStr">
        <is>
          <t>KRONOBERGS LÄN</t>
        </is>
      </c>
      <c r="E392" t="inlineStr">
        <is>
          <t>ALVESTA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55117-2023</t>
        </is>
      </c>
      <c r="B393" s="1" t="n">
        <v>45230</v>
      </c>
      <c r="C393" s="1" t="n">
        <v>45961</v>
      </c>
      <c r="D393" t="inlineStr">
        <is>
          <t>KRONOBERGS LÄN</t>
        </is>
      </c>
      <c r="E393" t="inlineStr">
        <is>
          <t>ALVESTA</t>
        </is>
      </c>
      <c r="F393" t="inlineStr">
        <is>
          <t>Kyrkan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39263-2023</t>
        </is>
      </c>
      <c r="B394" s="1" t="n">
        <v>45166</v>
      </c>
      <c r="C394" s="1" t="n">
        <v>45961</v>
      </c>
      <c r="D394" t="inlineStr">
        <is>
          <t>KRONOBERGS LÄN</t>
        </is>
      </c>
      <c r="E394" t="inlineStr">
        <is>
          <t>ALVESTA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7703-2024</t>
        </is>
      </c>
      <c r="B395" s="1" t="n">
        <v>45349</v>
      </c>
      <c r="C395" s="1" t="n">
        <v>45961</v>
      </c>
      <c r="D395" t="inlineStr">
        <is>
          <t>KRONOBERGS LÄN</t>
        </is>
      </c>
      <c r="E395" t="inlineStr">
        <is>
          <t>ALVESTA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39309-2023</t>
        </is>
      </c>
      <c r="B396" s="1" t="n">
        <v>45166</v>
      </c>
      <c r="C396" s="1" t="n">
        <v>45961</v>
      </c>
      <c r="D396" t="inlineStr">
        <is>
          <t>KRONOBERGS LÄN</t>
        </is>
      </c>
      <c r="E396" t="inlineStr">
        <is>
          <t>ALVESTA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9673-2024</t>
        </is>
      </c>
      <c r="B397" s="1" t="n">
        <v>45362</v>
      </c>
      <c r="C397" s="1" t="n">
        <v>45961</v>
      </c>
      <c r="D397" t="inlineStr">
        <is>
          <t>KRONOBERGS LÄN</t>
        </is>
      </c>
      <c r="E397" t="inlineStr">
        <is>
          <t>ALVESTA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13126-2024</t>
        </is>
      </c>
      <c r="B398" s="1" t="n">
        <v>45385.93802083333</v>
      </c>
      <c r="C398" s="1" t="n">
        <v>45961</v>
      </c>
      <c r="D398" t="inlineStr">
        <is>
          <t>KRONOBERGS LÄN</t>
        </is>
      </c>
      <c r="E398" t="inlineStr">
        <is>
          <t>ALVESTA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28336-2022</t>
        </is>
      </c>
      <c r="B399" s="1" t="n">
        <v>44747</v>
      </c>
      <c r="C399" s="1" t="n">
        <v>45961</v>
      </c>
      <c r="D399" t="inlineStr">
        <is>
          <t>KRONOBERGS LÄN</t>
        </is>
      </c>
      <c r="E399" t="inlineStr">
        <is>
          <t>ALVESTA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21438-2025</t>
        </is>
      </c>
      <c r="B400" s="1" t="n">
        <v>45782</v>
      </c>
      <c r="C400" s="1" t="n">
        <v>45961</v>
      </c>
      <c r="D400" t="inlineStr">
        <is>
          <t>KRONOBERGS LÄN</t>
        </is>
      </c>
      <c r="E400" t="inlineStr">
        <is>
          <t>ALVESTA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5166-2024</t>
        </is>
      </c>
      <c r="B401" s="1" t="n">
        <v>45330</v>
      </c>
      <c r="C401" s="1" t="n">
        <v>45961</v>
      </c>
      <c r="D401" t="inlineStr">
        <is>
          <t>KRONOBERGS LÄN</t>
        </is>
      </c>
      <c r="E401" t="inlineStr">
        <is>
          <t>ALVESTA</t>
        </is>
      </c>
      <c r="F401" t="inlineStr">
        <is>
          <t>Övriga Aktiebolag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16271-2022</t>
        </is>
      </c>
      <c r="B402" s="1" t="n">
        <v>44670.47001157407</v>
      </c>
      <c r="C402" s="1" t="n">
        <v>45961</v>
      </c>
      <c r="D402" t="inlineStr">
        <is>
          <t>KRONOBERGS LÄN</t>
        </is>
      </c>
      <c r="E402" t="inlineStr">
        <is>
          <t>ALVESTA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38765-2022</t>
        </is>
      </c>
      <c r="B403" s="1" t="n">
        <v>44816.37743055556</v>
      </c>
      <c r="C403" s="1" t="n">
        <v>45961</v>
      </c>
      <c r="D403" t="inlineStr">
        <is>
          <t>KRONOBERGS LÄN</t>
        </is>
      </c>
      <c r="E403" t="inlineStr">
        <is>
          <t>ALVESTA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28015-2024</t>
        </is>
      </c>
      <c r="B404" s="1" t="n">
        <v>45476</v>
      </c>
      <c r="C404" s="1" t="n">
        <v>45961</v>
      </c>
      <c r="D404" t="inlineStr">
        <is>
          <t>KRONOBERGS LÄN</t>
        </is>
      </c>
      <c r="E404" t="inlineStr">
        <is>
          <t>ALVESTA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19330-2021</t>
        </is>
      </c>
      <c r="B405" s="1" t="n">
        <v>44309.56733796297</v>
      </c>
      <c r="C405" s="1" t="n">
        <v>45961</v>
      </c>
      <c r="D405" t="inlineStr">
        <is>
          <t>KRONOBERGS LÄN</t>
        </is>
      </c>
      <c r="E405" t="inlineStr">
        <is>
          <t>ALVESTA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53458-2024</t>
        </is>
      </c>
      <c r="B406" s="1" t="n">
        <v>45614.54958333333</v>
      </c>
      <c r="C406" s="1" t="n">
        <v>45961</v>
      </c>
      <c r="D406" t="inlineStr">
        <is>
          <t>KRONOBERGS LÄN</t>
        </is>
      </c>
      <c r="E406" t="inlineStr">
        <is>
          <t>ALVESTA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53459-2024</t>
        </is>
      </c>
      <c r="B407" s="1" t="n">
        <v>45614.54966435185</v>
      </c>
      <c r="C407" s="1" t="n">
        <v>45961</v>
      </c>
      <c r="D407" t="inlineStr">
        <is>
          <t>KRONOBERGS LÄN</t>
        </is>
      </c>
      <c r="E407" t="inlineStr">
        <is>
          <t>ALVESTA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34130-2023</t>
        </is>
      </c>
      <c r="B408" s="1" t="n">
        <v>45135.67082175926</v>
      </c>
      <c r="C408" s="1" t="n">
        <v>45961</v>
      </c>
      <c r="D408" t="inlineStr">
        <is>
          <t>KRONOBERGS LÄN</t>
        </is>
      </c>
      <c r="E408" t="inlineStr">
        <is>
          <t>ALVESTA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26236-2025</t>
        </is>
      </c>
      <c r="B409" s="1" t="n">
        <v>45805.56789351852</v>
      </c>
      <c r="C409" s="1" t="n">
        <v>45961</v>
      </c>
      <c r="D409" t="inlineStr">
        <is>
          <t>KRONOBERGS LÄN</t>
        </is>
      </c>
      <c r="E409" t="inlineStr">
        <is>
          <t>ALVESTA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50697-2023</t>
        </is>
      </c>
      <c r="B410" s="1" t="n">
        <v>45217.54987268519</v>
      </c>
      <c r="C410" s="1" t="n">
        <v>45961</v>
      </c>
      <c r="D410" t="inlineStr">
        <is>
          <t>KRONOBERGS LÄN</t>
        </is>
      </c>
      <c r="E410" t="inlineStr">
        <is>
          <t>ALVESTA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26241-2025</t>
        </is>
      </c>
      <c r="B411" s="1" t="n">
        <v>45805.57254629629</v>
      </c>
      <c r="C411" s="1" t="n">
        <v>45961</v>
      </c>
      <c r="D411" t="inlineStr">
        <is>
          <t>KRONOBERGS LÄN</t>
        </is>
      </c>
      <c r="E411" t="inlineStr">
        <is>
          <t>ALVESTA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46360-2025</t>
        </is>
      </c>
      <c r="B412" s="1" t="n">
        <v>45925.49622685185</v>
      </c>
      <c r="C412" s="1" t="n">
        <v>45961</v>
      </c>
      <c r="D412" t="inlineStr">
        <is>
          <t>KRONOBERGS LÄN</t>
        </is>
      </c>
      <c r="E412" t="inlineStr">
        <is>
          <t>ALVESTA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46362-2025</t>
        </is>
      </c>
      <c r="B413" s="1" t="n">
        <v>45925.49689814815</v>
      </c>
      <c r="C413" s="1" t="n">
        <v>45961</v>
      </c>
      <c r="D413" t="inlineStr">
        <is>
          <t>KRONOBERGS LÄN</t>
        </is>
      </c>
      <c r="E413" t="inlineStr">
        <is>
          <t>ALVESTA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25261-2024</t>
        </is>
      </c>
      <c r="B414" s="1" t="n">
        <v>45462</v>
      </c>
      <c r="C414" s="1" t="n">
        <v>45961</v>
      </c>
      <c r="D414" t="inlineStr">
        <is>
          <t>KRONOBERGS LÄN</t>
        </is>
      </c>
      <c r="E414" t="inlineStr">
        <is>
          <t>ALVESTA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32760-2022</t>
        </is>
      </c>
      <c r="B415" s="1" t="n">
        <v>44783.91583333333</v>
      </c>
      <c r="C415" s="1" t="n">
        <v>45961</v>
      </c>
      <c r="D415" t="inlineStr">
        <is>
          <t>KRONOBERGS LÄN</t>
        </is>
      </c>
      <c r="E415" t="inlineStr">
        <is>
          <t>ALVESTA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50733-2023</t>
        </is>
      </c>
      <c r="B416" s="1" t="n">
        <v>45217</v>
      </c>
      <c r="C416" s="1" t="n">
        <v>45961</v>
      </c>
      <c r="D416" t="inlineStr">
        <is>
          <t>KRONOBERGS LÄN</t>
        </is>
      </c>
      <c r="E416" t="inlineStr">
        <is>
          <t>ALVESTA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61285-2023</t>
        </is>
      </c>
      <c r="B417" s="1" t="n">
        <v>45264</v>
      </c>
      <c r="C417" s="1" t="n">
        <v>45961</v>
      </c>
      <c r="D417" t="inlineStr">
        <is>
          <t>KRONOBERGS LÄN</t>
        </is>
      </c>
      <c r="E417" t="inlineStr">
        <is>
          <t>ALVESTA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26420-2025</t>
        </is>
      </c>
      <c r="B418" s="1" t="n">
        <v>45807.3696412037</v>
      </c>
      <c r="C418" s="1" t="n">
        <v>45961</v>
      </c>
      <c r="D418" t="inlineStr">
        <is>
          <t>KRONOBERGS LÄN</t>
        </is>
      </c>
      <c r="E418" t="inlineStr">
        <is>
          <t>ALVESTA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38859-2023</t>
        </is>
      </c>
      <c r="B419" s="1" t="n">
        <v>45163.49982638889</v>
      </c>
      <c r="C419" s="1" t="n">
        <v>45961</v>
      </c>
      <c r="D419" t="inlineStr">
        <is>
          <t>KRONOBERGS LÄN</t>
        </is>
      </c>
      <c r="E419" t="inlineStr">
        <is>
          <t>ALVESTA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2292-2025</t>
        </is>
      </c>
      <c r="B420" s="1" t="n">
        <v>45673.59208333334</v>
      </c>
      <c r="C420" s="1" t="n">
        <v>45961</v>
      </c>
      <c r="D420" t="inlineStr">
        <is>
          <t>KRONOBERGS LÄN</t>
        </is>
      </c>
      <c r="E420" t="inlineStr">
        <is>
          <t>ALVESTA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26808-2025</t>
        </is>
      </c>
      <c r="B421" s="1" t="n">
        <v>45810.61635416667</v>
      </c>
      <c r="C421" s="1" t="n">
        <v>45961</v>
      </c>
      <c r="D421" t="inlineStr">
        <is>
          <t>KRONOBERGS LÄN</t>
        </is>
      </c>
      <c r="E421" t="inlineStr">
        <is>
          <t>ALVESTA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2302-2025</t>
        </is>
      </c>
      <c r="B422" s="1" t="n">
        <v>45673.59799768519</v>
      </c>
      <c r="C422" s="1" t="n">
        <v>45961</v>
      </c>
      <c r="D422" t="inlineStr">
        <is>
          <t>KRONOBERGS LÄN</t>
        </is>
      </c>
      <c r="E422" t="inlineStr">
        <is>
          <t>ALVESTA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683-2025</t>
        </is>
      </c>
      <c r="B423" s="1" t="n">
        <v>45664.96449074074</v>
      </c>
      <c r="C423" s="1" t="n">
        <v>45961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62969-2023</t>
        </is>
      </c>
      <c r="B424" s="1" t="n">
        <v>45272.57439814815</v>
      </c>
      <c r="C424" s="1" t="n">
        <v>45961</v>
      </c>
      <c r="D424" t="inlineStr">
        <is>
          <t>KRONOBERGS LÄN</t>
        </is>
      </c>
      <c r="E424" t="inlineStr">
        <is>
          <t>ALVESTA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58648-2024</t>
        </is>
      </c>
      <c r="B425" s="1" t="n">
        <v>45635.5952662037</v>
      </c>
      <c r="C425" s="1" t="n">
        <v>45961</v>
      </c>
      <c r="D425" t="inlineStr">
        <is>
          <t>KRONOBERGS LÄN</t>
        </is>
      </c>
      <c r="E425" t="inlineStr">
        <is>
          <t>ALVESTA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26977-2025</t>
        </is>
      </c>
      <c r="B426" s="1" t="n">
        <v>45811</v>
      </c>
      <c r="C426" s="1" t="n">
        <v>45961</v>
      </c>
      <c r="D426" t="inlineStr">
        <is>
          <t>KRONOBERGS LÄN</t>
        </is>
      </c>
      <c r="E426" t="inlineStr">
        <is>
          <t>ALVESTA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10860-2025</t>
        </is>
      </c>
      <c r="B427" s="1" t="n">
        <v>45722.59981481481</v>
      </c>
      <c r="C427" s="1" t="n">
        <v>45961</v>
      </c>
      <c r="D427" t="inlineStr">
        <is>
          <t>KRONOBERGS LÄN</t>
        </is>
      </c>
      <c r="E427" t="inlineStr">
        <is>
          <t>ALVESTA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26971-2025</t>
        </is>
      </c>
      <c r="B428" s="1" t="n">
        <v>45811</v>
      </c>
      <c r="C428" s="1" t="n">
        <v>45961</v>
      </c>
      <c r="D428" t="inlineStr">
        <is>
          <t>KRONOBERGS LÄN</t>
        </is>
      </c>
      <c r="E428" t="inlineStr">
        <is>
          <t>ALVESTA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26974-2025</t>
        </is>
      </c>
      <c r="B429" s="1" t="n">
        <v>45811</v>
      </c>
      <c r="C429" s="1" t="n">
        <v>45961</v>
      </c>
      <c r="D429" t="inlineStr">
        <is>
          <t>KRONOBERGS LÄN</t>
        </is>
      </c>
      <c r="E429" t="inlineStr">
        <is>
          <t>ALVESTA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26969-2025</t>
        </is>
      </c>
      <c r="B430" s="1" t="n">
        <v>45811</v>
      </c>
      <c r="C430" s="1" t="n">
        <v>45961</v>
      </c>
      <c r="D430" t="inlineStr">
        <is>
          <t>KRONOBERGS LÄN</t>
        </is>
      </c>
      <c r="E430" t="inlineStr">
        <is>
          <t>ALVESTA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26965-2025</t>
        </is>
      </c>
      <c r="B431" s="1" t="n">
        <v>45811.47126157407</v>
      </c>
      <c r="C431" s="1" t="n">
        <v>45961</v>
      </c>
      <c r="D431" t="inlineStr">
        <is>
          <t>KRONOBERGS LÄN</t>
        </is>
      </c>
      <c r="E431" t="inlineStr">
        <is>
          <t>ALVESTA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13362-2023</t>
        </is>
      </c>
      <c r="B432" s="1" t="n">
        <v>45005.46736111111</v>
      </c>
      <c r="C432" s="1" t="n">
        <v>45961</v>
      </c>
      <c r="D432" t="inlineStr">
        <is>
          <t>KRONOBERGS LÄN</t>
        </is>
      </c>
      <c r="E432" t="inlineStr">
        <is>
          <t>ALVESTA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39307-2023</t>
        </is>
      </c>
      <c r="B433" s="1" t="n">
        <v>45166</v>
      </c>
      <c r="C433" s="1" t="n">
        <v>45961</v>
      </c>
      <c r="D433" t="inlineStr">
        <is>
          <t>KRONOBERGS LÄN</t>
        </is>
      </c>
      <c r="E433" t="inlineStr">
        <is>
          <t>ALVESTA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57235-2024</t>
        </is>
      </c>
      <c r="B434" s="1" t="n">
        <v>45629.54510416667</v>
      </c>
      <c r="C434" s="1" t="n">
        <v>45961</v>
      </c>
      <c r="D434" t="inlineStr">
        <is>
          <t>KRONOBERGS LÄN</t>
        </is>
      </c>
      <c r="E434" t="inlineStr">
        <is>
          <t>ALVESTA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35279-2022</t>
        </is>
      </c>
      <c r="B435" s="1" t="n">
        <v>44798</v>
      </c>
      <c r="C435" s="1" t="n">
        <v>45961</v>
      </c>
      <c r="D435" t="inlineStr">
        <is>
          <t>KRONOBERGS LÄN</t>
        </is>
      </c>
      <c r="E435" t="inlineStr">
        <is>
          <t>ALVESTA</t>
        </is>
      </c>
      <c r="F435" t="inlineStr">
        <is>
          <t>Kyrkan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HYPERLINK("https://klasma.github.io/Logging_0764/knärot/A 35279-2022 karta knärot.png", "A 35279-2022")</f>
        <v/>
      </c>
      <c r="V435">
        <f>HYPERLINK("https://klasma.github.io/Logging_0764/klagomål/A 35279-2022 FSC-klagomål.docx", "A 35279-2022")</f>
        <v/>
      </c>
      <c r="W435">
        <f>HYPERLINK("https://klasma.github.io/Logging_0764/klagomålsmail/A 35279-2022 FSC-klagomål mail.docx", "A 35279-2022")</f>
        <v/>
      </c>
      <c r="X435">
        <f>HYPERLINK("https://klasma.github.io/Logging_0764/tillsyn/A 35279-2022 tillsynsbegäran.docx", "A 35279-2022")</f>
        <v/>
      </c>
      <c r="Y435">
        <f>HYPERLINK("https://klasma.github.io/Logging_0764/tillsynsmail/A 35279-2022 tillsynsbegäran mail.docx", "A 35279-2022")</f>
        <v/>
      </c>
    </row>
    <row r="436" ht="15" customHeight="1">
      <c r="A436" t="inlineStr">
        <is>
          <t>A 14043-2025</t>
        </is>
      </c>
      <c r="B436" s="1" t="n">
        <v>45740.37105324074</v>
      </c>
      <c r="C436" s="1" t="n">
        <v>45961</v>
      </c>
      <c r="D436" t="inlineStr">
        <is>
          <t>KRONOBERGS LÄN</t>
        </is>
      </c>
      <c r="E436" t="inlineStr">
        <is>
          <t>ALVESTA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14067-2025</t>
        </is>
      </c>
      <c r="B437" s="1" t="n">
        <v>45740.41976851852</v>
      </c>
      <c r="C437" s="1" t="n">
        <v>45961</v>
      </c>
      <c r="D437" t="inlineStr">
        <is>
          <t>KRONOBERGS LÄN</t>
        </is>
      </c>
      <c r="E437" t="inlineStr">
        <is>
          <t>ALVESTA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40049-2022</t>
        </is>
      </c>
      <c r="B438" s="1" t="n">
        <v>44820</v>
      </c>
      <c r="C438" s="1" t="n">
        <v>45961</v>
      </c>
      <c r="D438" t="inlineStr">
        <is>
          <t>KRONOBERGS LÄN</t>
        </is>
      </c>
      <c r="E438" t="inlineStr">
        <is>
          <t>ALVESTA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34149-2023</t>
        </is>
      </c>
      <c r="B439" s="1" t="n">
        <v>45136.71178240741</v>
      </c>
      <c r="C439" s="1" t="n">
        <v>45961</v>
      </c>
      <c r="D439" t="inlineStr">
        <is>
          <t>KRONOBERGS LÄN</t>
        </is>
      </c>
      <c r="E439" t="inlineStr">
        <is>
          <t>ALVESTA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14069-2025</t>
        </is>
      </c>
      <c r="B440" s="1" t="n">
        <v>45740.42515046296</v>
      </c>
      <c r="C440" s="1" t="n">
        <v>45961</v>
      </c>
      <c r="D440" t="inlineStr">
        <is>
          <t>KRONOBERGS LÄN</t>
        </is>
      </c>
      <c r="E440" t="inlineStr">
        <is>
          <t>ALVESTA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52061-2023</t>
        </is>
      </c>
      <c r="B441" s="1" t="n">
        <v>45216</v>
      </c>
      <c r="C441" s="1" t="n">
        <v>45961</v>
      </c>
      <c r="D441" t="inlineStr">
        <is>
          <t>KRONOBERGS LÄN</t>
        </is>
      </c>
      <c r="E441" t="inlineStr">
        <is>
          <t>ALVESTA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40304-2021</t>
        </is>
      </c>
      <c r="B442" s="1" t="n">
        <v>44419</v>
      </c>
      <c r="C442" s="1" t="n">
        <v>45961</v>
      </c>
      <c r="D442" t="inlineStr">
        <is>
          <t>KRONOBERGS LÄN</t>
        </is>
      </c>
      <c r="E442" t="inlineStr">
        <is>
          <t>ALVESTA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57121-2022</t>
        </is>
      </c>
      <c r="B443" s="1" t="n">
        <v>44895.55027777778</v>
      </c>
      <c r="C443" s="1" t="n">
        <v>45961</v>
      </c>
      <c r="D443" t="inlineStr">
        <is>
          <t>KRONOBERGS LÄN</t>
        </is>
      </c>
      <c r="E443" t="inlineStr">
        <is>
          <t>ALVESTA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49407-2024</t>
        </is>
      </c>
      <c r="B444" s="1" t="n">
        <v>45595.68021990741</v>
      </c>
      <c r="C444" s="1" t="n">
        <v>45961</v>
      </c>
      <c r="D444" t="inlineStr">
        <is>
          <t>KRONOBERGS LÄN</t>
        </is>
      </c>
      <c r="E444" t="inlineStr">
        <is>
          <t>ALVESTA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60770-2024</t>
        </is>
      </c>
      <c r="B445" s="1" t="n">
        <v>45644.58094907407</v>
      </c>
      <c r="C445" s="1" t="n">
        <v>45961</v>
      </c>
      <c r="D445" t="inlineStr">
        <is>
          <t>KRONOBERGS LÄN</t>
        </is>
      </c>
      <c r="E445" t="inlineStr">
        <is>
          <t>ALVESTA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6367-2024</t>
        </is>
      </c>
      <c r="B446" s="1" t="n">
        <v>45338.49901620371</v>
      </c>
      <c r="C446" s="1" t="n">
        <v>45961</v>
      </c>
      <c r="D446" t="inlineStr">
        <is>
          <t>KRONOBERGS LÄN</t>
        </is>
      </c>
      <c r="E446" t="inlineStr">
        <is>
          <t>ALVESTA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7175-2023</t>
        </is>
      </c>
      <c r="B447" s="1" t="n">
        <v>44970.5053587963</v>
      </c>
      <c r="C447" s="1" t="n">
        <v>45961</v>
      </c>
      <c r="D447" t="inlineStr">
        <is>
          <t>KRONOBERGS LÄN</t>
        </is>
      </c>
      <c r="E447" t="inlineStr">
        <is>
          <t>ALVESTA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32978-2023</t>
        </is>
      </c>
      <c r="B448" s="1" t="n">
        <v>45113</v>
      </c>
      <c r="C448" s="1" t="n">
        <v>45961</v>
      </c>
      <c r="D448" t="inlineStr">
        <is>
          <t>KRONOBERGS LÄN</t>
        </is>
      </c>
      <c r="E448" t="inlineStr">
        <is>
          <t>ALVESTA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28225-2025</t>
        </is>
      </c>
      <c r="B449" s="1" t="n">
        <v>45818</v>
      </c>
      <c r="C449" s="1" t="n">
        <v>45961</v>
      </c>
      <c r="D449" t="inlineStr">
        <is>
          <t>KRONOBERGS LÄN</t>
        </is>
      </c>
      <c r="E449" t="inlineStr">
        <is>
          <t>ALVESTA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42411-2023</t>
        </is>
      </c>
      <c r="B450" s="1" t="n">
        <v>45180</v>
      </c>
      <c r="C450" s="1" t="n">
        <v>45961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12834-2024</t>
        </is>
      </c>
      <c r="B451" s="1" t="n">
        <v>45384.70548611111</v>
      </c>
      <c r="C451" s="1" t="n">
        <v>45961</v>
      </c>
      <c r="D451" t="inlineStr">
        <is>
          <t>KRONOBERGS LÄN</t>
        </is>
      </c>
      <c r="E451" t="inlineStr">
        <is>
          <t>ALVESTA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28795-2025</t>
        </is>
      </c>
      <c r="B452" s="1" t="n">
        <v>45820</v>
      </c>
      <c r="C452" s="1" t="n">
        <v>45961</v>
      </c>
      <c r="D452" t="inlineStr">
        <is>
          <t>KRONOBERGS LÄN</t>
        </is>
      </c>
      <c r="E452" t="inlineStr">
        <is>
          <t>ALVESTA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21173-2021</t>
        </is>
      </c>
      <c r="B453" s="1" t="n">
        <v>44320</v>
      </c>
      <c r="C453" s="1" t="n">
        <v>45961</v>
      </c>
      <c r="D453" t="inlineStr">
        <is>
          <t>KRONOBERGS LÄN</t>
        </is>
      </c>
      <c r="E453" t="inlineStr">
        <is>
          <t>ALVESTA</t>
        </is>
      </c>
      <c r="G453" t="n">
        <v>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1093-2024</t>
        </is>
      </c>
      <c r="B454" s="1" t="n">
        <v>45302.37436342592</v>
      </c>
      <c r="C454" s="1" t="n">
        <v>45961</v>
      </c>
      <c r="D454" t="inlineStr">
        <is>
          <t>KRONOBERGS LÄN</t>
        </is>
      </c>
      <c r="E454" t="inlineStr">
        <is>
          <t>ALVESTA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30756-2021</t>
        </is>
      </c>
      <c r="B455" s="1" t="n">
        <v>44365</v>
      </c>
      <c r="C455" s="1" t="n">
        <v>45961</v>
      </c>
      <c r="D455" t="inlineStr">
        <is>
          <t>KRONOBERGS LÄN</t>
        </is>
      </c>
      <c r="E455" t="inlineStr">
        <is>
          <t>ALVESTA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9987-2023</t>
        </is>
      </c>
      <c r="B456" s="1" t="n">
        <v>44985</v>
      </c>
      <c r="C456" s="1" t="n">
        <v>45961</v>
      </c>
      <c r="D456" t="inlineStr">
        <is>
          <t>KRONOBERGS LÄN</t>
        </is>
      </c>
      <c r="E456" t="inlineStr">
        <is>
          <t>ALVESTA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38899-2024</t>
        </is>
      </c>
      <c r="B457" s="1" t="n">
        <v>45547.69391203704</v>
      </c>
      <c r="C457" s="1" t="n">
        <v>45961</v>
      </c>
      <c r="D457" t="inlineStr">
        <is>
          <t>KRONOBERGS LÄN</t>
        </is>
      </c>
      <c r="E457" t="inlineStr">
        <is>
          <t>ALVESTA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38639-2025</t>
        </is>
      </c>
      <c r="B458" s="1" t="n">
        <v>45884.57052083333</v>
      </c>
      <c r="C458" s="1" t="n">
        <v>45961</v>
      </c>
      <c r="D458" t="inlineStr">
        <is>
          <t>KRONOBERGS LÄN</t>
        </is>
      </c>
      <c r="E458" t="inlineStr">
        <is>
          <t>ALVESTA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46472-2025</t>
        </is>
      </c>
      <c r="B459" s="1" t="n">
        <v>45925.68578703704</v>
      </c>
      <c r="C459" s="1" t="n">
        <v>45961</v>
      </c>
      <c r="D459" t="inlineStr">
        <is>
          <t>KRONOBERGS LÄN</t>
        </is>
      </c>
      <c r="E459" t="inlineStr">
        <is>
          <t>ALVESTA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28027-2024</t>
        </is>
      </c>
      <c r="B460" s="1" t="n">
        <v>45476.48416666667</v>
      </c>
      <c r="C460" s="1" t="n">
        <v>45961</v>
      </c>
      <c r="D460" t="inlineStr">
        <is>
          <t>KRONOBERGS LÄN</t>
        </is>
      </c>
      <c r="E460" t="inlineStr">
        <is>
          <t>ALVESTA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29313-2025</t>
        </is>
      </c>
      <c r="B461" s="1" t="n">
        <v>45824.46503472222</v>
      </c>
      <c r="C461" s="1" t="n">
        <v>45961</v>
      </c>
      <c r="D461" t="inlineStr">
        <is>
          <t>KRONOBERGS LÄN</t>
        </is>
      </c>
      <c r="E461" t="inlineStr">
        <is>
          <t>ALVESTA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29399-2025</t>
        </is>
      </c>
      <c r="B462" s="1" t="n">
        <v>45824.61335648148</v>
      </c>
      <c r="C462" s="1" t="n">
        <v>45961</v>
      </c>
      <c r="D462" t="inlineStr">
        <is>
          <t>KRONOBERGS LÄN</t>
        </is>
      </c>
      <c r="E462" t="inlineStr">
        <is>
          <t>ALVESTA</t>
        </is>
      </c>
      <c r="G462" t="n">
        <v>5.7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35729-2024</t>
        </is>
      </c>
      <c r="B463" s="1" t="n">
        <v>45532.51449074074</v>
      </c>
      <c r="C463" s="1" t="n">
        <v>45961</v>
      </c>
      <c r="D463" t="inlineStr">
        <is>
          <t>KRONOBERGS LÄN</t>
        </is>
      </c>
      <c r="E463" t="inlineStr">
        <is>
          <t>ALVESTA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29163-2025</t>
        </is>
      </c>
      <c r="B464" s="1" t="n">
        <v>45821.67606481481</v>
      </c>
      <c r="C464" s="1" t="n">
        <v>45961</v>
      </c>
      <c r="D464" t="inlineStr">
        <is>
          <t>KRONOBERGS LÄN</t>
        </is>
      </c>
      <c r="E464" t="inlineStr">
        <is>
          <t>ALVESTA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29108-2025</t>
        </is>
      </c>
      <c r="B465" s="1" t="n">
        <v>45821.58226851852</v>
      </c>
      <c r="C465" s="1" t="n">
        <v>45961</v>
      </c>
      <c r="D465" t="inlineStr">
        <is>
          <t>KRONOBERGS LÄN</t>
        </is>
      </c>
      <c r="E465" t="inlineStr">
        <is>
          <t>ALVESTA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29461-2025</t>
        </is>
      </c>
      <c r="B466" s="1" t="n">
        <v>45824.69634259259</v>
      </c>
      <c r="C466" s="1" t="n">
        <v>45961</v>
      </c>
      <c r="D466" t="inlineStr">
        <is>
          <t>KRONOBERGS LÄN</t>
        </is>
      </c>
      <c r="E466" t="inlineStr">
        <is>
          <t>ALVESTA</t>
        </is>
      </c>
      <c r="G466" t="n">
        <v>6.3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4334-2024</t>
        </is>
      </c>
      <c r="B467" s="1" t="n">
        <v>45324.69274305556</v>
      </c>
      <c r="C467" s="1" t="n">
        <v>45961</v>
      </c>
      <c r="D467" t="inlineStr">
        <is>
          <t>KRONOBERGS LÄN</t>
        </is>
      </c>
      <c r="E467" t="inlineStr">
        <is>
          <t>ALVESTA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29758-2025</t>
        </is>
      </c>
      <c r="B468" s="1" t="n">
        <v>45825.61603009259</v>
      </c>
      <c r="C468" s="1" t="n">
        <v>45961</v>
      </c>
      <c r="D468" t="inlineStr">
        <is>
          <t>KRONOBERGS LÄN</t>
        </is>
      </c>
      <c r="E468" t="inlineStr">
        <is>
          <t>ALVESTA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11912-2022</t>
        </is>
      </c>
      <c r="B469" s="1" t="n">
        <v>44635</v>
      </c>
      <c r="C469" s="1" t="n">
        <v>45961</v>
      </c>
      <c r="D469" t="inlineStr">
        <is>
          <t>KRONOBERGS LÄN</t>
        </is>
      </c>
      <c r="E469" t="inlineStr">
        <is>
          <t>ALVESTA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64797-2021</t>
        </is>
      </c>
      <c r="B470" s="1" t="n">
        <v>44512.50164351852</v>
      </c>
      <c r="C470" s="1" t="n">
        <v>45961</v>
      </c>
      <c r="D470" t="inlineStr">
        <is>
          <t>KRONOBERGS LÄN</t>
        </is>
      </c>
      <c r="E470" t="inlineStr">
        <is>
          <t>ALVESTA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18677-2025</t>
        </is>
      </c>
      <c r="B471" s="1" t="n">
        <v>45763.59938657407</v>
      </c>
      <c r="C471" s="1" t="n">
        <v>45961</v>
      </c>
      <c r="D471" t="inlineStr">
        <is>
          <t>KRONOBERGS LÄN</t>
        </is>
      </c>
      <c r="E471" t="inlineStr">
        <is>
          <t>ALVESTA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30131-2025</t>
        </is>
      </c>
      <c r="B472" s="1" t="n">
        <v>45826</v>
      </c>
      <c r="C472" s="1" t="n">
        <v>45961</v>
      </c>
      <c r="D472" t="inlineStr">
        <is>
          <t>KRONOBERGS LÄN</t>
        </is>
      </c>
      <c r="E472" t="inlineStr">
        <is>
          <t>ALVESTA</t>
        </is>
      </c>
      <c r="F472" t="inlineStr">
        <is>
          <t>Kyrkan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15820-2025</t>
        </is>
      </c>
      <c r="B473" s="1" t="n">
        <v>45748.68826388889</v>
      </c>
      <c r="C473" s="1" t="n">
        <v>45961</v>
      </c>
      <c r="D473" t="inlineStr">
        <is>
          <t>KRONOBERGS LÄN</t>
        </is>
      </c>
      <c r="E473" t="inlineStr">
        <is>
          <t>ALVESTA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29749-2025</t>
        </is>
      </c>
      <c r="B474" s="1" t="n">
        <v>45825.60664351852</v>
      </c>
      <c r="C474" s="1" t="n">
        <v>45961</v>
      </c>
      <c r="D474" t="inlineStr">
        <is>
          <t>KRONOBERGS LÄN</t>
        </is>
      </c>
      <c r="E474" t="inlineStr">
        <is>
          <t>ALVESTA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10858-2023</t>
        </is>
      </c>
      <c r="B475" s="1" t="n">
        <v>44991.38001157407</v>
      </c>
      <c r="C475" s="1" t="n">
        <v>45961</v>
      </c>
      <c r="D475" t="inlineStr">
        <is>
          <t>KRONOBERGS LÄN</t>
        </is>
      </c>
      <c r="E475" t="inlineStr">
        <is>
          <t>ALVESTA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35377-2021</t>
        </is>
      </c>
      <c r="B476" s="1" t="n">
        <v>44385</v>
      </c>
      <c r="C476" s="1" t="n">
        <v>45961</v>
      </c>
      <c r="D476" t="inlineStr">
        <is>
          <t>KRONOBERGS LÄN</t>
        </is>
      </c>
      <c r="E476" t="inlineStr">
        <is>
          <t>ALVESTA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46513-2025</t>
        </is>
      </c>
      <c r="B477" s="1" t="n">
        <v>45926.28380787037</v>
      </c>
      <c r="C477" s="1" t="n">
        <v>45961</v>
      </c>
      <c r="D477" t="inlineStr">
        <is>
          <t>KRONOBERGS LÄN</t>
        </is>
      </c>
      <c r="E477" t="inlineStr">
        <is>
          <t>ALVESTA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1055-2023</t>
        </is>
      </c>
      <c r="B478" s="1" t="n">
        <v>44935.49515046296</v>
      </c>
      <c r="C478" s="1" t="n">
        <v>45961</v>
      </c>
      <c r="D478" t="inlineStr">
        <is>
          <t>KRONOBERGS LÄN</t>
        </is>
      </c>
      <c r="E478" t="inlineStr">
        <is>
          <t>ALVESTA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20028-2021</t>
        </is>
      </c>
      <c r="B479" s="1" t="n">
        <v>44313</v>
      </c>
      <c r="C479" s="1" t="n">
        <v>45961</v>
      </c>
      <c r="D479" t="inlineStr">
        <is>
          <t>KRONOBERGS LÄN</t>
        </is>
      </c>
      <c r="E479" t="inlineStr">
        <is>
          <t>ALVESTA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30222-2025</t>
        </is>
      </c>
      <c r="B480" s="1" t="n">
        <v>45827.37509259259</v>
      </c>
      <c r="C480" s="1" t="n">
        <v>45961</v>
      </c>
      <c r="D480" t="inlineStr">
        <is>
          <t>KRONOBERGS LÄN</t>
        </is>
      </c>
      <c r="E480" t="inlineStr">
        <is>
          <t>ALVESTA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44487-2021</t>
        </is>
      </c>
      <c r="B481" s="1" t="n">
        <v>44435</v>
      </c>
      <c r="C481" s="1" t="n">
        <v>45961</v>
      </c>
      <c r="D481" t="inlineStr">
        <is>
          <t>KRONOBERGS LÄN</t>
        </is>
      </c>
      <c r="E481" t="inlineStr">
        <is>
          <t>ALVESTA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30191-2025</t>
        </is>
      </c>
      <c r="B482" s="1" t="n">
        <v>45827.35050925926</v>
      </c>
      <c r="C482" s="1" t="n">
        <v>45961</v>
      </c>
      <c r="D482" t="inlineStr">
        <is>
          <t>KRONOBERGS LÄN</t>
        </is>
      </c>
      <c r="E482" t="inlineStr">
        <is>
          <t>ALVESTA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30223-2025</t>
        </is>
      </c>
      <c r="B483" s="1" t="n">
        <v>45827.37668981482</v>
      </c>
      <c r="C483" s="1" t="n">
        <v>45961</v>
      </c>
      <c r="D483" t="inlineStr">
        <is>
          <t>KRONOBERGS LÄN</t>
        </is>
      </c>
      <c r="E483" t="inlineStr">
        <is>
          <t>ALVESTA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26573-2023</t>
        </is>
      </c>
      <c r="B484" s="1" t="n">
        <v>45092.64133101852</v>
      </c>
      <c r="C484" s="1" t="n">
        <v>45961</v>
      </c>
      <c r="D484" t="inlineStr">
        <is>
          <t>KRONOBERGS LÄN</t>
        </is>
      </c>
      <c r="E484" t="inlineStr">
        <is>
          <t>ALVESTA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6009-2024</t>
        </is>
      </c>
      <c r="B485" s="1" t="n">
        <v>45336.60260416667</v>
      </c>
      <c r="C485" s="1" t="n">
        <v>45961</v>
      </c>
      <c r="D485" t="inlineStr">
        <is>
          <t>KRONOBERGS LÄN</t>
        </is>
      </c>
      <c r="E485" t="inlineStr">
        <is>
          <t>ALVESTA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62230-2023</t>
        </is>
      </c>
      <c r="B486" s="1" t="n">
        <v>45267.58740740741</v>
      </c>
      <c r="C486" s="1" t="n">
        <v>45961</v>
      </c>
      <c r="D486" t="inlineStr">
        <is>
          <t>KRONOBERGS LÄN</t>
        </is>
      </c>
      <c r="E486" t="inlineStr">
        <is>
          <t>ALVESTA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57948-2023</t>
        </is>
      </c>
      <c r="B487" s="1" t="n">
        <v>45247</v>
      </c>
      <c r="C487" s="1" t="n">
        <v>45961</v>
      </c>
      <c r="D487" t="inlineStr">
        <is>
          <t>KRONOBERGS LÄN</t>
        </is>
      </c>
      <c r="E487" t="inlineStr">
        <is>
          <t>ALVESTA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20624-2024</t>
        </is>
      </c>
      <c r="B488" s="1" t="n">
        <v>45436.46581018518</v>
      </c>
      <c r="C488" s="1" t="n">
        <v>45961</v>
      </c>
      <c r="D488" t="inlineStr">
        <is>
          <t>KRONOBERGS LÄN</t>
        </is>
      </c>
      <c r="E488" t="inlineStr">
        <is>
          <t>ALVESTA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31094-2025</t>
        </is>
      </c>
      <c r="B489" s="1" t="n">
        <v>45831</v>
      </c>
      <c r="C489" s="1" t="n">
        <v>45961</v>
      </c>
      <c r="D489" t="inlineStr">
        <is>
          <t>KRONOBERGS LÄN</t>
        </is>
      </c>
      <c r="E489" t="inlineStr">
        <is>
          <t>ALVESTA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19286-2025</t>
        </is>
      </c>
      <c r="B490" s="1" t="n">
        <v>45769</v>
      </c>
      <c r="C490" s="1" t="n">
        <v>45961</v>
      </c>
      <c r="D490" t="inlineStr">
        <is>
          <t>KRONOBERGS LÄN</t>
        </is>
      </c>
      <c r="E490" t="inlineStr">
        <is>
          <t>ALVESTA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31781-2025</t>
        </is>
      </c>
      <c r="B491" s="1" t="n">
        <v>45834</v>
      </c>
      <c r="C491" s="1" t="n">
        <v>45961</v>
      </c>
      <c r="D491" t="inlineStr">
        <is>
          <t>KRONOBERGS LÄN</t>
        </is>
      </c>
      <c r="E491" t="inlineStr">
        <is>
          <t>ALVESTA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31793-2025</t>
        </is>
      </c>
      <c r="B492" s="1" t="n">
        <v>45834</v>
      </c>
      <c r="C492" s="1" t="n">
        <v>45961</v>
      </c>
      <c r="D492" t="inlineStr">
        <is>
          <t>KRONOBERGS LÄN</t>
        </is>
      </c>
      <c r="E492" t="inlineStr">
        <is>
          <t>ALVESTA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16965-2021</t>
        </is>
      </c>
      <c r="B493" s="1" t="n">
        <v>44295</v>
      </c>
      <c r="C493" s="1" t="n">
        <v>45961</v>
      </c>
      <c r="D493" t="inlineStr">
        <is>
          <t>KRONOBERGS LÄN</t>
        </is>
      </c>
      <c r="E493" t="inlineStr">
        <is>
          <t>ALVESTA</t>
        </is>
      </c>
      <c r="G493" t="n">
        <v>21.8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31785-2025</t>
        </is>
      </c>
      <c r="B494" s="1" t="n">
        <v>45834</v>
      </c>
      <c r="C494" s="1" t="n">
        <v>45961</v>
      </c>
      <c r="D494" t="inlineStr">
        <is>
          <t>KRONOBERGS LÄN</t>
        </is>
      </c>
      <c r="E494" t="inlineStr">
        <is>
          <t>ALVESTA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31754-2025</t>
        </is>
      </c>
      <c r="B495" s="1" t="n">
        <v>45834</v>
      </c>
      <c r="C495" s="1" t="n">
        <v>45961</v>
      </c>
      <c r="D495" t="inlineStr">
        <is>
          <t>KRONOBERGS LÄN</t>
        </is>
      </c>
      <c r="E495" t="inlineStr">
        <is>
          <t>ALVESTA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57853-2020</t>
        </is>
      </c>
      <c r="B496" s="1" t="n">
        <v>44141</v>
      </c>
      <c r="C496" s="1" t="n">
        <v>45961</v>
      </c>
      <c r="D496" t="inlineStr">
        <is>
          <t>KRONOBERGS LÄN</t>
        </is>
      </c>
      <c r="E496" t="inlineStr">
        <is>
          <t>ALVESTA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31790-2025</t>
        </is>
      </c>
      <c r="B497" s="1" t="n">
        <v>45834</v>
      </c>
      <c r="C497" s="1" t="n">
        <v>45961</v>
      </c>
      <c r="D497" t="inlineStr">
        <is>
          <t>KRONOBERGS LÄN</t>
        </is>
      </c>
      <c r="E497" t="inlineStr">
        <is>
          <t>ALVESTA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69127-2020</t>
        </is>
      </c>
      <c r="B498" s="1" t="n">
        <v>44188</v>
      </c>
      <c r="C498" s="1" t="n">
        <v>45961</v>
      </c>
      <c r="D498" t="inlineStr">
        <is>
          <t>KRONOBERGS LÄN</t>
        </is>
      </c>
      <c r="E498" t="inlineStr">
        <is>
          <t>ALVESTA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31778-2025</t>
        </is>
      </c>
      <c r="B499" s="1" t="n">
        <v>45834</v>
      </c>
      <c r="C499" s="1" t="n">
        <v>45961</v>
      </c>
      <c r="D499" t="inlineStr">
        <is>
          <t>KRONOBERGS LÄN</t>
        </is>
      </c>
      <c r="E499" t="inlineStr">
        <is>
          <t>ALVESTA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31431-2025</t>
        </is>
      </c>
      <c r="B500" s="1" t="n">
        <v>45833</v>
      </c>
      <c r="C500" s="1" t="n">
        <v>45961</v>
      </c>
      <c r="D500" t="inlineStr">
        <is>
          <t>KRONOBERGS LÄN</t>
        </is>
      </c>
      <c r="E500" t="inlineStr">
        <is>
          <t>ALVESTA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31439-2025</t>
        </is>
      </c>
      <c r="B501" s="1" t="n">
        <v>45833</v>
      </c>
      <c r="C501" s="1" t="n">
        <v>45961</v>
      </c>
      <c r="D501" t="inlineStr">
        <is>
          <t>KRONOBERGS LÄN</t>
        </is>
      </c>
      <c r="E501" t="inlineStr">
        <is>
          <t>ALVESTA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36750-2022</t>
        </is>
      </c>
      <c r="B502" s="1" t="n">
        <v>44805.43658564815</v>
      </c>
      <c r="C502" s="1" t="n">
        <v>45961</v>
      </c>
      <c r="D502" t="inlineStr">
        <is>
          <t>KRONOBERGS LÄN</t>
        </is>
      </c>
      <c r="E502" t="inlineStr">
        <is>
          <t>ALVESTA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31566-2025</t>
        </is>
      </c>
      <c r="B503" s="1" t="n">
        <v>45833</v>
      </c>
      <c r="C503" s="1" t="n">
        <v>45961</v>
      </c>
      <c r="D503" t="inlineStr">
        <is>
          <t>KRONOBERGS LÄN</t>
        </is>
      </c>
      <c r="E503" t="inlineStr">
        <is>
          <t>ALVESTA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32625-2025</t>
        </is>
      </c>
      <c r="B504" s="1" t="n">
        <v>45838.64799768518</v>
      </c>
      <c r="C504" s="1" t="n">
        <v>45961</v>
      </c>
      <c r="D504" t="inlineStr">
        <is>
          <t>KRONOBERGS LÄN</t>
        </is>
      </c>
      <c r="E504" t="inlineStr">
        <is>
          <t>ALVESTA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6479-2022</t>
        </is>
      </c>
      <c r="B505" s="1" t="n">
        <v>44601</v>
      </c>
      <c r="C505" s="1" t="n">
        <v>45961</v>
      </c>
      <c r="D505" t="inlineStr">
        <is>
          <t>KRONOBERGS LÄN</t>
        </is>
      </c>
      <c r="E505" t="inlineStr">
        <is>
          <t>ALVESTA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65219-2023</t>
        </is>
      </c>
      <c r="B506" s="1" t="n">
        <v>45289.51297453704</v>
      </c>
      <c r="C506" s="1" t="n">
        <v>45961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32529-2025</t>
        </is>
      </c>
      <c r="B507" s="1" t="n">
        <v>45838</v>
      </c>
      <c r="C507" s="1" t="n">
        <v>45961</v>
      </c>
      <c r="D507" t="inlineStr">
        <is>
          <t>KRONOBERGS LÄN</t>
        </is>
      </c>
      <c r="E507" t="inlineStr">
        <is>
          <t>ALVESTA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32539-2025</t>
        </is>
      </c>
      <c r="B508" s="1" t="n">
        <v>45838</v>
      </c>
      <c r="C508" s="1" t="n">
        <v>45961</v>
      </c>
      <c r="D508" t="inlineStr">
        <is>
          <t>KRONOBERGS LÄN</t>
        </is>
      </c>
      <c r="E508" t="inlineStr">
        <is>
          <t>ALVESTA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32675-2025</t>
        </is>
      </c>
      <c r="B509" s="1" t="n">
        <v>45838.73699074074</v>
      </c>
      <c r="C509" s="1" t="n">
        <v>45961</v>
      </c>
      <c r="D509" t="inlineStr">
        <is>
          <t>KRONOBERGS LÄN</t>
        </is>
      </c>
      <c r="E509" t="inlineStr">
        <is>
          <t>ALVESTA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32538-2025</t>
        </is>
      </c>
      <c r="B510" s="1" t="n">
        <v>45838</v>
      </c>
      <c r="C510" s="1" t="n">
        <v>45961</v>
      </c>
      <c r="D510" t="inlineStr">
        <is>
          <t>KRONOBERGS LÄN</t>
        </is>
      </c>
      <c r="E510" t="inlineStr">
        <is>
          <t>ALVESTA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18845-2024</t>
        </is>
      </c>
      <c r="B511" s="1" t="n">
        <v>45426.67791666667</v>
      </c>
      <c r="C511" s="1" t="n">
        <v>45961</v>
      </c>
      <c r="D511" t="inlineStr">
        <is>
          <t>KRONOBERGS LÄN</t>
        </is>
      </c>
      <c r="E511" t="inlineStr">
        <is>
          <t>ALVESTA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40580-2021</t>
        </is>
      </c>
      <c r="B512" s="1" t="n">
        <v>44420</v>
      </c>
      <c r="C512" s="1" t="n">
        <v>45961</v>
      </c>
      <c r="D512" t="inlineStr">
        <is>
          <t>KRONOBERGS LÄN</t>
        </is>
      </c>
      <c r="E512" t="inlineStr">
        <is>
          <t>ALVESTA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28735-2024</t>
        </is>
      </c>
      <c r="B513" s="1" t="n">
        <v>45478.5672337963</v>
      </c>
      <c r="C513" s="1" t="n">
        <v>45961</v>
      </c>
      <c r="D513" t="inlineStr">
        <is>
          <t>KRONOBERGS LÄN</t>
        </is>
      </c>
      <c r="E513" t="inlineStr">
        <is>
          <t>ALVESTA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18001-2023</t>
        </is>
      </c>
      <c r="B514" s="1" t="n">
        <v>45040.55247685185</v>
      </c>
      <c r="C514" s="1" t="n">
        <v>45961</v>
      </c>
      <c r="D514" t="inlineStr">
        <is>
          <t>KRONOBERGS LÄN</t>
        </is>
      </c>
      <c r="E514" t="inlineStr">
        <is>
          <t>ALVESTA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19790-2025</t>
        </is>
      </c>
      <c r="B515" s="1" t="n">
        <v>45771.445</v>
      </c>
      <c r="C515" s="1" t="n">
        <v>45961</v>
      </c>
      <c r="D515" t="inlineStr">
        <is>
          <t>KRONOBERGS LÄN</t>
        </is>
      </c>
      <c r="E515" t="inlineStr">
        <is>
          <t>ALVESTA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32626-2025</t>
        </is>
      </c>
      <c r="B516" s="1" t="n">
        <v>45838.65013888889</v>
      </c>
      <c r="C516" s="1" t="n">
        <v>45961</v>
      </c>
      <c r="D516" t="inlineStr">
        <is>
          <t>KRONOBERGS LÄN</t>
        </is>
      </c>
      <c r="E516" t="inlineStr">
        <is>
          <t>ALVESTA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72318-2021</t>
        </is>
      </c>
      <c r="B517" s="1" t="n">
        <v>44545.43649305555</v>
      </c>
      <c r="C517" s="1" t="n">
        <v>45961</v>
      </c>
      <c r="D517" t="inlineStr">
        <is>
          <t>KRONOBERGS LÄN</t>
        </is>
      </c>
      <c r="E517" t="inlineStr">
        <is>
          <t>ALVESTA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1981-2021</t>
        </is>
      </c>
      <c r="B518" s="1" t="n">
        <v>44210</v>
      </c>
      <c r="C518" s="1" t="n">
        <v>45961</v>
      </c>
      <c r="D518" t="inlineStr">
        <is>
          <t>KRONOBERGS LÄN</t>
        </is>
      </c>
      <c r="E518" t="inlineStr">
        <is>
          <t>ALVESTA</t>
        </is>
      </c>
      <c r="F518" t="inlineStr">
        <is>
          <t>Kyrkan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34220-2024</t>
        </is>
      </c>
      <c r="B519" s="1" t="n">
        <v>45524</v>
      </c>
      <c r="C519" s="1" t="n">
        <v>45961</v>
      </c>
      <c r="D519" t="inlineStr">
        <is>
          <t>KRONOBERGS LÄN</t>
        </is>
      </c>
      <c r="E519" t="inlineStr">
        <is>
          <t>ALVESTA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16313-2021</t>
        </is>
      </c>
      <c r="B520" s="1" t="n">
        <v>44292.71269675926</v>
      </c>
      <c r="C520" s="1" t="n">
        <v>45961</v>
      </c>
      <c r="D520" t="inlineStr">
        <is>
          <t>KRONOBERGS LÄN</t>
        </is>
      </c>
      <c r="E520" t="inlineStr">
        <is>
          <t>ALVESTA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1655-2023</t>
        </is>
      </c>
      <c r="B521" s="1" t="n">
        <v>44938.32413194444</v>
      </c>
      <c r="C521" s="1" t="n">
        <v>45961</v>
      </c>
      <c r="D521" t="inlineStr">
        <is>
          <t>KRONOBERGS LÄN</t>
        </is>
      </c>
      <c r="E521" t="inlineStr">
        <is>
          <t>ALVESTA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35732-2024</t>
        </is>
      </c>
      <c r="B522" s="1" t="n">
        <v>45532</v>
      </c>
      <c r="C522" s="1" t="n">
        <v>45961</v>
      </c>
      <c r="D522" t="inlineStr">
        <is>
          <t>KRONOBERGS LÄN</t>
        </is>
      </c>
      <c r="E522" t="inlineStr">
        <is>
          <t>ALVESTA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3257-2023</t>
        </is>
      </c>
      <c r="B523" s="1" t="n">
        <v>44948.74932870371</v>
      </c>
      <c r="C523" s="1" t="n">
        <v>45961</v>
      </c>
      <c r="D523" t="inlineStr">
        <is>
          <t>KRONOBERGS LÄN</t>
        </is>
      </c>
      <c r="E523" t="inlineStr">
        <is>
          <t>ALVESTA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57938-2023</t>
        </is>
      </c>
      <c r="B524" s="1" t="n">
        <v>45247.55608796296</v>
      </c>
      <c r="C524" s="1" t="n">
        <v>45961</v>
      </c>
      <c r="D524" t="inlineStr">
        <is>
          <t>KRONOBERGS LÄN</t>
        </is>
      </c>
      <c r="E524" t="inlineStr">
        <is>
          <t>ALVESTA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46348-2021</t>
        </is>
      </c>
      <c r="B525" s="1" t="n">
        <v>44442.71274305556</v>
      </c>
      <c r="C525" s="1" t="n">
        <v>45961</v>
      </c>
      <c r="D525" t="inlineStr">
        <is>
          <t>KRONOBERGS LÄN</t>
        </is>
      </c>
      <c r="E525" t="inlineStr">
        <is>
          <t>ALVESTA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32693-2025</t>
        </is>
      </c>
      <c r="B526" s="1" t="n">
        <v>45839.30163194444</v>
      </c>
      <c r="C526" s="1" t="n">
        <v>45961</v>
      </c>
      <c r="D526" t="inlineStr">
        <is>
          <t>KRONOBERGS LÄN</t>
        </is>
      </c>
      <c r="E526" t="inlineStr">
        <is>
          <t>ALVESTA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58268-2022</t>
        </is>
      </c>
      <c r="B527" s="1" t="n">
        <v>44901.46834490741</v>
      </c>
      <c r="C527" s="1" t="n">
        <v>45961</v>
      </c>
      <c r="D527" t="inlineStr">
        <is>
          <t>KRONOBERGS LÄN</t>
        </is>
      </c>
      <c r="E527" t="inlineStr">
        <is>
          <t>ALVESTA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30699-2023</t>
        </is>
      </c>
      <c r="B528" s="1" t="n">
        <v>45103</v>
      </c>
      <c r="C528" s="1" t="n">
        <v>45961</v>
      </c>
      <c r="D528" t="inlineStr">
        <is>
          <t>KRONOBERGS LÄN</t>
        </is>
      </c>
      <c r="E528" t="inlineStr">
        <is>
          <t>ALVESTA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25344-2025</t>
        </is>
      </c>
      <c r="B529" s="1" t="n">
        <v>45800</v>
      </c>
      <c r="C529" s="1" t="n">
        <v>45961</v>
      </c>
      <c r="D529" t="inlineStr">
        <is>
          <t>KRONOBERGS LÄN</t>
        </is>
      </c>
      <c r="E529" t="inlineStr">
        <is>
          <t>ALVESTA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14969-2022</t>
        </is>
      </c>
      <c r="B530" s="1" t="n">
        <v>44657</v>
      </c>
      <c r="C530" s="1" t="n">
        <v>45961</v>
      </c>
      <c r="D530" t="inlineStr">
        <is>
          <t>KRONOBERGS LÄN</t>
        </is>
      </c>
      <c r="E530" t="inlineStr">
        <is>
          <t>ALVESTA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12981-2024</t>
        </is>
      </c>
      <c r="B531" s="1" t="n">
        <v>45385</v>
      </c>
      <c r="C531" s="1" t="n">
        <v>45961</v>
      </c>
      <c r="D531" t="inlineStr">
        <is>
          <t>KRONOBERGS LÄN</t>
        </is>
      </c>
      <c r="E531" t="inlineStr">
        <is>
          <t>ALVESTA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46448-2021</t>
        </is>
      </c>
      <c r="B532" s="1" t="n">
        <v>44445.35109953704</v>
      </c>
      <c r="C532" s="1" t="n">
        <v>45961</v>
      </c>
      <c r="D532" t="inlineStr">
        <is>
          <t>KRONOBERGS LÄN</t>
        </is>
      </c>
      <c r="E532" t="inlineStr">
        <is>
          <t>ALVESTA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33110-2025</t>
        </is>
      </c>
      <c r="B533" s="1" t="n">
        <v>45840.48662037037</v>
      </c>
      <c r="C533" s="1" t="n">
        <v>45961</v>
      </c>
      <c r="D533" t="inlineStr">
        <is>
          <t>KRONOBERGS LÄN</t>
        </is>
      </c>
      <c r="E533" t="inlineStr">
        <is>
          <t>ALVESTA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10272-2021</t>
        </is>
      </c>
      <c r="B534" s="1" t="n">
        <v>44256</v>
      </c>
      <c r="C534" s="1" t="n">
        <v>45961</v>
      </c>
      <c r="D534" t="inlineStr">
        <is>
          <t>KRONOBERGS LÄN</t>
        </is>
      </c>
      <c r="E534" t="inlineStr">
        <is>
          <t>ALVESTA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33699-2025</t>
        </is>
      </c>
      <c r="B535" s="1" t="n">
        <v>45841.70883101852</v>
      </c>
      <c r="C535" s="1" t="n">
        <v>45961</v>
      </c>
      <c r="D535" t="inlineStr">
        <is>
          <t>KRONOBERGS LÄN</t>
        </is>
      </c>
      <c r="E535" t="inlineStr">
        <is>
          <t>ALVESTA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33694-2025</t>
        </is>
      </c>
      <c r="B536" s="1" t="n">
        <v>45841.70002314815</v>
      </c>
      <c r="C536" s="1" t="n">
        <v>45961</v>
      </c>
      <c r="D536" t="inlineStr">
        <is>
          <t>KRONOBERGS LÄN</t>
        </is>
      </c>
      <c r="E536" t="inlineStr">
        <is>
          <t>ALVESTA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9417-2024</t>
        </is>
      </c>
      <c r="B537" s="1" t="n">
        <v>45359.44944444444</v>
      </c>
      <c r="C537" s="1" t="n">
        <v>45961</v>
      </c>
      <c r="D537" t="inlineStr">
        <is>
          <t>KRONOBERGS LÄN</t>
        </is>
      </c>
      <c r="E537" t="inlineStr">
        <is>
          <t>ALVESTA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8081-2023</t>
        </is>
      </c>
      <c r="B538" s="1" t="n">
        <v>44974.37488425926</v>
      </c>
      <c r="C538" s="1" t="n">
        <v>45961</v>
      </c>
      <c r="D538" t="inlineStr">
        <is>
          <t>KRONOBERGS LÄN</t>
        </is>
      </c>
      <c r="E538" t="inlineStr">
        <is>
          <t>ALVESTA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8803-2024</t>
        </is>
      </c>
      <c r="B539" s="1" t="n">
        <v>45356.64479166667</v>
      </c>
      <c r="C539" s="1" t="n">
        <v>45961</v>
      </c>
      <c r="D539" t="inlineStr">
        <is>
          <t>KRONOBERGS LÄN</t>
        </is>
      </c>
      <c r="E539" t="inlineStr">
        <is>
          <t>ALVESTA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33697-2025</t>
        </is>
      </c>
      <c r="B540" s="1" t="n">
        <v>45841.7075462963</v>
      </c>
      <c r="C540" s="1" t="n">
        <v>45961</v>
      </c>
      <c r="D540" t="inlineStr">
        <is>
          <t>KRONOBERGS LÄN</t>
        </is>
      </c>
      <c r="E540" t="inlineStr">
        <is>
          <t>ALVESTA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25297-2023</t>
        </is>
      </c>
      <c r="B541" s="1" t="n">
        <v>45086.88280092592</v>
      </c>
      <c r="C541" s="1" t="n">
        <v>45961</v>
      </c>
      <c r="D541" t="inlineStr">
        <is>
          <t>KRONOBERGS LÄN</t>
        </is>
      </c>
      <c r="E541" t="inlineStr">
        <is>
          <t>ALVESTA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23353-2023</t>
        </is>
      </c>
      <c r="B542" s="1" t="n">
        <v>45076.38233796296</v>
      </c>
      <c r="C542" s="1" t="n">
        <v>45961</v>
      </c>
      <c r="D542" t="inlineStr">
        <is>
          <t>KRONOBERGS LÄN</t>
        </is>
      </c>
      <c r="E542" t="inlineStr">
        <is>
          <t>ALVESTA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36817-2024</t>
        </is>
      </c>
      <c r="B543" s="1" t="n">
        <v>45538</v>
      </c>
      <c r="C543" s="1" t="n">
        <v>45961</v>
      </c>
      <c r="D543" t="inlineStr">
        <is>
          <t>KRONOBERGS LÄN</t>
        </is>
      </c>
      <c r="E543" t="inlineStr">
        <is>
          <t>ALVESTA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51210-2022</t>
        </is>
      </c>
      <c r="B544" s="1" t="n">
        <v>44868.61945601852</v>
      </c>
      <c r="C544" s="1" t="n">
        <v>45961</v>
      </c>
      <c r="D544" t="inlineStr">
        <is>
          <t>KRONOBERGS LÄN</t>
        </is>
      </c>
      <c r="E544" t="inlineStr">
        <is>
          <t>ALVESTA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20616-2024</t>
        </is>
      </c>
      <c r="B545" s="1" t="n">
        <v>45436.45458333333</v>
      </c>
      <c r="C545" s="1" t="n">
        <v>45961</v>
      </c>
      <c r="D545" t="inlineStr">
        <is>
          <t>KRONOBERGS LÄN</t>
        </is>
      </c>
      <c r="E545" t="inlineStr">
        <is>
          <t>ALVESTA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33617-2025</t>
        </is>
      </c>
      <c r="B546" s="1" t="n">
        <v>45841.62547453704</v>
      </c>
      <c r="C546" s="1" t="n">
        <v>45961</v>
      </c>
      <c r="D546" t="inlineStr">
        <is>
          <t>KRONOBERGS LÄN</t>
        </is>
      </c>
      <c r="E546" t="inlineStr">
        <is>
          <t>ALVESTA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59538-2024</t>
        </is>
      </c>
      <c r="B547" s="1" t="n">
        <v>45637</v>
      </c>
      <c r="C547" s="1" t="n">
        <v>45961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2426-2023</t>
        </is>
      </c>
      <c r="B548" s="1" t="n">
        <v>44943</v>
      </c>
      <c r="C548" s="1" t="n">
        <v>45961</v>
      </c>
      <c r="D548" t="inlineStr">
        <is>
          <t>KRONOBERGS LÄN</t>
        </is>
      </c>
      <c r="E548" t="inlineStr">
        <is>
          <t>ALVESTA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10273-2021</t>
        </is>
      </c>
      <c r="B549" s="1" t="n">
        <v>44256</v>
      </c>
      <c r="C549" s="1" t="n">
        <v>45961</v>
      </c>
      <c r="D549" t="inlineStr">
        <is>
          <t>KRONOBERGS LÄN</t>
        </is>
      </c>
      <c r="E549" t="inlineStr">
        <is>
          <t>ALVESTA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57118-2023</t>
        </is>
      </c>
      <c r="B550" s="1" t="n">
        <v>45245</v>
      </c>
      <c r="C550" s="1" t="n">
        <v>45961</v>
      </c>
      <c r="D550" t="inlineStr">
        <is>
          <t>KRONOBERGS LÄN</t>
        </is>
      </c>
      <c r="E550" t="inlineStr">
        <is>
          <t>ALVESTA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34103-2025</t>
        </is>
      </c>
      <c r="B551" s="1" t="n">
        <v>45845</v>
      </c>
      <c r="C551" s="1" t="n">
        <v>45961</v>
      </c>
      <c r="D551" t="inlineStr">
        <is>
          <t>KRONOBERGS LÄN</t>
        </is>
      </c>
      <c r="E551" t="inlineStr">
        <is>
          <t>ALVESTA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34270-2025</t>
        </is>
      </c>
      <c r="B552" s="1" t="n">
        <v>45845.80144675926</v>
      </c>
      <c r="C552" s="1" t="n">
        <v>45961</v>
      </c>
      <c r="D552" t="inlineStr">
        <is>
          <t>KRONOBERGS LÄN</t>
        </is>
      </c>
      <c r="E552" t="inlineStr">
        <is>
          <t>ALVESTA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29382-2023</t>
        </is>
      </c>
      <c r="B553" s="1" t="n">
        <v>45106.39899305555</v>
      </c>
      <c r="C553" s="1" t="n">
        <v>45961</v>
      </c>
      <c r="D553" t="inlineStr">
        <is>
          <t>KRONOBERGS LÄN</t>
        </is>
      </c>
      <c r="E553" t="inlineStr">
        <is>
          <t>ALVESTA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28818-2022</t>
        </is>
      </c>
      <c r="B554" s="1" t="n">
        <v>44749</v>
      </c>
      <c r="C554" s="1" t="n">
        <v>45961</v>
      </c>
      <c r="D554" t="inlineStr">
        <is>
          <t>KRONOBERGS LÄN</t>
        </is>
      </c>
      <c r="E554" t="inlineStr">
        <is>
          <t>ALVESTA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53917-2022</t>
        </is>
      </c>
      <c r="B555" s="1" t="n">
        <v>44880.8781712963</v>
      </c>
      <c r="C555" s="1" t="n">
        <v>45961</v>
      </c>
      <c r="D555" t="inlineStr">
        <is>
          <t>KRONOBERGS LÄN</t>
        </is>
      </c>
      <c r="E555" t="inlineStr">
        <is>
          <t>ALVESTA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1060-2023</t>
        </is>
      </c>
      <c r="B556" s="1" t="n">
        <v>44935.50050925926</v>
      </c>
      <c r="C556" s="1" t="n">
        <v>45961</v>
      </c>
      <c r="D556" t="inlineStr">
        <is>
          <t>KRONOBERGS LÄN</t>
        </is>
      </c>
      <c r="E556" t="inlineStr">
        <is>
          <t>ALVESTA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34712-2025</t>
        </is>
      </c>
      <c r="B557" s="1" t="n">
        <v>45848.51086805556</v>
      </c>
      <c r="C557" s="1" t="n">
        <v>45961</v>
      </c>
      <c r="D557" t="inlineStr">
        <is>
          <t>KRONOBERGS LÄN</t>
        </is>
      </c>
      <c r="E557" t="inlineStr">
        <is>
          <t>ALVESTA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10198-2025</t>
        </is>
      </c>
      <c r="B558" s="1" t="n">
        <v>45719</v>
      </c>
      <c r="C558" s="1" t="n">
        <v>45961</v>
      </c>
      <c r="D558" t="inlineStr">
        <is>
          <t>KRONOBERGS LÄN</t>
        </is>
      </c>
      <c r="E558" t="inlineStr">
        <is>
          <t>ALVESTA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56552-2021</t>
        </is>
      </c>
      <c r="B559" s="1" t="n">
        <v>44480.62013888889</v>
      </c>
      <c r="C559" s="1" t="n">
        <v>45961</v>
      </c>
      <c r="D559" t="inlineStr">
        <is>
          <t>KRONOBERGS LÄN</t>
        </is>
      </c>
      <c r="E559" t="inlineStr">
        <is>
          <t>ALVESTA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37113-2023</t>
        </is>
      </c>
      <c r="B560" s="1" t="n">
        <v>45155.5568287037</v>
      </c>
      <c r="C560" s="1" t="n">
        <v>45961</v>
      </c>
      <c r="D560" t="inlineStr">
        <is>
          <t>KRONOBERGS LÄN</t>
        </is>
      </c>
      <c r="E560" t="inlineStr">
        <is>
          <t>ALVESTA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34530-2025</t>
        </is>
      </c>
      <c r="B561" s="1" t="n">
        <v>45847.50042824074</v>
      </c>
      <c r="C561" s="1" t="n">
        <v>45961</v>
      </c>
      <c r="D561" t="inlineStr">
        <is>
          <t>KRONOBERGS LÄN</t>
        </is>
      </c>
      <c r="E561" t="inlineStr">
        <is>
          <t>ALVESTA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34532-2025</t>
        </is>
      </c>
      <c r="B562" s="1" t="n">
        <v>45847.50482638889</v>
      </c>
      <c r="C562" s="1" t="n">
        <v>45961</v>
      </c>
      <c r="D562" t="inlineStr">
        <is>
          <t>KRONOBERGS LÄN</t>
        </is>
      </c>
      <c r="E562" t="inlineStr">
        <is>
          <t>ALVESTA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34267-2023</t>
        </is>
      </c>
      <c r="B563" s="1" t="n">
        <v>45128</v>
      </c>
      <c r="C563" s="1" t="n">
        <v>45961</v>
      </c>
      <c r="D563" t="inlineStr">
        <is>
          <t>KRONOBERGS LÄN</t>
        </is>
      </c>
      <c r="E563" t="inlineStr">
        <is>
          <t>ALVESTA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34512-2025</t>
        </is>
      </c>
      <c r="B564" s="1" t="n">
        <v>45847</v>
      </c>
      <c r="C564" s="1" t="n">
        <v>45961</v>
      </c>
      <c r="D564" t="inlineStr">
        <is>
          <t>KRONOBERGS LÄN</t>
        </is>
      </c>
      <c r="E564" t="inlineStr">
        <is>
          <t>ALVESTA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60760-2022</t>
        </is>
      </c>
      <c r="B565" s="1" t="n">
        <v>44914</v>
      </c>
      <c r="C565" s="1" t="n">
        <v>45961</v>
      </c>
      <c r="D565" t="inlineStr">
        <is>
          <t>KRONOBERGS LÄN</t>
        </is>
      </c>
      <c r="E565" t="inlineStr">
        <is>
          <t>ALVESTA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30604-2023</t>
        </is>
      </c>
      <c r="B566" s="1" t="n">
        <v>45112.38873842593</v>
      </c>
      <c r="C566" s="1" t="n">
        <v>45961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3118-2025</t>
        </is>
      </c>
      <c r="B567" s="1" t="n">
        <v>45678</v>
      </c>
      <c r="C567" s="1" t="n">
        <v>45961</v>
      </c>
      <c r="D567" t="inlineStr">
        <is>
          <t>KRONOBERGS LÄN</t>
        </is>
      </c>
      <c r="E567" t="inlineStr">
        <is>
          <t>ALVESTA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34514-2025</t>
        </is>
      </c>
      <c r="B568" s="1" t="n">
        <v>45847</v>
      </c>
      <c r="C568" s="1" t="n">
        <v>45961</v>
      </c>
      <c r="D568" t="inlineStr">
        <is>
          <t>KRONOBERGS LÄN</t>
        </is>
      </c>
      <c r="E568" t="inlineStr">
        <is>
          <t>ALVESTA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35074-2025</t>
        </is>
      </c>
      <c r="B569" s="1" t="n">
        <v>45852.4811574074</v>
      </c>
      <c r="C569" s="1" t="n">
        <v>45961</v>
      </c>
      <c r="D569" t="inlineStr">
        <is>
          <t>KRONOBERGS LÄN</t>
        </is>
      </c>
      <c r="E569" t="inlineStr">
        <is>
          <t>ALVESTA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35009-2025</t>
        </is>
      </c>
      <c r="B570" s="1" t="n">
        <v>45851.49091435185</v>
      </c>
      <c r="C570" s="1" t="n">
        <v>45961</v>
      </c>
      <c r="D570" t="inlineStr">
        <is>
          <t>KRONOBERGS LÄN</t>
        </is>
      </c>
      <c r="E570" t="inlineStr">
        <is>
          <t>ALVESTA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6094-2024</t>
        </is>
      </c>
      <c r="B571" s="1" t="n">
        <v>45337</v>
      </c>
      <c r="C571" s="1" t="n">
        <v>45961</v>
      </c>
      <c r="D571" t="inlineStr">
        <is>
          <t>KRONOBERGS LÄN</t>
        </is>
      </c>
      <c r="E571" t="inlineStr">
        <is>
          <t>ALVESTA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49602-2024</t>
        </is>
      </c>
      <c r="B572" s="1" t="n">
        <v>45596</v>
      </c>
      <c r="C572" s="1" t="n">
        <v>45961</v>
      </c>
      <c r="D572" t="inlineStr">
        <is>
          <t>KRONOBERGS LÄN</t>
        </is>
      </c>
      <c r="E572" t="inlineStr">
        <is>
          <t>ALVESTA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40566-2024</t>
        </is>
      </c>
      <c r="B573" s="1" t="n">
        <v>45555.66891203704</v>
      </c>
      <c r="C573" s="1" t="n">
        <v>45961</v>
      </c>
      <c r="D573" t="inlineStr">
        <is>
          <t>KRONOBERGS LÄN</t>
        </is>
      </c>
      <c r="E573" t="inlineStr">
        <is>
          <t>ALVESTA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35140-2025</t>
        </is>
      </c>
      <c r="B574" s="1" t="n">
        <v>45852.65015046296</v>
      </c>
      <c r="C574" s="1" t="n">
        <v>45961</v>
      </c>
      <c r="D574" t="inlineStr">
        <is>
          <t>KRONOBERGS LÄN</t>
        </is>
      </c>
      <c r="E574" t="inlineStr">
        <is>
          <t>ALVESTA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23909-2023</t>
        </is>
      </c>
      <c r="B575" s="1" t="n">
        <v>45078.55971064815</v>
      </c>
      <c r="C575" s="1" t="n">
        <v>45961</v>
      </c>
      <c r="D575" t="inlineStr">
        <is>
          <t>KRONOBERGS LÄN</t>
        </is>
      </c>
      <c r="E575" t="inlineStr">
        <is>
          <t>ALVESTA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35321-2025</t>
        </is>
      </c>
      <c r="B576" s="1" t="n">
        <v>45854</v>
      </c>
      <c r="C576" s="1" t="n">
        <v>45961</v>
      </c>
      <c r="D576" t="inlineStr">
        <is>
          <t>KRONOBERGS LÄN</t>
        </is>
      </c>
      <c r="E576" t="inlineStr">
        <is>
          <t>ALVESTA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13369-2023</t>
        </is>
      </c>
      <c r="B577" s="1" t="n">
        <v>45005.47989583333</v>
      </c>
      <c r="C577" s="1" t="n">
        <v>45961</v>
      </c>
      <c r="D577" t="inlineStr">
        <is>
          <t>KRONOBERGS LÄN</t>
        </is>
      </c>
      <c r="E577" t="inlineStr">
        <is>
          <t>ALVESTA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46022-2023</t>
        </is>
      </c>
      <c r="B578" s="1" t="n">
        <v>45189</v>
      </c>
      <c r="C578" s="1" t="n">
        <v>45961</v>
      </c>
      <c r="D578" t="inlineStr">
        <is>
          <t>KRONOBERGS LÄN</t>
        </is>
      </c>
      <c r="E578" t="inlineStr">
        <is>
          <t>ALVESTA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413-2024</t>
        </is>
      </c>
      <c r="B579" s="1" t="n">
        <v>45296</v>
      </c>
      <c r="C579" s="1" t="n">
        <v>45961</v>
      </c>
      <c r="D579" t="inlineStr">
        <is>
          <t>KRONOBERGS LÄN</t>
        </is>
      </c>
      <c r="E579" t="inlineStr">
        <is>
          <t>ALVESTA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15171-2025</t>
        </is>
      </c>
      <c r="B580" s="1" t="n">
        <v>45744.50616898148</v>
      </c>
      <c r="C580" s="1" t="n">
        <v>45961</v>
      </c>
      <c r="D580" t="inlineStr">
        <is>
          <t>KRONOBERGS LÄN</t>
        </is>
      </c>
      <c r="E580" t="inlineStr">
        <is>
          <t>ALVESTA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1540-2023</t>
        </is>
      </c>
      <c r="B581" s="1" t="n">
        <v>44935</v>
      </c>
      <c r="C581" s="1" t="n">
        <v>45961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35369-2025</t>
        </is>
      </c>
      <c r="B582" s="1" t="n">
        <v>45854.7780787037</v>
      </c>
      <c r="C582" s="1" t="n">
        <v>45961</v>
      </c>
      <c r="D582" t="inlineStr">
        <is>
          <t>KRONOBERGS LÄN</t>
        </is>
      </c>
      <c r="E582" t="inlineStr">
        <is>
          <t>ALVESTA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46234-2023</t>
        </is>
      </c>
      <c r="B583" s="1" t="n">
        <v>45196.705625</v>
      </c>
      <c r="C583" s="1" t="n">
        <v>45961</v>
      </c>
      <c r="D583" t="inlineStr">
        <is>
          <t>KRONOBERGS LÄN</t>
        </is>
      </c>
      <c r="E583" t="inlineStr">
        <is>
          <t>ALVESTA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18646-2022</t>
        </is>
      </c>
      <c r="B584" s="1" t="n">
        <v>44687.495625</v>
      </c>
      <c r="C584" s="1" t="n">
        <v>45961</v>
      </c>
      <c r="D584" t="inlineStr">
        <is>
          <t>KRONOBERGS LÄN</t>
        </is>
      </c>
      <c r="E584" t="inlineStr">
        <is>
          <t>ALVESTA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35523-2025</t>
        </is>
      </c>
      <c r="B585" s="1" t="n">
        <v>45856.42827546296</v>
      </c>
      <c r="C585" s="1" t="n">
        <v>45961</v>
      </c>
      <c r="D585" t="inlineStr">
        <is>
          <t>KRONOBERGS LÄN</t>
        </is>
      </c>
      <c r="E585" t="inlineStr">
        <is>
          <t>ALVESTA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35601-2025</t>
        </is>
      </c>
      <c r="B586" s="1" t="n">
        <v>45858.99248842592</v>
      </c>
      <c r="C586" s="1" t="n">
        <v>45961</v>
      </c>
      <c r="D586" t="inlineStr">
        <is>
          <t>KRONOBERGS LÄN</t>
        </is>
      </c>
      <c r="E586" t="inlineStr">
        <is>
          <t>ALVESTA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6812-2024</t>
        </is>
      </c>
      <c r="B587" s="1" t="n">
        <v>45342.58723379629</v>
      </c>
      <c r="C587" s="1" t="n">
        <v>45961</v>
      </c>
      <c r="D587" t="inlineStr">
        <is>
          <t>KRONOBERGS LÄN</t>
        </is>
      </c>
      <c r="E587" t="inlineStr">
        <is>
          <t>ALVESTA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11515-2025</t>
        </is>
      </c>
      <c r="B588" s="1" t="n">
        <v>45726.88268518518</v>
      </c>
      <c r="C588" s="1" t="n">
        <v>45961</v>
      </c>
      <c r="D588" t="inlineStr">
        <is>
          <t>KRONOBERGS LÄN</t>
        </is>
      </c>
      <c r="E588" t="inlineStr">
        <is>
          <t>ALVESTA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20628-2024</t>
        </is>
      </c>
      <c r="B589" s="1" t="n">
        <v>45436.47261574074</v>
      </c>
      <c r="C589" s="1" t="n">
        <v>45961</v>
      </c>
      <c r="D589" t="inlineStr">
        <is>
          <t>KRONOBERGS LÄN</t>
        </is>
      </c>
      <c r="E589" t="inlineStr">
        <is>
          <t>ALVESTA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35687-2025</t>
        </is>
      </c>
      <c r="B590" s="1" t="n">
        <v>45860.10805555555</v>
      </c>
      <c r="C590" s="1" t="n">
        <v>45961</v>
      </c>
      <c r="D590" t="inlineStr">
        <is>
          <t>KRONOBERGS LÄN</t>
        </is>
      </c>
      <c r="E590" t="inlineStr">
        <is>
          <t>ALVESTA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20609-2024</t>
        </is>
      </c>
      <c r="B591" s="1" t="n">
        <v>45436.4487962963</v>
      </c>
      <c r="C591" s="1" t="n">
        <v>45961</v>
      </c>
      <c r="D591" t="inlineStr">
        <is>
          <t>KRONOBERGS LÄN</t>
        </is>
      </c>
      <c r="E591" t="inlineStr">
        <is>
          <t>ALVESTA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60202-2021</t>
        </is>
      </c>
      <c r="B592" s="1" t="n">
        <v>44495</v>
      </c>
      <c r="C592" s="1" t="n">
        <v>45961</v>
      </c>
      <c r="D592" t="inlineStr">
        <is>
          <t>KRONOBERGS LÄN</t>
        </is>
      </c>
      <c r="E592" t="inlineStr">
        <is>
          <t>ALVESTA</t>
        </is>
      </c>
      <c r="G592" t="n">
        <v>8.800000000000001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35529-2023</t>
        </is>
      </c>
      <c r="B593" s="1" t="n">
        <v>45146</v>
      </c>
      <c r="C593" s="1" t="n">
        <v>45961</v>
      </c>
      <c r="D593" t="inlineStr">
        <is>
          <t>KRONOBERGS LÄN</t>
        </is>
      </c>
      <c r="E593" t="inlineStr">
        <is>
          <t>ALVESTA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8842-2023</t>
        </is>
      </c>
      <c r="B594" s="1" t="n">
        <v>44978.74306712963</v>
      </c>
      <c r="C594" s="1" t="n">
        <v>45961</v>
      </c>
      <c r="D594" t="inlineStr">
        <is>
          <t>KRONOBERGS LÄN</t>
        </is>
      </c>
      <c r="E594" t="inlineStr">
        <is>
          <t>ALVESTA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38909-2024</t>
        </is>
      </c>
      <c r="B595" s="1" t="n">
        <v>45547.72253472222</v>
      </c>
      <c r="C595" s="1" t="n">
        <v>45961</v>
      </c>
      <c r="D595" t="inlineStr">
        <is>
          <t>KRONOBERGS LÄN</t>
        </is>
      </c>
      <c r="E595" t="inlineStr">
        <is>
          <t>ALVESTA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56832-2024</t>
        </is>
      </c>
      <c r="B596" s="1" t="n">
        <v>45628.49865740741</v>
      </c>
      <c r="C596" s="1" t="n">
        <v>45961</v>
      </c>
      <c r="D596" t="inlineStr">
        <is>
          <t>KRONOBERGS LÄN</t>
        </is>
      </c>
      <c r="E596" t="inlineStr">
        <is>
          <t>ALVESTA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65092-2023</t>
        </is>
      </c>
      <c r="B597" s="1" t="n">
        <v>45288</v>
      </c>
      <c r="C597" s="1" t="n">
        <v>45961</v>
      </c>
      <c r="D597" t="inlineStr">
        <is>
          <t>KRONOBERGS LÄN</t>
        </is>
      </c>
      <c r="E597" t="inlineStr">
        <is>
          <t>ALVESTA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38875-2022</t>
        </is>
      </c>
      <c r="B598" s="1" t="n">
        <v>44816</v>
      </c>
      <c r="C598" s="1" t="n">
        <v>45961</v>
      </c>
      <c r="D598" t="inlineStr">
        <is>
          <t>KRONOBERGS LÄN</t>
        </is>
      </c>
      <c r="E598" t="inlineStr">
        <is>
          <t>ALVESTA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48692-2024</t>
        </is>
      </c>
      <c r="B599" s="1" t="n">
        <v>45593</v>
      </c>
      <c r="C599" s="1" t="n">
        <v>45961</v>
      </c>
      <c r="D599" t="inlineStr">
        <is>
          <t>KRONOBERGS LÄN</t>
        </is>
      </c>
      <c r="E599" t="inlineStr">
        <is>
          <t>ALVESTA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28529-2024</t>
        </is>
      </c>
      <c r="B600" s="1" t="n">
        <v>45478.32578703704</v>
      </c>
      <c r="C600" s="1" t="n">
        <v>45961</v>
      </c>
      <c r="D600" t="inlineStr">
        <is>
          <t>KRONOBERGS LÄN</t>
        </is>
      </c>
      <c r="E600" t="inlineStr">
        <is>
          <t>ALVESTA</t>
        </is>
      </c>
      <c r="G600" t="n">
        <v>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17750-2024</t>
        </is>
      </c>
      <c r="B601" s="1" t="n">
        <v>45418.5978125</v>
      </c>
      <c r="C601" s="1" t="n">
        <v>45961</v>
      </c>
      <c r="D601" t="inlineStr">
        <is>
          <t>KRONOBERGS LÄN</t>
        </is>
      </c>
      <c r="E601" t="inlineStr">
        <is>
          <t>ALVESTA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15062-2023</t>
        </is>
      </c>
      <c r="B602" s="1" t="n">
        <v>45015</v>
      </c>
      <c r="C602" s="1" t="n">
        <v>45961</v>
      </c>
      <c r="D602" t="inlineStr">
        <is>
          <t>KRONOBERGS LÄN</t>
        </is>
      </c>
      <c r="E602" t="inlineStr">
        <is>
          <t>ALVESTA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32374-2023</t>
        </is>
      </c>
      <c r="B603" s="1" t="n">
        <v>45110</v>
      </c>
      <c r="C603" s="1" t="n">
        <v>45961</v>
      </c>
      <c r="D603" t="inlineStr">
        <is>
          <t>KRONOBERGS LÄN</t>
        </is>
      </c>
      <c r="E603" t="inlineStr">
        <is>
          <t>ALVESTA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11669-2024</t>
        </is>
      </c>
      <c r="B604" s="1" t="n">
        <v>45373</v>
      </c>
      <c r="C604" s="1" t="n">
        <v>45961</v>
      </c>
      <c r="D604" t="inlineStr">
        <is>
          <t>KRONOBERGS LÄN</t>
        </is>
      </c>
      <c r="E604" t="inlineStr">
        <is>
          <t>ALVESTA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36340-2025</t>
        </is>
      </c>
      <c r="B605" s="1" t="n">
        <v>45868.46616898148</v>
      </c>
      <c r="C605" s="1" t="n">
        <v>45961</v>
      </c>
      <c r="D605" t="inlineStr">
        <is>
          <t>KRONOBERGS LÄN</t>
        </is>
      </c>
      <c r="E605" t="inlineStr">
        <is>
          <t>ALVESTA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36345-2025</t>
        </is>
      </c>
      <c r="B606" s="1" t="n">
        <v>45868</v>
      </c>
      <c r="C606" s="1" t="n">
        <v>45961</v>
      </c>
      <c r="D606" t="inlineStr">
        <is>
          <t>KRONOBERGS LÄN</t>
        </is>
      </c>
      <c r="E606" t="inlineStr">
        <is>
          <t>ALVESTA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25929-2024</t>
        </is>
      </c>
      <c r="B607" s="1" t="n">
        <v>45467</v>
      </c>
      <c r="C607" s="1" t="n">
        <v>45961</v>
      </c>
      <c r="D607" t="inlineStr">
        <is>
          <t>KRONOBERGS LÄN</t>
        </is>
      </c>
      <c r="E607" t="inlineStr">
        <is>
          <t>ALVESTA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11937-2023</t>
        </is>
      </c>
      <c r="B608" s="1" t="n">
        <v>44995.50556712963</v>
      </c>
      <c r="C608" s="1" t="n">
        <v>45961</v>
      </c>
      <c r="D608" t="inlineStr">
        <is>
          <t>KRONOBERGS LÄN</t>
        </is>
      </c>
      <c r="E608" t="inlineStr">
        <is>
          <t>ALVESTA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16301-2024</t>
        </is>
      </c>
      <c r="B609" s="1" t="n">
        <v>45407</v>
      </c>
      <c r="C609" s="1" t="n">
        <v>45961</v>
      </c>
      <c r="D609" t="inlineStr">
        <is>
          <t>KRONOBERGS LÄN</t>
        </is>
      </c>
      <c r="E609" t="inlineStr">
        <is>
          <t>ALVESTA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15175-2025</t>
        </is>
      </c>
      <c r="B610" s="1" t="n">
        <v>45744.51283564815</v>
      </c>
      <c r="C610" s="1" t="n">
        <v>45961</v>
      </c>
      <c r="D610" t="inlineStr">
        <is>
          <t>KRONOBERGS LÄN</t>
        </is>
      </c>
      <c r="E610" t="inlineStr">
        <is>
          <t>ALVESTA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47051-2025</t>
        </is>
      </c>
      <c r="B611" s="1" t="n">
        <v>45929.61498842593</v>
      </c>
      <c r="C611" s="1" t="n">
        <v>45961</v>
      </c>
      <c r="D611" t="inlineStr">
        <is>
          <t>KRONOBERGS LÄN</t>
        </is>
      </c>
      <c r="E611" t="inlineStr">
        <is>
          <t>ALVESTA</t>
        </is>
      </c>
      <c r="F611" t="inlineStr">
        <is>
          <t>Kommuner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47004-2025</t>
        </is>
      </c>
      <c r="B612" s="1" t="n">
        <v>45929.55532407408</v>
      </c>
      <c r="C612" s="1" t="n">
        <v>45961</v>
      </c>
      <c r="D612" t="inlineStr">
        <is>
          <t>KRONOBERGS LÄN</t>
        </is>
      </c>
      <c r="E612" t="inlineStr">
        <is>
          <t>ALVESTA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36909-2025</t>
        </is>
      </c>
      <c r="B613" s="1" t="n">
        <v>45874</v>
      </c>
      <c r="C613" s="1" t="n">
        <v>45961</v>
      </c>
      <c r="D613" t="inlineStr">
        <is>
          <t>KRONOBERGS LÄN</t>
        </is>
      </c>
      <c r="E613" t="inlineStr">
        <is>
          <t>ALVESTA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36911-2025</t>
        </is>
      </c>
      <c r="B614" s="1" t="n">
        <v>45874</v>
      </c>
      <c r="C614" s="1" t="n">
        <v>45961</v>
      </c>
      <c r="D614" t="inlineStr">
        <is>
          <t>KRONOBERGS LÄN</t>
        </is>
      </c>
      <c r="E614" t="inlineStr">
        <is>
          <t>ALVESTA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2310-2025</t>
        </is>
      </c>
      <c r="B615" s="1" t="n">
        <v>45673.60282407407</v>
      </c>
      <c r="C615" s="1" t="n">
        <v>45961</v>
      </c>
      <c r="D615" t="inlineStr">
        <is>
          <t>KRONOBERGS LÄN</t>
        </is>
      </c>
      <c r="E615" t="inlineStr">
        <is>
          <t>ALVESTA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7887-2025</t>
        </is>
      </c>
      <c r="B616" s="1" t="n">
        <v>45706.93050925926</v>
      </c>
      <c r="C616" s="1" t="n">
        <v>45961</v>
      </c>
      <c r="D616" t="inlineStr">
        <is>
          <t>KRONOBERGS LÄN</t>
        </is>
      </c>
      <c r="E616" t="inlineStr">
        <is>
          <t>ALVESTA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29579-2022</t>
        </is>
      </c>
      <c r="B617" s="1" t="n">
        <v>44754</v>
      </c>
      <c r="C617" s="1" t="n">
        <v>45961</v>
      </c>
      <c r="D617" t="inlineStr">
        <is>
          <t>KRONOBERGS LÄN</t>
        </is>
      </c>
      <c r="E617" t="inlineStr">
        <is>
          <t>ALVESTA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49078-2023</t>
        </is>
      </c>
      <c r="B618" s="1" t="n">
        <v>45210.37579861111</v>
      </c>
      <c r="C618" s="1" t="n">
        <v>45961</v>
      </c>
      <c r="D618" t="inlineStr">
        <is>
          <t>KRONOBERGS LÄN</t>
        </is>
      </c>
      <c r="E618" t="inlineStr">
        <is>
          <t>ALVESTA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34272-2023</t>
        </is>
      </c>
      <c r="B619" s="1" t="n">
        <v>45128</v>
      </c>
      <c r="C619" s="1" t="n">
        <v>45961</v>
      </c>
      <c r="D619" t="inlineStr">
        <is>
          <t>KRONOBERGS LÄN</t>
        </is>
      </c>
      <c r="E619" t="inlineStr">
        <is>
          <t>ALVESTA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34478-2021</t>
        </is>
      </c>
      <c r="B620" s="1" t="n">
        <v>44381.93877314815</v>
      </c>
      <c r="C620" s="1" t="n">
        <v>45961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25904-2025</t>
        </is>
      </c>
      <c r="B621" s="1" t="n">
        <v>45804.55577546296</v>
      </c>
      <c r="C621" s="1" t="n">
        <v>45961</v>
      </c>
      <c r="D621" t="inlineStr">
        <is>
          <t>KRONOBERGS LÄN</t>
        </is>
      </c>
      <c r="E621" t="inlineStr">
        <is>
          <t>ALVESTA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36880-2024</t>
        </is>
      </c>
      <c r="B622" s="1" t="n">
        <v>45538</v>
      </c>
      <c r="C622" s="1" t="n">
        <v>45961</v>
      </c>
      <c r="D622" t="inlineStr">
        <is>
          <t>KRONOBERGS LÄN</t>
        </is>
      </c>
      <c r="E622" t="inlineStr">
        <is>
          <t>ALVESTA</t>
        </is>
      </c>
      <c r="F622" t="inlineStr">
        <is>
          <t>Kyrkan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36781-2025</t>
        </is>
      </c>
      <c r="B623" s="1" t="n">
        <v>45873.60206018519</v>
      </c>
      <c r="C623" s="1" t="n">
        <v>45961</v>
      </c>
      <c r="D623" t="inlineStr">
        <is>
          <t>KRONOBERGS LÄN</t>
        </is>
      </c>
      <c r="E623" t="inlineStr">
        <is>
          <t>ALVESTA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5298-2025</t>
        </is>
      </c>
      <c r="B624" s="1" t="n">
        <v>45692.46317129629</v>
      </c>
      <c r="C624" s="1" t="n">
        <v>45961</v>
      </c>
      <c r="D624" t="inlineStr">
        <is>
          <t>KRONOBERGS LÄN</t>
        </is>
      </c>
      <c r="E624" t="inlineStr">
        <is>
          <t>ALVESTA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37624-2023</t>
        </is>
      </c>
      <c r="B625" s="1" t="n">
        <v>45159.45591435185</v>
      </c>
      <c r="C625" s="1" t="n">
        <v>45961</v>
      </c>
      <c r="D625" t="inlineStr">
        <is>
          <t>KRONOBERGS LÄN</t>
        </is>
      </c>
      <c r="E625" t="inlineStr">
        <is>
          <t>ALVESTA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37220-2025</t>
        </is>
      </c>
      <c r="B626" s="1" t="n">
        <v>45875</v>
      </c>
      <c r="C626" s="1" t="n">
        <v>45961</v>
      </c>
      <c r="D626" t="inlineStr">
        <is>
          <t>KRONOBERGS LÄN</t>
        </is>
      </c>
      <c r="E626" t="inlineStr">
        <is>
          <t>ALVESTA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37217-2025</t>
        </is>
      </c>
      <c r="B627" s="1" t="n">
        <v>45875</v>
      </c>
      <c r="C627" s="1" t="n">
        <v>45961</v>
      </c>
      <c r="D627" t="inlineStr">
        <is>
          <t>KRONOBERGS LÄN</t>
        </is>
      </c>
      <c r="E627" t="inlineStr">
        <is>
          <t>ALVESTA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37091-2025</t>
        </is>
      </c>
      <c r="B628" s="1" t="n">
        <v>45875.46413194444</v>
      </c>
      <c r="C628" s="1" t="n">
        <v>45961</v>
      </c>
      <c r="D628" t="inlineStr">
        <is>
          <t>KRONOBERGS LÄN</t>
        </is>
      </c>
      <c r="E628" t="inlineStr">
        <is>
          <t>ALVESTA</t>
        </is>
      </c>
      <c r="G628" t="n">
        <v>4.7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37746-2025</t>
        </is>
      </c>
      <c r="B629" s="1" t="n">
        <v>45880.66565972222</v>
      </c>
      <c r="C629" s="1" t="n">
        <v>45961</v>
      </c>
      <c r="D629" t="inlineStr">
        <is>
          <t>KRONOBERGS LÄN</t>
        </is>
      </c>
      <c r="E629" t="inlineStr">
        <is>
          <t>ALVESTA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45492-2025</t>
        </is>
      </c>
      <c r="B630" s="1" t="n">
        <v>45922</v>
      </c>
      <c r="C630" s="1" t="n">
        <v>45961</v>
      </c>
      <c r="D630" t="inlineStr">
        <is>
          <t>KRONOBERGS LÄN</t>
        </is>
      </c>
      <c r="E630" t="inlineStr">
        <is>
          <t>ALVESTA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40550-2024</t>
        </is>
      </c>
      <c r="B631" s="1" t="n">
        <v>45555.64445601852</v>
      </c>
      <c r="C631" s="1" t="n">
        <v>45961</v>
      </c>
      <c r="D631" t="inlineStr">
        <is>
          <t>KRONOBERGS LÄN</t>
        </is>
      </c>
      <c r="E631" t="inlineStr">
        <is>
          <t>ALVESTA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47110-2025</t>
        </is>
      </c>
      <c r="B632" s="1" t="n">
        <v>45929.66826388889</v>
      </c>
      <c r="C632" s="1" t="n">
        <v>45961</v>
      </c>
      <c r="D632" t="inlineStr">
        <is>
          <t>KRONOBERGS LÄN</t>
        </is>
      </c>
      <c r="E632" t="inlineStr">
        <is>
          <t>ALVESTA</t>
        </is>
      </c>
      <c r="F632" t="inlineStr">
        <is>
          <t>Kommuner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40366-2023</t>
        </is>
      </c>
      <c r="B633" s="1" t="n">
        <v>45169</v>
      </c>
      <c r="C633" s="1" t="n">
        <v>45961</v>
      </c>
      <c r="D633" t="inlineStr">
        <is>
          <t>KRONOBERGS LÄN</t>
        </is>
      </c>
      <c r="E633" t="inlineStr">
        <is>
          <t>ALVESTA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12298-2023</t>
        </is>
      </c>
      <c r="B634" s="1" t="n">
        <v>44998.80769675926</v>
      </c>
      <c r="C634" s="1" t="n">
        <v>45961</v>
      </c>
      <c r="D634" t="inlineStr">
        <is>
          <t>KRONOBERGS LÄN</t>
        </is>
      </c>
      <c r="E634" t="inlineStr">
        <is>
          <t>ALVESTA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37794-2025</t>
        </is>
      </c>
      <c r="B635" s="1" t="n">
        <v>45881.32390046296</v>
      </c>
      <c r="C635" s="1" t="n">
        <v>45961</v>
      </c>
      <c r="D635" t="inlineStr">
        <is>
          <t>KRONOBERGS LÄN</t>
        </is>
      </c>
      <c r="E635" t="inlineStr">
        <is>
          <t>ALVESTA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25598-2023</t>
        </is>
      </c>
      <c r="B636" s="1" t="n">
        <v>45089.63818287037</v>
      </c>
      <c r="C636" s="1" t="n">
        <v>45961</v>
      </c>
      <c r="D636" t="inlineStr">
        <is>
          <t>KRONOBERGS LÄN</t>
        </is>
      </c>
      <c r="E636" t="inlineStr">
        <is>
          <t>ALVESTA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24624-2024</t>
        </is>
      </c>
      <c r="B637" s="1" t="n">
        <v>45460.49929398148</v>
      </c>
      <c r="C637" s="1" t="n">
        <v>45961</v>
      </c>
      <c r="D637" t="inlineStr">
        <is>
          <t>KRONOBERGS LÄN</t>
        </is>
      </c>
      <c r="E637" t="inlineStr">
        <is>
          <t>ALVESTA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8293-2025</t>
        </is>
      </c>
      <c r="B638" s="1" t="n">
        <v>45708.57878472222</v>
      </c>
      <c r="C638" s="1" t="n">
        <v>45961</v>
      </c>
      <c r="D638" t="inlineStr">
        <is>
          <t>KRONOBERGS LÄN</t>
        </is>
      </c>
      <c r="E638" t="inlineStr">
        <is>
          <t>ALVESTA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59621-2023</t>
        </is>
      </c>
      <c r="B639" s="1" t="n">
        <v>45254.66193287037</v>
      </c>
      <c r="C639" s="1" t="n">
        <v>45961</v>
      </c>
      <c r="D639" t="inlineStr">
        <is>
          <t>KRONOBERGS LÄN</t>
        </is>
      </c>
      <c r="E639" t="inlineStr">
        <is>
          <t>ALVESTA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5982-2024</t>
        </is>
      </c>
      <c r="B640" s="1" t="n">
        <v>45336.56375</v>
      </c>
      <c r="C640" s="1" t="n">
        <v>45961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4722-2024</t>
        </is>
      </c>
      <c r="B641" s="1" t="n">
        <v>45328</v>
      </c>
      <c r="C641" s="1" t="n">
        <v>45961</v>
      </c>
      <c r="D641" t="inlineStr">
        <is>
          <t>KRONOBERGS LÄN</t>
        </is>
      </c>
      <c r="E641" t="inlineStr">
        <is>
          <t>ALVESTA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48022-2025</t>
        </is>
      </c>
      <c r="B642" s="1" t="n">
        <v>45932.64996527778</v>
      </c>
      <c r="C642" s="1" t="n">
        <v>45961</v>
      </c>
      <c r="D642" t="inlineStr">
        <is>
          <t>KRONOBERGS LÄN</t>
        </is>
      </c>
      <c r="E642" t="inlineStr">
        <is>
          <t>ALVESTA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39898-2025</t>
        </is>
      </c>
      <c r="B643" s="1" t="n">
        <v>45891</v>
      </c>
      <c r="C643" s="1" t="n">
        <v>45961</v>
      </c>
      <c r="D643" t="inlineStr">
        <is>
          <t>KRONOBERGS LÄN</t>
        </is>
      </c>
      <c r="E643" t="inlineStr">
        <is>
          <t>ALVESTA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39338-2025</t>
        </is>
      </c>
      <c r="B644" s="1" t="n">
        <v>45889</v>
      </c>
      <c r="C644" s="1" t="n">
        <v>45961</v>
      </c>
      <c r="D644" t="inlineStr">
        <is>
          <t>KRONOBERGS LÄN</t>
        </is>
      </c>
      <c r="E644" t="inlineStr">
        <is>
          <t>ALVESTA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48143-2025</t>
        </is>
      </c>
      <c r="B645" s="1" t="n">
        <v>45933.38685185185</v>
      </c>
      <c r="C645" s="1" t="n">
        <v>45961</v>
      </c>
      <c r="D645" t="inlineStr">
        <is>
          <t>KRONOBERGS LÄN</t>
        </is>
      </c>
      <c r="E645" t="inlineStr">
        <is>
          <t>ALVESTA</t>
        </is>
      </c>
      <c r="G645" t="n">
        <v>4.4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40612-2025</t>
        </is>
      </c>
      <c r="B646" s="1" t="n">
        <v>45896</v>
      </c>
      <c r="C646" s="1" t="n">
        <v>45961</v>
      </c>
      <c r="D646" t="inlineStr">
        <is>
          <t>KRONOBERGS LÄN</t>
        </is>
      </c>
      <c r="E646" t="inlineStr">
        <is>
          <t>ALVESTA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48716-2025</t>
        </is>
      </c>
      <c r="B647" s="1" t="n">
        <v>45936</v>
      </c>
      <c r="C647" s="1" t="n">
        <v>45961</v>
      </c>
      <c r="D647" t="inlineStr">
        <is>
          <t>KRONOBERGS LÄN</t>
        </is>
      </c>
      <c r="E647" t="inlineStr">
        <is>
          <t>ALVESTA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49917-2025</t>
        </is>
      </c>
      <c r="B648" s="1" t="n">
        <v>45940.62878472222</v>
      </c>
      <c r="C648" s="1" t="n">
        <v>45961</v>
      </c>
      <c r="D648" t="inlineStr">
        <is>
          <t>KRONOBERGS LÄN</t>
        </is>
      </c>
      <c r="E648" t="inlineStr">
        <is>
          <t>ALVESTA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49921-2025</t>
        </is>
      </c>
      <c r="B649" s="1" t="n">
        <v>45940.63652777778</v>
      </c>
      <c r="C649" s="1" t="n">
        <v>45961</v>
      </c>
      <c r="D649" t="inlineStr">
        <is>
          <t>KRONOBERGS LÄN</t>
        </is>
      </c>
      <c r="E649" t="inlineStr">
        <is>
          <t>ALVESTA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49471-2025</t>
        </is>
      </c>
      <c r="B650" s="1" t="n">
        <v>45939.34381944445</v>
      </c>
      <c r="C650" s="1" t="n">
        <v>45961</v>
      </c>
      <c r="D650" t="inlineStr">
        <is>
          <t>KRONOBERGS LÄN</t>
        </is>
      </c>
      <c r="E650" t="inlineStr">
        <is>
          <t>ALVESTA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41552-2025</t>
        </is>
      </c>
      <c r="B651" s="1" t="n">
        <v>45901.59040509259</v>
      </c>
      <c r="C651" s="1" t="n">
        <v>45961</v>
      </c>
      <c r="D651" t="inlineStr">
        <is>
          <t>KRONOBERGS LÄN</t>
        </is>
      </c>
      <c r="E651" t="inlineStr">
        <is>
          <t>ALVESTA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42074-2025</t>
        </is>
      </c>
      <c r="B652" s="1" t="n">
        <v>45903.66820601852</v>
      </c>
      <c r="C652" s="1" t="n">
        <v>45961</v>
      </c>
      <c r="D652" t="inlineStr">
        <is>
          <t>KRONOBERGS LÄN</t>
        </is>
      </c>
      <c r="E652" t="inlineStr">
        <is>
          <t>ALVESTA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42195-2025</t>
        </is>
      </c>
      <c r="B653" s="1" t="n">
        <v>45904.48261574074</v>
      </c>
      <c r="C653" s="1" t="n">
        <v>45961</v>
      </c>
      <c r="D653" t="inlineStr">
        <is>
          <t>KRONOBERGS LÄN</t>
        </is>
      </c>
      <c r="E653" t="inlineStr">
        <is>
          <t>ALVESTA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40388-2025</t>
        </is>
      </c>
      <c r="B654" s="1" t="n">
        <v>45895</v>
      </c>
      <c r="C654" s="1" t="n">
        <v>45961</v>
      </c>
      <c r="D654" t="inlineStr">
        <is>
          <t>KRONOBERGS LÄN</t>
        </is>
      </c>
      <c r="E654" t="inlineStr">
        <is>
          <t>ALVESTA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42194-2025</t>
        </is>
      </c>
      <c r="B655" s="1" t="n">
        <v>45904.48097222222</v>
      </c>
      <c r="C655" s="1" t="n">
        <v>45961</v>
      </c>
      <c r="D655" t="inlineStr">
        <is>
          <t>KRONOBERGS LÄN</t>
        </is>
      </c>
      <c r="E655" t="inlineStr">
        <is>
          <t>ALVESTA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40392-2025</t>
        </is>
      </c>
      <c r="B656" s="1" t="n">
        <v>45895</v>
      </c>
      <c r="C656" s="1" t="n">
        <v>45961</v>
      </c>
      <c r="D656" t="inlineStr">
        <is>
          <t>KRONOBERGS LÄN</t>
        </is>
      </c>
      <c r="E656" t="inlineStr">
        <is>
          <t>ALVESTA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50858-2025</t>
        </is>
      </c>
      <c r="B657" s="1" t="n">
        <v>45946.59305555555</v>
      </c>
      <c r="C657" s="1" t="n">
        <v>45961</v>
      </c>
      <c r="D657" t="inlineStr">
        <is>
          <t>KRONOBERGS LÄN</t>
        </is>
      </c>
      <c r="E657" t="inlineStr">
        <is>
          <t>ALVESTA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51274-2025</t>
        </is>
      </c>
      <c r="B658" s="1" t="n">
        <v>45949.90959490741</v>
      </c>
      <c r="C658" s="1" t="n">
        <v>45961</v>
      </c>
      <c r="D658" t="inlineStr">
        <is>
          <t>KRONOBERGS LÄN</t>
        </is>
      </c>
      <c r="E658" t="inlineStr">
        <is>
          <t>ALVESTA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50853-2025</t>
        </is>
      </c>
      <c r="B659" s="1" t="n">
        <v>45946</v>
      </c>
      <c r="C659" s="1" t="n">
        <v>45961</v>
      </c>
      <c r="D659" t="inlineStr">
        <is>
          <t>KRONOBERGS LÄN</t>
        </is>
      </c>
      <c r="E659" t="inlineStr">
        <is>
          <t>ALVESTA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50852-2025</t>
        </is>
      </c>
      <c r="B660" s="1" t="n">
        <v>45946</v>
      </c>
      <c r="C660" s="1" t="n">
        <v>45961</v>
      </c>
      <c r="D660" t="inlineStr">
        <is>
          <t>KRONOBERGS LÄN</t>
        </is>
      </c>
      <c r="E660" t="inlineStr">
        <is>
          <t>ALVESTA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42782-2025</t>
        </is>
      </c>
      <c r="B661" s="1" t="n">
        <v>45908.50746527778</v>
      </c>
      <c r="C661" s="1" t="n">
        <v>45961</v>
      </c>
      <c r="D661" t="inlineStr">
        <is>
          <t>KRONOBERGS LÄN</t>
        </is>
      </c>
      <c r="E661" t="inlineStr">
        <is>
          <t>ALVESTA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51885-2025</t>
        </is>
      </c>
      <c r="B662" s="1" t="n">
        <v>45952.40800925926</v>
      </c>
      <c r="C662" s="1" t="n">
        <v>45961</v>
      </c>
      <c r="D662" t="inlineStr">
        <is>
          <t>KRONOBERGS LÄN</t>
        </is>
      </c>
      <c r="E662" t="inlineStr">
        <is>
          <t>ALVESTA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43227-2025</t>
        </is>
      </c>
      <c r="B663" s="1" t="n">
        <v>45910.49222222222</v>
      </c>
      <c r="C663" s="1" t="n">
        <v>45961</v>
      </c>
      <c r="D663" t="inlineStr">
        <is>
          <t>KRONOBERGS LÄN</t>
        </is>
      </c>
      <c r="E663" t="inlineStr">
        <is>
          <t>ALVESTA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1686-2025</t>
        </is>
      </c>
      <c r="B664" s="1" t="n">
        <v>45670.69885416667</v>
      </c>
      <c r="C664" s="1" t="n">
        <v>45961</v>
      </c>
      <c r="D664" t="inlineStr">
        <is>
          <t>KRONOBERGS LÄN</t>
        </is>
      </c>
      <c r="E664" t="inlineStr">
        <is>
          <t>ALVESTA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42958-2025</t>
        </is>
      </c>
      <c r="B665" s="1" t="n">
        <v>45909.36420138889</v>
      </c>
      <c r="C665" s="1" t="n">
        <v>45961</v>
      </c>
      <c r="D665" t="inlineStr">
        <is>
          <t>KRONOBERGS LÄN</t>
        </is>
      </c>
      <c r="E665" t="inlineStr">
        <is>
          <t>ALVESTA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42976-2025</t>
        </is>
      </c>
      <c r="B666" s="1" t="n">
        <v>45909.42730324074</v>
      </c>
      <c r="C666" s="1" t="n">
        <v>45961</v>
      </c>
      <c r="D666" t="inlineStr">
        <is>
          <t>KRONOBERGS LÄN</t>
        </is>
      </c>
      <c r="E666" t="inlineStr">
        <is>
          <t>ALVESTA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43536-2025</t>
        </is>
      </c>
      <c r="B667" s="1" t="n">
        <v>45911.59913194444</v>
      </c>
      <c r="C667" s="1" t="n">
        <v>45961</v>
      </c>
      <c r="D667" t="inlineStr">
        <is>
          <t>KRONOBERGS LÄN</t>
        </is>
      </c>
      <c r="E667" t="inlineStr">
        <is>
          <t>ALVESTA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52560-2025</t>
        </is>
      </c>
      <c r="B668" s="1" t="n">
        <v>45954.56961805555</v>
      </c>
      <c r="C668" s="1" t="n">
        <v>45961</v>
      </c>
      <c r="D668" t="inlineStr">
        <is>
          <t>KRONOBERGS LÄN</t>
        </is>
      </c>
      <c r="E668" t="inlineStr">
        <is>
          <t>ALVESTA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52365-2025</t>
        </is>
      </c>
      <c r="B669" s="1" t="n">
        <v>45952</v>
      </c>
      <c r="C669" s="1" t="n">
        <v>45961</v>
      </c>
      <c r="D669" t="inlineStr">
        <is>
          <t>KRONOBERGS LÄN</t>
        </is>
      </c>
      <c r="E669" t="inlineStr">
        <is>
          <t>ALVESTA</t>
        </is>
      </c>
      <c r="G669" t="n">
        <v>4.8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52557-2025</t>
        </is>
      </c>
      <c r="B670" s="1" t="n">
        <v>45954.56895833334</v>
      </c>
      <c r="C670" s="1" t="n">
        <v>45961</v>
      </c>
      <c r="D670" t="inlineStr">
        <is>
          <t>KRONOBERGS LÄN</t>
        </is>
      </c>
      <c r="E670" t="inlineStr">
        <is>
          <t>ALVESTA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51972-2025</t>
        </is>
      </c>
      <c r="B671" s="1" t="n">
        <v>45952</v>
      </c>
      <c r="C671" s="1" t="n">
        <v>45961</v>
      </c>
      <c r="D671" t="inlineStr">
        <is>
          <t>KRONOBERGS LÄN</t>
        </is>
      </c>
      <c r="E671" t="inlineStr">
        <is>
          <t>ALVESTA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43495-2025</t>
        </is>
      </c>
      <c r="B672" s="1" t="n">
        <v>45911.52278935185</v>
      </c>
      <c r="C672" s="1" t="n">
        <v>45961</v>
      </c>
      <c r="D672" t="inlineStr">
        <is>
          <t>KRONOBERGS LÄN</t>
        </is>
      </c>
      <c r="E672" t="inlineStr">
        <is>
          <t>ALVESTA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52837-2025</t>
        </is>
      </c>
      <c r="B673" s="1" t="n">
        <v>45957.47314814815</v>
      </c>
      <c r="C673" s="1" t="n">
        <v>45961</v>
      </c>
      <c r="D673" t="inlineStr">
        <is>
          <t>KRONOBERGS LÄN</t>
        </is>
      </c>
      <c r="E673" t="inlineStr">
        <is>
          <t>ALVESTA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44483-2025</t>
        </is>
      </c>
      <c r="B674" s="1" t="n">
        <v>45916.65115740741</v>
      </c>
      <c r="C674" s="1" t="n">
        <v>45961</v>
      </c>
      <c r="D674" t="inlineStr">
        <is>
          <t>KRONOBERGS LÄN</t>
        </is>
      </c>
      <c r="E674" t="inlineStr">
        <is>
          <t>ALVESTA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36910-2025</t>
        </is>
      </c>
      <c r="B675" s="1" t="n">
        <v>45874</v>
      </c>
      <c r="C675" s="1" t="n">
        <v>45961</v>
      </c>
      <c r="D675" t="inlineStr">
        <is>
          <t>KRONOBERGS LÄN</t>
        </is>
      </c>
      <c r="E675" t="inlineStr">
        <is>
          <t>ALVESTA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44027-2025</t>
        </is>
      </c>
      <c r="B676" s="1" t="n">
        <v>45915.48717592593</v>
      </c>
      <c r="C676" s="1" t="n">
        <v>45961</v>
      </c>
      <c r="D676" t="inlineStr">
        <is>
          <t>KRONOBERGS LÄN</t>
        </is>
      </c>
      <c r="E676" t="inlineStr">
        <is>
          <t>ALVESTA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53079-2025</t>
        </is>
      </c>
      <c r="B677" s="1" t="n">
        <v>45958</v>
      </c>
      <c r="C677" s="1" t="n">
        <v>45961</v>
      </c>
      <c r="D677" t="inlineStr">
        <is>
          <t>KRONOBERGS LÄN</t>
        </is>
      </c>
      <c r="E677" t="inlineStr">
        <is>
          <t>ALVESTA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44528-2025</t>
        </is>
      </c>
      <c r="B678" s="1" t="n">
        <v>45916</v>
      </c>
      <c r="C678" s="1" t="n">
        <v>45961</v>
      </c>
      <c r="D678" t="inlineStr">
        <is>
          <t>KRONOBERGS LÄN</t>
        </is>
      </c>
      <c r="E678" t="inlineStr">
        <is>
          <t>ALVESTA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44189-2025</t>
        </is>
      </c>
      <c r="B679" s="1" t="n">
        <v>45915.61380787037</v>
      </c>
      <c r="C679" s="1" t="n">
        <v>45961</v>
      </c>
      <c r="D679" t="inlineStr">
        <is>
          <t>KRONOBERGS LÄN</t>
        </is>
      </c>
      <c r="E679" t="inlineStr">
        <is>
          <t>ALVESTA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44481-2025</t>
        </is>
      </c>
      <c r="B680" s="1" t="n">
        <v>45916.64881944445</v>
      </c>
      <c r="C680" s="1" t="n">
        <v>45961</v>
      </c>
      <c r="D680" t="inlineStr">
        <is>
          <t>KRONOBERGS LÄN</t>
        </is>
      </c>
      <c r="E680" t="inlineStr">
        <is>
          <t>ALVESTA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44646-2025</t>
        </is>
      </c>
      <c r="B681" s="1" t="n">
        <v>45917</v>
      </c>
      <c r="C681" s="1" t="n">
        <v>45961</v>
      </c>
      <c r="D681" t="inlineStr">
        <is>
          <t>KRONOBERGS LÄN</t>
        </is>
      </c>
      <c r="E681" t="inlineStr">
        <is>
          <t>ALVESTA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44649-2025</t>
        </is>
      </c>
      <c r="B682" s="1" t="n">
        <v>45917</v>
      </c>
      <c r="C682" s="1" t="n">
        <v>45961</v>
      </c>
      <c r="D682" t="inlineStr">
        <is>
          <t>KRONOBERGS LÄN</t>
        </is>
      </c>
      <c r="E682" t="inlineStr">
        <is>
          <t>ALVESTA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44651-2025</t>
        </is>
      </c>
      <c r="B683" s="1" t="n">
        <v>45917</v>
      </c>
      <c r="C683" s="1" t="n">
        <v>45961</v>
      </c>
      <c r="D683" t="inlineStr">
        <is>
          <t>KRONOBERGS LÄN</t>
        </is>
      </c>
      <c r="E683" t="inlineStr">
        <is>
          <t>ALVESTA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44648-2025</t>
        </is>
      </c>
      <c r="B684" s="1" t="n">
        <v>45917</v>
      </c>
      <c r="C684" s="1" t="n">
        <v>45961</v>
      </c>
      <c r="D684" t="inlineStr">
        <is>
          <t>KRONOBERGS LÄN</t>
        </is>
      </c>
      <c r="E684" t="inlineStr">
        <is>
          <t>ALVESTA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44655-2025</t>
        </is>
      </c>
      <c r="B685" s="1" t="n">
        <v>45917</v>
      </c>
      <c r="C685" s="1" t="n">
        <v>45961</v>
      </c>
      <c r="D685" t="inlineStr">
        <is>
          <t>KRONOBERGS LÄN</t>
        </is>
      </c>
      <c r="E685" t="inlineStr">
        <is>
          <t>ALVESTA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44657-2025</t>
        </is>
      </c>
      <c r="B686" s="1" t="n">
        <v>45917</v>
      </c>
      <c r="C686" s="1" t="n">
        <v>45961</v>
      </c>
      <c r="D686" t="inlineStr">
        <is>
          <t>KRONOBERGS LÄN</t>
        </is>
      </c>
      <c r="E686" t="inlineStr">
        <is>
          <t>ALVESTA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44664-2025</t>
        </is>
      </c>
      <c r="B687" s="1" t="n">
        <v>45917</v>
      </c>
      <c r="C687" s="1" t="n">
        <v>45961</v>
      </c>
      <c r="D687" t="inlineStr">
        <is>
          <t>KRONOBERGS LÄN</t>
        </is>
      </c>
      <c r="E687" t="inlineStr">
        <is>
          <t>ALVESTA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39634-2025</t>
        </is>
      </c>
      <c r="B688" s="1" t="n">
        <v>45890</v>
      </c>
      <c r="C688" s="1" t="n">
        <v>45961</v>
      </c>
      <c r="D688" t="inlineStr">
        <is>
          <t>KRONOBERGS LÄN</t>
        </is>
      </c>
      <c r="E688" t="inlineStr">
        <is>
          <t>ALVESTA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46464-2025</t>
        </is>
      </c>
      <c r="B689" s="1" t="n">
        <v>45925.67674768518</v>
      </c>
      <c r="C689" s="1" t="n">
        <v>45961</v>
      </c>
      <c r="D689" t="inlineStr">
        <is>
          <t>KRONOBERGS LÄN</t>
        </is>
      </c>
      <c r="E689" t="inlineStr">
        <is>
          <t>ALVESTA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48009-2025</t>
        </is>
      </c>
      <c r="B690" s="1" t="n">
        <v>45932.64091435185</v>
      </c>
      <c r="C690" s="1" t="n">
        <v>45961</v>
      </c>
      <c r="D690" t="inlineStr">
        <is>
          <t>KRONOBERGS LÄN</t>
        </is>
      </c>
      <c r="E690" t="inlineStr">
        <is>
          <t>ALVESTA</t>
        </is>
      </c>
      <c r="G690" t="n">
        <v>2.9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48114-2025</t>
        </is>
      </c>
      <c r="B691" s="1" t="n">
        <v>45933</v>
      </c>
      <c r="C691" s="1" t="n">
        <v>45961</v>
      </c>
      <c r="D691" t="inlineStr">
        <is>
          <t>KRONOBERGS LÄN</t>
        </is>
      </c>
      <c r="E691" t="inlineStr">
        <is>
          <t>ALVESTA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53425-2025</t>
        </is>
      </c>
      <c r="B692" s="1" t="n">
        <v>45959.61004629629</v>
      </c>
      <c r="C692" s="1" t="n">
        <v>45961</v>
      </c>
      <c r="D692" t="inlineStr">
        <is>
          <t>KRONOBERGS LÄN</t>
        </is>
      </c>
      <c r="E692" t="inlineStr">
        <is>
          <t>ALVESTA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35434-2025</t>
        </is>
      </c>
      <c r="B693" s="1" t="n">
        <v>45854</v>
      </c>
      <c r="C693" s="1" t="n">
        <v>45961</v>
      </c>
      <c r="D693" t="inlineStr">
        <is>
          <t>KRONOBERGS LÄN</t>
        </is>
      </c>
      <c r="E693" t="inlineStr">
        <is>
          <t>ALVESTA</t>
        </is>
      </c>
      <c r="G693" t="n">
        <v>4.7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>
      <c r="A694" t="inlineStr">
        <is>
          <t>A 44667-2025</t>
        </is>
      </c>
      <c r="B694" s="1" t="n">
        <v>45917</v>
      </c>
      <c r="C694" s="1" t="n">
        <v>45961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2025-10-31T10:04:07Z</dcterms:created>
  <dcterms:modified xmlns:dcterms="http://purl.org/dc/terms/" xmlns:xsi="http://www.w3.org/2001/XMLSchema-instance" xsi:type="dcterms:W3CDTF">2025-10-31T10:04:07Z</dcterms:modified>
</cp:coreProperties>
</file>