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45952</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45952</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45952</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45952</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45952</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45952</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45952</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45952</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45952</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45952</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27636-2023</t>
        </is>
      </c>
      <c r="B12" s="1" t="n">
        <v>45097</v>
      </c>
      <c r="C12" s="1" t="n">
        <v>45952</v>
      </c>
      <c r="D12" t="inlineStr">
        <is>
          <t>KALMAR LÄN</t>
        </is>
      </c>
      <c r="E12" t="inlineStr">
        <is>
          <t>MÖRBYLÅNGA</t>
        </is>
      </c>
      <c r="G12" t="n">
        <v>7.4</v>
      </c>
      <c r="H12" t="n">
        <v>2</v>
      </c>
      <c r="I12" t="n">
        <v>1</v>
      </c>
      <c r="J12" t="n">
        <v>2</v>
      </c>
      <c r="K12" t="n">
        <v>0</v>
      </c>
      <c r="L12" t="n">
        <v>1</v>
      </c>
      <c r="M12" t="n">
        <v>0</v>
      </c>
      <c r="N12" t="n">
        <v>0</v>
      </c>
      <c r="O12" t="n">
        <v>3</v>
      </c>
      <c r="P12" t="n">
        <v>1</v>
      </c>
      <c r="Q12" t="n">
        <v>6</v>
      </c>
      <c r="R12" s="2" t="inlineStr">
        <is>
          <t>Ask
Backtimjan
Solvända
Murgröna
Alvarmalört
Gullviva</t>
        </is>
      </c>
      <c r="S12">
        <f>HYPERLINK("https://klasma.github.io/Logging_0840/artfynd/A 27636-2023 artfynd.xlsx", "A 27636-2023")</f>
        <v/>
      </c>
      <c r="T12">
        <f>HYPERLINK("https://klasma.github.io/Logging_0840/kartor/A 27636-2023 karta.png", "A 27636-2023")</f>
        <v/>
      </c>
      <c r="V12">
        <f>HYPERLINK("https://klasma.github.io/Logging_0840/klagomål/A 27636-2023 FSC-klagomål.docx", "A 27636-2023")</f>
        <v/>
      </c>
      <c r="W12">
        <f>HYPERLINK("https://klasma.github.io/Logging_0840/klagomålsmail/A 27636-2023 FSC-klagomål mail.docx", "A 27636-2023")</f>
        <v/>
      </c>
      <c r="X12">
        <f>HYPERLINK("https://klasma.github.io/Logging_0840/tillsyn/A 27636-2023 tillsynsbegäran.docx", "A 27636-2023")</f>
        <v/>
      </c>
      <c r="Y12">
        <f>HYPERLINK("https://klasma.github.io/Logging_0840/tillsynsmail/A 27636-2023 tillsynsbegäran mail.docx", "A 27636-2023")</f>
        <v/>
      </c>
    </row>
    <row r="13" ht="15" customHeight="1">
      <c r="A13" t="inlineStr">
        <is>
          <t>A 24778-2022</t>
        </is>
      </c>
      <c r="B13" s="1" t="n">
        <v>44728</v>
      </c>
      <c r="C13" s="1" t="n">
        <v>45952</v>
      </c>
      <c r="D13" t="inlineStr">
        <is>
          <t>KALMAR LÄN</t>
        </is>
      </c>
      <c r="E13" t="inlineStr">
        <is>
          <t>MÖRBYLÅNGA</t>
        </is>
      </c>
      <c r="G13" t="n">
        <v>1</v>
      </c>
      <c r="H13" t="n">
        <v>0</v>
      </c>
      <c r="I13" t="n">
        <v>2</v>
      </c>
      <c r="J13" t="n">
        <v>3</v>
      </c>
      <c r="K13" t="n">
        <v>0</v>
      </c>
      <c r="L13" t="n">
        <v>1</v>
      </c>
      <c r="M13" t="n">
        <v>0</v>
      </c>
      <c r="N13" t="n">
        <v>0</v>
      </c>
      <c r="O13" t="n">
        <v>4</v>
      </c>
      <c r="P13" t="n">
        <v>1</v>
      </c>
      <c r="Q13" t="n">
        <v>6</v>
      </c>
      <c r="R13" s="2" t="inlineStr">
        <is>
          <t>Tofsäxing
Flentimotej
Poppeltofsskivling
Slåtterfibbla
Kalktallört
Murgröna</t>
        </is>
      </c>
      <c r="S13">
        <f>HYPERLINK("https://klasma.github.io/Logging_0840/artfynd/A 24778-2022 artfynd.xlsx", "A 24778-2022")</f>
        <v/>
      </c>
      <c r="T13">
        <f>HYPERLINK("https://klasma.github.io/Logging_0840/kartor/A 24778-2022 karta.png", "A 24778-2022")</f>
        <v/>
      </c>
      <c r="V13">
        <f>HYPERLINK("https://klasma.github.io/Logging_0840/klagomål/A 24778-2022 FSC-klagomål.docx", "A 24778-2022")</f>
        <v/>
      </c>
      <c r="W13">
        <f>HYPERLINK("https://klasma.github.io/Logging_0840/klagomålsmail/A 24778-2022 FSC-klagomål mail.docx", "A 24778-2022")</f>
        <v/>
      </c>
      <c r="X13">
        <f>HYPERLINK("https://klasma.github.io/Logging_0840/tillsyn/A 24778-2022 tillsynsbegäran.docx", "A 24778-2022")</f>
        <v/>
      </c>
      <c r="Y13">
        <f>HYPERLINK("https://klasma.github.io/Logging_0840/tillsynsmail/A 24778-2022 tillsynsbegäran mail.docx", "A 24778-2022")</f>
        <v/>
      </c>
    </row>
    <row r="14" ht="15" customHeight="1">
      <c r="A14" t="inlineStr">
        <is>
          <t>A 38039-2022</t>
        </is>
      </c>
      <c r="B14" s="1" t="n">
        <v>44811</v>
      </c>
      <c r="C14" s="1" t="n">
        <v>45952</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45952</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45952</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45952</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61865-2020</t>
        </is>
      </c>
      <c r="B18" s="1" t="n">
        <v>44155</v>
      </c>
      <c r="C18" s="1" t="n">
        <v>45952</v>
      </c>
      <c r="D18" t="inlineStr">
        <is>
          <t>KALMAR LÄN</t>
        </is>
      </c>
      <c r="E18" t="inlineStr">
        <is>
          <t>MÖRBYLÅNGA</t>
        </is>
      </c>
      <c r="G18" t="n">
        <v>5</v>
      </c>
      <c r="H18" t="n">
        <v>4</v>
      </c>
      <c r="I18" t="n">
        <v>0</v>
      </c>
      <c r="J18" t="n">
        <v>2</v>
      </c>
      <c r="K18" t="n">
        <v>0</v>
      </c>
      <c r="L18" t="n">
        <v>0</v>
      </c>
      <c r="M18" t="n">
        <v>0</v>
      </c>
      <c r="N18" t="n">
        <v>0</v>
      </c>
      <c r="O18" t="n">
        <v>2</v>
      </c>
      <c r="P18" t="n">
        <v>0</v>
      </c>
      <c r="Q18" t="n">
        <v>4</v>
      </c>
      <c r="R18" s="2" t="inlineStr">
        <is>
          <t>Gulsparv
Mindre hackspett
Järnsparv
Kungsfågel</t>
        </is>
      </c>
      <c r="S18">
        <f>HYPERLINK("https://klasma.github.io/Logging_0840/artfynd/A 61865-2020 artfynd.xlsx", "A 61865-2020")</f>
        <v/>
      </c>
      <c r="T18">
        <f>HYPERLINK("https://klasma.github.io/Logging_0840/kartor/A 61865-2020 karta.png", "A 61865-2020")</f>
        <v/>
      </c>
      <c r="V18">
        <f>HYPERLINK("https://klasma.github.io/Logging_0840/klagomål/A 61865-2020 FSC-klagomål.docx", "A 61865-2020")</f>
        <v/>
      </c>
      <c r="W18">
        <f>HYPERLINK("https://klasma.github.io/Logging_0840/klagomålsmail/A 61865-2020 FSC-klagomål mail.docx", "A 61865-2020")</f>
        <v/>
      </c>
      <c r="X18">
        <f>HYPERLINK("https://klasma.github.io/Logging_0840/tillsyn/A 61865-2020 tillsynsbegäran.docx", "A 61865-2020")</f>
        <v/>
      </c>
      <c r="Y18">
        <f>HYPERLINK("https://klasma.github.io/Logging_0840/tillsynsmail/A 61865-2020 tillsynsbegäran mail.docx", "A 61865-2020")</f>
        <v/>
      </c>
      <c r="Z18">
        <f>HYPERLINK("https://klasma.github.io/Logging_0840/fåglar/A 61865-2020 prioriterade fågelarter.docx", "A 61865-2020")</f>
        <v/>
      </c>
    </row>
    <row r="19" ht="15" customHeight="1">
      <c r="A19" t="inlineStr">
        <is>
          <t>A 54167-2024</t>
        </is>
      </c>
      <c r="B19" s="1" t="n">
        <v>45616.62196759259</v>
      </c>
      <c r="C19" s="1" t="n">
        <v>45952</v>
      </c>
      <c r="D19" t="inlineStr">
        <is>
          <t>KALMAR LÄN</t>
        </is>
      </c>
      <c r="E19" t="inlineStr">
        <is>
          <t>MÖRBYLÅNGA</t>
        </is>
      </c>
      <c r="G19" t="n">
        <v>1.5</v>
      </c>
      <c r="H19" t="n">
        <v>2</v>
      </c>
      <c r="I19" t="n">
        <v>2</v>
      </c>
      <c r="J19" t="n">
        <v>0</v>
      </c>
      <c r="K19" t="n">
        <v>0</v>
      </c>
      <c r="L19" t="n">
        <v>1</v>
      </c>
      <c r="M19" t="n">
        <v>0</v>
      </c>
      <c r="N19" t="n">
        <v>0</v>
      </c>
      <c r="O19" t="n">
        <v>1</v>
      </c>
      <c r="P19" t="n">
        <v>1</v>
      </c>
      <c r="Q19" t="n">
        <v>4</v>
      </c>
      <c r="R19" s="2" t="inlineStr">
        <is>
          <t>Ask
Murgröna
Tvåblad
Blåsippa</t>
        </is>
      </c>
      <c r="S19">
        <f>HYPERLINK("https://klasma.github.io/Logging_0840/artfynd/A 54167-2024 artfynd.xlsx", "A 54167-2024")</f>
        <v/>
      </c>
      <c r="T19">
        <f>HYPERLINK("https://klasma.github.io/Logging_0840/kartor/A 54167-2024 karta.png", "A 54167-2024")</f>
        <v/>
      </c>
      <c r="V19">
        <f>HYPERLINK("https://klasma.github.io/Logging_0840/klagomål/A 54167-2024 FSC-klagomål.docx", "A 54167-2024")</f>
        <v/>
      </c>
      <c r="W19">
        <f>HYPERLINK("https://klasma.github.io/Logging_0840/klagomålsmail/A 54167-2024 FSC-klagomål mail.docx", "A 54167-2024")</f>
        <v/>
      </c>
      <c r="X19">
        <f>HYPERLINK("https://klasma.github.io/Logging_0840/tillsyn/A 54167-2024 tillsynsbegäran.docx", "A 54167-2024")</f>
        <v/>
      </c>
      <c r="Y19">
        <f>HYPERLINK("https://klasma.github.io/Logging_0840/tillsynsmail/A 54167-2024 tillsynsbegäran mail.docx", "A 54167-2024")</f>
        <v/>
      </c>
    </row>
    <row r="20" ht="15" customHeight="1">
      <c r="A20" t="inlineStr">
        <is>
          <t>A 52906-2021</t>
        </is>
      </c>
      <c r="B20" s="1" t="n">
        <v>44467</v>
      </c>
      <c r="C20" s="1" t="n">
        <v>45952</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45952</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45952</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40361-2023</t>
        </is>
      </c>
      <c r="B23" s="1" t="n">
        <v>45169</v>
      </c>
      <c r="C23" s="1" t="n">
        <v>45952</v>
      </c>
      <c r="D23" t="inlineStr">
        <is>
          <t>KALMAR LÄN</t>
        </is>
      </c>
      <c r="E23" t="inlineStr">
        <is>
          <t>MÖRBYLÅNGA</t>
        </is>
      </c>
      <c r="G23" t="n">
        <v>1.1</v>
      </c>
      <c r="H23" t="n">
        <v>0</v>
      </c>
      <c r="I23" t="n">
        <v>0</v>
      </c>
      <c r="J23" t="n">
        <v>1</v>
      </c>
      <c r="K23" t="n">
        <v>0</v>
      </c>
      <c r="L23" t="n">
        <v>0</v>
      </c>
      <c r="M23" t="n">
        <v>1</v>
      </c>
      <c r="N23" t="n">
        <v>0</v>
      </c>
      <c r="O23" t="n">
        <v>2</v>
      </c>
      <c r="P23" t="n">
        <v>1</v>
      </c>
      <c r="Q23" t="n">
        <v>2</v>
      </c>
      <c r="R23" s="2" t="inlineStr">
        <is>
          <t>Lundalm
Ängsskära</t>
        </is>
      </c>
      <c r="S23">
        <f>HYPERLINK("https://klasma.github.io/Logging_0840/artfynd/A 40361-2023 artfynd.xlsx", "A 40361-2023")</f>
        <v/>
      </c>
      <c r="T23">
        <f>HYPERLINK("https://klasma.github.io/Logging_0840/kartor/A 40361-2023 karta.png", "A 40361-2023")</f>
        <v/>
      </c>
      <c r="V23">
        <f>HYPERLINK("https://klasma.github.io/Logging_0840/klagomål/A 40361-2023 FSC-klagomål.docx", "A 40361-2023")</f>
        <v/>
      </c>
      <c r="W23">
        <f>HYPERLINK("https://klasma.github.io/Logging_0840/klagomålsmail/A 40361-2023 FSC-klagomål mail.docx", "A 40361-2023")</f>
        <v/>
      </c>
      <c r="X23">
        <f>HYPERLINK("https://klasma.github.io/Logging_0840/tillsyn/A 40361-2023 tillsynsbegäran.docx", "A 40361-2023")</f>
        <v/>
      </c>
      <c r="Y23">
        <f>HYPERLINK("https://klasma.github.io/Logging_0840/tillsynsmail/A 40361-2023 tillsynsbegäran mail.docx", "A 40361-2023")</f>
        <v/>
      </c>
    </row>
    <row r="24" ht="15" customHeight="1">
      <c r="A24" t="inlineStr">
        <is>
          <t>A 62231-2023</t>
        </is>
      </c>
      <c r="B24" s="1" t="n">
        <v>45267</v>
      </c>
      <c r="C24" s="1" t="n">
        <v>45952</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15600-2025</t>
        </is>
      </c>
      <c r="B25" s="1" t="n">
        <v>45747</v>
      </c>
      <c r="C25" s="1" t="n">
        <v>45952</v>
      </c>
      <c r="D25" t="inlineStr">
        <is>
          <t>KALMAR LÄN</t>
        </is>
      </c>
      <c r="E25" t="inlineStr">
        <is>
          <t>MÖRBYLÅNGA</t>
        </is>
      </c>
      <c r="G25" t="n">
        <v>1.1</v>
      </c>
      <c r="H25" t="n">
        <v>0</v>
      </c>
      <c r="I25" t="n">
        <v>2</v>
      </c>
      <c r="J25" t="n">
        <v>0</v>
      </c>
      <c r="K25" t="n">
        <v>0</v>
      </c>
      <c r="L25" t="n">
        <v>0</v>
      </c>
      <c r="M25" t="n">
        <v>0</v>
      </c>
      <c r="N25" t="n">
        <v>0</v>
      </c>
      <c r="O25" t="n">
        <v>0</v>
      </c>
      <c r="P25" t="n">
        <v>0</v>
      </c>
      <c r="Q25" t="n">
        <v>2</v>
      </c>
      <c r="R25" s="2" t="inlineStr">
        <is>
          <t>Murgröna
Scharlakansvårskål agg.</t>
        </is>
      </c>
      <c r="S25">
        <f>HYPERLINK("https://klasma.github.io/Logging_0840/artfynd/A 15600-2025 artfynd.xlsx", "A 15600-2025")</f>
        <v/>
      </c>
      <c r="T25">
        <f>HYPERLINK("https://klasma.github.io/Logging_0840/kartor/A 15600-2025 karta.png", "A 15600-2025")</f>
        <v/>
      </c>
      <c r="V25">
        <f>HYPERLINK("https://klasma.github.io/Logging_0840/klagomål/A 15600-2025 FSC-klagomål.docx", "A 15600-2025")</f>
        <v/>
      </c>
      <c r="W25">
        <f>HYPERLINK("https://klasma.github.io/Logging_0840/klagomålsmail/A 15600-2025 FSC-klagomål mail.docx", "A 15600-2025")</f>
        <v/>
      </c>
      <c r="X25">
        <f>HYPERLINK("https://klasma.github.io/Logging_0840/tillsyn/A 15600-2025 tillsynsbegäran.docx", "A 15600-2025")</f>
        <v/>
      </c>
      <c r="Y25">
        <f>HYPERLINK("https://klasma.github.io/Logging_0840/tillsynsmail/A 15600-2025 tillsynsbegäran mail.docx", "A 15600-2025")</f>
        <v/>
      </c>
    </row>
    <row r="26" ht="15" customHeight="1">
      <c r="A26" t="inlineStr">
        <is>
          <t>A 54192-2021</t>
        </is>
      </c>
      <c r="B26" s="1" t="n">
        <v>44470</v>
      </c>
      <c r="C26" s="1" t="n">
        <v>45952</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45952</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45952</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43702-2025</t>
        </is>
      </c>
      <c r="B29" s="1" t="n">
        <v>45912.40270833333</v>
      </c>
      <c r="C29" s="1" t="n">
        <v>45952</v>
      </c>
      <c r="D29" t="inlineStr">
        <is>
          <t>KALMAR LÄN</t>
        </is>
      </c>
      <c r="E29" t="inlineStr">
        <is>
          <t>MÖRBYLÅNGA</t>
        </is>
      </c>
      <c r="G29" t="n">
        <v>2.6</v>
      </c>
      <c r="H29" t="n">
        <v>0</v>
      </c>
      <c r="I29" t="n">
        <v>1</v>
      </c>
      <c r="J29" t="n">
        <v>0</v>
      </c>
      <c r="K29" t="n">
        <v>0</v>
      </c>
      <c r="L29" t="n">
        <v>0</v>
      </c>
      <c r="M29" t="n">
        <v>0</v>
      </c>
      <c r="N29" t="n">
        <v>0</v>
      </c>
      <c r="O29" t="n">
        <v>0</v>
      </c>
      <c r="P29" t="n">
        <v>0</v>
      </c>
      <c r="Q29" t="n">
        <v>1</v>
      </c>
      <c r="R29" s="2" t="inlineStr">
        <is>
          <t>Sårläka</t>
        </is>
      </c>
      <c r="S29">
        <f>HYPERLINK("https://klasma.github.io/Logging_0840/artfynd/A 43702-2025 artfynd.xlsx", "A 43702-2025")</f>
        <v/>
      </c>
      <c r="T29">
        <f>HYPERLINK("https://klasma.github.io/Logging_0840/kartor/A 43702-2025 karta.png", "A 43702-2025")</f>
        <v/>
      </c>
      <c r="V29">
        <f>HYPERLINK("https://klasma.github.io/Logging_0840/klagomål/A 43702-2025 FSC-klagomål.docx", "A 43702-2025")</f>
        <v/>
      </c>
      <c r="W29">
        <f>HYPERLINK("https://klasma.github.io/Logging_0840/klagomålsmail/A 43702-2025 FSC-klagomål mail.docx", "A 43702-2025")</f>
        <v/>
      </c>
      <c r="X29">
        <f>HYPERLINK("https://klasma.github.io/Logging_0840/tillsyn/A 43702-2025 tillsynsbegäran.docx", "A 43702-2025")</f>
        <v/>
      </c>
      <c r="Y29">
        <f>HYPERLINK("https://klasma.github.io/Logging_0840/tillsynsmail/A 43702-2025 tillsynsbegäran mail.docx", "A 43702-2025")</f>
        <v/>
      </c>
    </row>
    <row r="30" ht="15" customHeight="1">
      <c r="A30" t="inlineStr">
        <is>
          <t>A 19459-2023</t>
        </is>
      </c>
      <c r="B30" s="1" t="n">
        <v>45049</v>
      </c>
      <c r="C30" s="1" t="n">
        <v>45952</v>
      </c>
      <c r="D30" t="inlineStr">
        <is>
          <t>KALMAR LÄN</t>
        </is>
      </c>
      <c r="E30" t="inlineStr">
        <is>
          <t>MÖRBYLÅNGA</t>
        </is>
      </c>
      <c r="G30" t="n">
        <v>1.6</v>
      </c>
      <c r="H30" t="n">
        <v>0</v>
      </c>
      <c r="I30" t="n">
        <v>0</v>
      </c>
      <c r="J30" t="n">
        <v>0</v>
      </c>
      <c r="K30" t="n">
        <v>1</v>
      </c>
      <c r="L30" t="n">
        <v>0</v>
      </c>
      <c r="M30" t="n">
        <v>0</v>
      </c>
      <c r="N30" t="n">
        <v>0</v>
      </c>
      <c r="O30" t="n">
        <v>1</v>
      </c>
      <c r="P30" t="n">
        <v>1</v>
      </c>
      <c r="Q30" t="n">
        <v>1</v>
      </c>
      <c r="R30" s="2" t="inlineStr">
        <is>
          <t>Luddvicker</t>
        </is>
      </c>
      <c r="S30">
        <f>HYPERLINK("https://klasma.github.io/Logging_0840/artfynd/A 19459-2023 artfynd.xlsx", "A 19459-2023")</f>
        <v/>
      </c>
      <c r="T30">
        <f>HYPERLINK("https://klasma.github.io/Logging_0840/kartor/A 19459-2023 karta.png", "A 19459-2023")</f>
        <v/>
      </c>
      <c r="V30">
        <f>HYPERLINK("https://klasma.github.io/Logging_0840/klagomål/A 19459-2023 FSC-klagomål.docx", "A 19459-2023")</f>
        <v/>
      </c>
      <c r="W30">
        <f>HYPERLINK("https://klasma.github.io/Logging_0840/klagomålsmail/A 19459-2023 FSC-klagomål mail.docx", "A 19459-2023")</f>
        <v/>
      </c>
      <c r="X30">
        <f>HYPERLINK("https://klasma.github.io/Logging_0840/tillsyn/A 19459-2023 tillsynsbegäran.docx", "A 19459-2023")</f>
        <v/>
      </c>
      <c r="Y30">
        <f>HYPERLINK("https://klasma.github.io/Logging_0840/tillsynsmail/A 19459-2023 tillsynsbegäran mail.docx", "A 19459-2023")</f>
        <v/>
      </c>
    </row>
    <row r="31" ht="15" customHeight="1">
      <c r="A31" t="inlineStr">
        <is>
          <t>A 26876-2022</t>
        </is>
      </c>
      <c r="B31" s="1" t="n">
        <v>44740</v>
      </c>
      <c r="C31" s="1" t="n">
        <v>45952</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45952</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13384-2023</t>
        </is>
      </c>
      <c r="B33" s="1" t="n">
        <v>45005</v>
      </c>
      <c r="C33" s="1" t="n">
        <v>45952</v>
      </c>
      <c r="D33" t="inlineStr">
        <is>
          <t>KALMAR LÄN</t>
        </is>
      </c>
      <c r="E33" t="inlineStr">
        <is>
          <t>MÖRBYLÅNGA</t>
        </is>
      </c>
      <c r="G33" t="n">
        <v>0.9</v>
      </c>
      <c r="H33" t="n">
        <v>0</v>
      </c>
      <c r="I33" t="n">
        <v>0</v>
      </c>
      <c r="J33" t="n">
        <v>0</v>
      </c>
      <c r="K33" t="n">
        <v>0</v>
      </c>
      <c r="L33" t="n">
        <v>0</v>
      </c>
      <c r="M33" t="n">
        <v>0</v>
      </c>
      <c r="N33" t="n">
        <v>0</v>
      </c>
      <c r="O33" t="n">
        <v>0</v>
      </c>
      <c r="P33" t="n">
        <v>0</v>
      </c>
      <c r="Q33" t="n">
        <v>0</v>
      </c>
      <c r="R33" s="2" t="inlineStr"/>
    </row>
    <row r="34" ht="15" customHeight="1">
      <c r="A34" t="inlineStr">
        <is>
          <t>A 63676-2023</t>
        </is>
      </c>
      <c r="B34" s="1" t="n">
        <v>45275.64739583333</v>
      </c>
      <c r="C34" s="1" t="n">
        <v>45952</v>
      </c>
      <c r="D34" t="inlineStr">
        <is>
          <t>KALMAR LÄN</t>
        </is>
      </c>
      <c r="E34" t="inlineStr">
        <is>
          <t>MÖRBYLÅNGA</t>
        </is>
      </c>
      <c r="G34" t="n">
        <v>1</v>
      </c>
      <c r="H34" t="n">
        <v>0</v>
      </c>
      <c r="I34" t="n">
        <v>0</v>
      </c>
      <c r="J34" t="n">
        <v>0</v>
      </c>
      <c r="K34" t="n">
        <v>0</v>
      </c>
      <c r="L34" t="n">
        <v>0</v>
      </c>
      <c r="M34" t="n">
        <v>0</v>
      </c>
      <c r="N34" t="n">
        <v>0</v>
      </c>
      <c r="O34" t="n">
        <v>0</v>
      </c>
      <c r="P34" t="n">
        <v>0</v>
      </c>
      <c r="Q34" t="n">
        <v>0</v>
      </c>
      <c r="R34" s="2" t="inlineStr"/>
    </row>
    <row r="35" ht="15" customHeight="1">
      <c r="A35" t="inlineStr">
        <is>
          <t>A 43704-2025</t>
        </is>
      </c>
      <c r="B35" s="1" t="n">
        <v>45912.40490740741</v>
      </c>
      <c r="C35" s="1" t="n">
        <v>45952</v>
      </c>
      <c r="D35" t="inlineStr">
        <is>
          <t>KALMAR LÄN</t>
        </is>
      </c>
      <c r="E35" t="inlineStr">
        <is>
          <t>MÖRBYLÅNGA</t>
        </is>
      </c>
      <c r="G35" t="n">
        <v>2.7</v>
      </c>
      <c r="H35" t="n">
        <v>0</v>
      </c>
      <c r="I35" t="n">
        <v>0</v>
      </c>
      <c r="J35" t="n">
        <v>0</v>
      </c>
      <c r="K35" t="n">
        <v>0</v>
      </c>
      <c r="L35" t="n">
        <v>0</v>
      </c>
      <c r="M35" t="n">
        <v>0</v>
      </c>
      <c r="N35" t="n">
        <v>0</v>
      </c>
      <c r="O35" t="n">
        <v>0</v>
      </c>
      <c r="P35" t="n">
        <v>0</v>
      </c>
      <c r="Q35" t="n">
        <v>0</v>
      </c>
      <c r="R35" s="2" t="inlineStr"/>
    </row>
    <row r="36">
      <c r="A36" t="inlineStr">
        <is>
          <t>A 72167-2021</t>
        </is>
      </c>
      <c r="B36" s="1" t="n">
        <v>44544</v>
      </c>
      <c r="C36" s="1" t="n">
        <v>45952</v>
      </c>
      <c r="D36" t="inlineStr">
        <is>
          <t>KALMAR LÄN</t>
        </is>
      </c>
      <c r="E36" t="inlineStr">
        <is>
          <t>MÖRBYLÅNGA</t>
        </is>
      </c>
      <c r="G36" t="n">
        <v>3.5</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2025-10-22T11:37:00Z</dcterms:created>
  <dcterms:modified xmlns:dcterms="http://purl.org/dc/terms/" xmlns:xsi="http://www.w3.org/2001/XMLSchema-instance" xsi:type="dcterms:W3CDTF">2025-10-22T11:37:00Z</dcterms:modified>
</cp:coreProperties>
</file>