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31117-2025</t>
        </is>
      </c>
      <c r="B2" s="1" t="n">
        <v>45832</v>
      </c>
      <c r="C2" s="1" t="n">
        <v>45954</v>
      </c>
      <c r="D2" t="inlineStr">
        <is>
          <t>BLEKINGE LÄN</t>
        </is>
      </c>
      <c r="E2" t="inlineStr">
        <is>
          <t>KARLSKRONA</t>
        </is>
      </c>
      <c r="G2" t="n">
        <v>2</v>
      </c>
      <c r="H2" t="n">
        <v>6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6</v>
      </c>
      <c r="R2" s="2" t="inlineStr">
        <is>
          <t>Sydpipistrell
Barbastell
Nordfladdermus
Dvärgpipistrell
Större brunfladdermus
Trollpipistrell</t>
        </is>
      </c>
      <c r="S2">
        <f>HYPERLINK("https://klasma.github.io/Logging_1080/artfynd/A 31117-2025 artfynd.xlsx", "A 31117-2025")</f>
        <v/>
      </c>
      <c r="T2">
        <f>HYPERLINK("https://klasma.github.io/Logging_1080/kartor/A 31117-2025 karta.png", "A 31117-2025")</f>
        <v/>
      </c>
      <c r="V2">
        <f>HYPERLINK("https://klasma.github.io/Logging_1080/klagomål/A 31117-2025 FSC-klagomål.docx", "A 31117-2025")</f>
        <v/>
      </c>
      <c r="W2">
        <f>HYPERLINK("https://klasma.github.io/Logging_1080/klagomålsmail/A 31117-2025 FSC-klagomål mail.docx", "A 31117-2025")</f>
        <v/>
      </c>
      <c r="X2">
        <f>HYPERLINK("https://klasma.github.io/Logging_1080/tillsyn/A 31117-2025 tillsynsbegäran.docx", "A 31117-2025")</f>
        <v/>
      </c>
      <c r="Y2">
        <f>HYPERLINK("https://klasma.github.io/Logging_1080/tillsynsmail/A 31117-2025 tillsynsbegäran mail.docx", "A 31117-2025")</f>
        <v/>
      </c>
    </row>
    <row r="3" ht="15" customHeight="1">
      <c r="A3" t="inlineStr">
        <is>
          <t>A 43609-2025</t>
        </is>
      </c>
      <c r="B3" s="1" t="n">
        <v>45911</v>
      </c>
      <c r="C3" s="1" t="n">
        <v>45954</v>
      </c>
      <c r="D3" t="inlineStr">
        <is>
          <t>BLEKINGE LÄN</t>
        </is>
      </c>
      <c r="E3" t="inlineStr">
        <is>
          <t>KARLSKRONA</t>
        </is>
      </c>
      <c r="G3" t="n">
        <v>10</v>
      </c>
      <c r="H3" t="n">
        <v>0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Gammelekslav
Liten sönderfallslav
Rosa skärelav
Grå skärelav
Rostfläck</t>
        </is>
      </c>
      <c r="S3">
        <f>HYPERLINK("https://klasma.github.io/Logging_1080/artfynd/A 43609-2025 artfynd.xlsx", "A 43609-2025")</f>
        <v/>
      </c>
      <c r="T3">
        <f>HYPERLINK("https://klasma.github.io/Logging_1080/kartor/A 43609-2025 karta.png", "A 43609-2025")</f>
        <v/>
      </c>
      <c r="V3">
        <f>HYPERLINK("https://klasma.github.io/Logging_1080/klagomål/A 43609-2025 FSC-klagomål.docx", "A 43609-2025")</f>
        <v/>
      </c>
      <c r="W3">
        <f>HYPERLINK("https://klasma.github.io/Logging_1080/klagomålsmail/A 43609-2025 FSC-klagomål mail.docx", "A 43609-2025")</f>
        <v/>
      </c>
      <c r="X3">
        <f>HYPERLINK("https://klasma.github.io/Logging_1080/tillsyn/A 43609-2025 tillsynsbegäran.docx", "A 43609-2025")</f>
        <v/>
      </c>
      <c r="Y3">
        <f>HYPERLINK("https://klasma.github.io/Logging_1080/tillsynsmail/A 43609-2025 tillsynsbegäran mail.docx", "A 43609-2025")</f>
        <v/>
      </c>
    </row>
    <row r="4" ht="15" customHeight="1">
      <c r="A4" t="inlineStr">
        <is>
          <t>A 45735-2025</t>
        </is>
      </c>
      <c r="B4" s="1" t="n">
        <v>45923</v>
      </c>
      <c r="C4" s="1" t="n">
        <v>45954</v>
      </c>
      <c r="D4" t="inlineStr">
        <is>
          <t>BLEKINGE LÄN</t>
        </is>
      </c>
      <c r="E4" t="inlineStr">
        <is>
          <t>KARLSKRONA</t>
        </is>
      </c>
      <c r="F4" t="inlineStr">
        <is>
          <t>Kommuner</t>
        </is>
      </c>
      <c r="G4" t="n">
        <v>15.1</v>
      </c>
      <c r="H4" t="n">
        <v>0</v>
      </c>
      <c r="I4" t="n">
        <v>2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5</v>
      </c>
      <c r="R4" s="2" t="inlineStr">
        <is>
          <t>Skillerticka
Koralltaggsvamp
Stor sotdyna
Hasselticka
Rutkremla</t>
        </is>
      </c>
      <c r="S4">
        <f>HYPERLINK("https://klasma.github.io/Logging_1080/artfynd/A 45735-2025 artfynd.xlsx", "A 45735-2025")</f>
        <v/>
      </c>
      <c r="T4">
        <f>HYPERLINK("https://klasma.github.io/Logging_1080/kartor/A 45735-2025 karta.png", "A 45735-2025")</f>
        <v/>
      </c>
      <c r="V4">
        <f>HYPERLINK("https://klasma.github.io/Logging_1080/klagomål/A 45735-2025 FSC-klagomål.docx", "A 45735-2025")</f>
        <v/>
      </c>
      <c r="W4">
        <f>HYPERLINK("https://klasma.github.io/Logging_1080/klagomålsmail/A 45735-2025 FSC-klagomål mail.docx", "A 45735-2025")</f>
        <v/>
      </c>
      <c r="X4">
        <f>HYPERLINK("https://klasma.github.io/Logging_1080/tillsyn/A 45735-2025 tillsynsbegäran.docx", "A 45735-2025")</f>
        <v/>
      </c>
      <c r="Y4">
        <f>HYPERLINK("https://klasma.github.io/Logging_1080/tillsynsmail/A 45735-2025 tillsynsbegäran mail.docx", "A 45735-2025")</f>
        <v/>
      </c>
    </row>
    <row r="5" ht="15" customHeight="1">
      <c r="A5" t="inlineStr">
        <is>
          <t>A 63862-2021</t>
        </is>
      </c>
      <c r="B5" s="1" t="n">
        <v>44509</v>
      </c>
      <c r="C5" s="1" t="n">
        <v>45954</v>
      </c>
      <c r="D5" t="inlineStr">
        <is>
          <t>BLEKINGE LÄN</t>
        </is>
      </c>
      <c r="E5" t="inlineStr">
        <is>
          <t>KARLSKRONA</t>
        </is>
      </c>
      <c r="G5" t="n">
        <v>1.8</v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Långbensgroda
Åkergroda
Vanlig padda</t>
        </is>
      </c>
      <c r="S5">
        <f>HYPERLINK("https://klasma.github.io/Logging_1080/artfynd/A 63862-2021 artfynd.xlsx", "A 63862-2021")</f>
        <v/>
      </c>
      <c r="T5">
        <f>HYPERLINK("https://klasma.github.io/Logging_1080/kartor/A 63862-2021 karta.png", "A 63862-2021")</f>
        <v/>
      </c>
      <c r="V5">
        <f>HYPERLINK("https://klasma.github.io/Logging_1080/klagomål/A 63862-2021 FSC-klagomål.docx", "A 63862-2021")</f>
        <v/>
      </c>
      <c r="W5">
        <f>HYPERLINK("https://klasma.github.io/Logging_1080/klagomålsmail/A 63862-2021 FSC-klagomål mail.docx", "A 63862-2021")</f>
        <v/>
      </c>
      <c r="X5">
        <f>HYPERLINK("https://klasma.github.io/Logging_1080/tillsyn/A 63862-2021 tillsynsbegäran.docx", "A 63862-2021")</f>
        <v/>
      </c>
      <c r="Y5">
        <f>HYPERLINK("https://klasma.github.io/Logging_1080/tillsynsmail/A 63862-2021 tillsynsbegäran mail.docx", "A 63862-2021")</f>
        <v/>
      </c>
    </row>
    <row r="6" ht="15" customHeight="1">
      <c r="A6" t="inlineStr">
        <is>
          <t>A 5556-2023</t>
        </is>
      </c>
      <c r="B6" s="1" t="n">
        <v>44960</v>
      </c>
      <c r="C6" s="1" t="n">
        <v>45954</v>
      </c>
      <c r="D6" t="inlineStr">
        <is>
          <t>BLEKINGE LÄN</t>
        </is>
      </c>
      <c r="E6" t="inlineStr">
        <is>
          <t>KARLSKRONA</t>
        </is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Långbensgroda
Rödlånke
Blåmossa</t>
        </is>
      </c>
      <c r="S6">
        <f>HYPERLINK("https://klasma.github.io/Logging_1080/artfynd/A 5556-2023 artfynd.xlsx", "A 5556-2023")</f>
        <v/>
      </c>
      <c r="T6">
        <f>HYPERLINK("https://klasma.github.io/Logging_1080/kartor/A 5556-2023 karta.png", "A 5556-2023")</f>
        <v/>
      </c>
      <c r="V6">
        <f>HYPERLINK("https://klasma.github.io/Logging_1080/klagomål/A 5556-2023 FSC-klagomål.docx", "A 5556-2023")</f>
        <v/>
      </c>
      <c r="W6">
        <f>HYPERLINK("https://klasma.github.io/Logging_1080/klagomålsmail/A 5556-2023 FSC-klagomål mail.docx", "A 5556-2023")</f>
        <v/>
      </c>
      <c r="X6">
        <f>HYPERLINK("https://klasma.github.io/Logging_1080/tillsyn/A 5556-2023 tillsynsbegäran.docx", "A 5556-2023")</f>
        <v/>
      </c>
      <c r="Y6">
        <f>HYPERLINK("https://klasma.github.io/Logging_1080/tillsynsmail/A 5556-2023 tillsynsbegäran mail.docx", "A 5556-2023")</f>
        <v/>
      </c>
    </row>
    <row r="7" ht="15" customHeight="1">
      <c r="A7" t="inlineStr">
        <is>
          <t>A 42540-2025</t>
        </is>
      </c>
      <c r="B7" s="1" t="n">
        <v>45905</v>
      </c>
      <c r="C7" s="1" t="n">
        <v>45954</v>
      </c>
      <c r="D7" t="inlineStr">
        <is>
          <t>BLEKINGE LÄN</t>
        </is>
      </c>
      <c r="E7" t="inlineStr">
        <is>
          <t>KARLSKRONA</t>
        </is>
      </c>
      <c r="F7" t="inlineStr">
        <is>
          <t>Kommuner</t>
        </is>
      </c>
      <c r="G7" t="n">
        <v>2.9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Igelkott
Ekoxe
Fjällig jordtunga</t>
        </is>
      </c>
      <c r="S7">
        <f>HYPERLINK("https://klasma.github.io/Logging_1080/artfynd/A 42540-2025 artfynd.xlsx", "A 42540-2025")</f>
        <v/>
      </c>
      <c r="T7">
        <f>HYPERLINK("https://klasma.github.io/Logging_1080/kartor/A 42540-2025 karta.png", "A 42540-2025")</f>
        <v/>
      </c>
      <c r="V7">
        <f>HYPERLINK("https://klasma.github.io/Logging_1080/klagomål/A 42540-2025 FSC-klagomål.docx", "A 42540-2025")</f>
        <v/>
      </c>
      <c r="W7">
        <f>HYPERLINK("https://klasma.github.io/Logging_1080/klagomålsmail/A 42540-2025 FSC-klagomål mail.docx", "A 42540-2025")</f>
        <v/>
      </c>
      <c r="X7">
        <f>HYPERLINK("https://klasma.github.io/Logging_1080/tillsyn/A 42540-2025 tillsynsbegäran.docx", "A 42540-2025")</f>
        <v/>
      </c>
      <c r="Y7">
        <f>HYPERLINK("https://klasma.github.io/Logging_1080/tillsynsmail/A 42540-2025 tillsynsbegäran mail.docx", "A 42540-2025")</f>
        <v/>
      </c>
    </row>
    <row r="8" ht="15" customHeight="1">
      <c r="A8" t="inlineStr">
        <is>
          <t>A 45017-2025</t>
        </is>
      </c>
      <c r="B8" s="1" t="n">
        <v>45918</v>
      </c>
      <c r="C8" s="1" t="n">
        <v>45954</v>
      </c>
      <c r="D8" t="inlineStr">
        <is>
          <t>BLEKINGE LÄN</t>
        </is>
      </c>
      <c r="E8" t="inlineStr">
        <is>
          <t>KARLSKRONA</t>
        </is>
      </c>
      <c r="G8" t="n">
        <v>3.7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Solvända
Större vattensalamander
Fläcknycklar</t>
        </is>
      </c>
      <c r="S8">
        <f>HYPERLINK("https://klasma.github.io/Logging_1080/artfynd/A 45017-2025 artfynd.xlsx", "A 45017-2025")</f>
        <v/>
      </c>
      <c r="T8">
        <f>HYPERLINK("https://klasma.github.io/Logging_1080/kartor/A 45017-2025 karta.png", "A 45017-2025")</f>
        <v/>
      </c>
      <c r="V8">
        <f>HYPERLINK("https://klasma.github.io/Logging_1080/klagomål/A 45017-2025 FSC-klagomål.docx", "A 45017-2025")</f>
        <v/>
      </c>
      <c r="W8">
        <f>HYPERLINK("https://klasma.github.io/Logging_1080/klagomålsmail/A 45017-2025 FSC-klagomål mail.docx", "A 45017-2025")</f>
        <v/>
      </c>
      <c r="X8">
        <f>HYPERLINK("https://klasma.github.io/Logging_1080/tillsyn/A 45017-2025 tillsynsbegäran.docx", "A 45017-2025")</f>
        <v/>
      </c>
      <c r="Y8">
        <f>HYPERLINK("https://klasma.github.io/Logging_1080/tillsynsmail/A 45017-2025 tillsynsbegäran mail.docx", "A 45017-2025")</f>
        <v/>
      </c>
    </row>
    <row r="9" ht="15" customHeight="1">
      <c r="A9" t="inlineStr">
        <is>
          <t>A 51085-2024</t>
        </is>
      </c>
      <c r="B9" s="1" t="n">
        <v>45603.46306712963</v>
      </c>
      <c r="C9" s="1" t="n">
        <v>45954</v>
      </c>
      <c r="D9" t="inlineStr">
        <is>
          <t>BLEKINGE LÄN</t>
        </is>
      </c>
      <c r="E9" t="inlineStr">
        <is>
          <t>KARLSKRONA</t>
        </is>
      </c>
      <c r="G9" t="n">
        <v>5.4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Långbensgroda
Åkergroda</t>
        </is>
      </c>
      <c r="S9">
        <f>HYPERLINK("https://klasma.github.io/Logging_1080/artfynd/A 51085-2024 artfynd.xlsx", "A 51085-2024")</f>
        <v/>
      </c>
      <c r="T9">
        <f>HYPERLINK("https://klasma.github.io/Logging_1080/kartor/A 51085-2024 karta.png", "A 51085-2024")</f>
        <v/>
      </c>
      <c r="V9">
        <f>HYPERLINK("https://klasma.github.io/Logging_1080/klagomål/A 51085-2024 FSC-klagomål.docx", "A 51085-2024")</f>
        <v/>
      </c>
      <c r="W9">
        <f>HYPERLINK("https://klasma.github.io/Logging_1080/klagomålsmail/A 51085-2024 FSC-klagomål mail.docx", "A 51085-2024")</f>
        <v/>
      </c>
      <c r="X9">
        <f>HYPERLINK("https://klasma.github.io/Logging_1080/tillsyn/A 51085-2024 tillsynsbegäran.docx", "A 51085-2024")</f>
        <v/>
      </c>
      <c r="Y9">
        <f>HYPERLINK("https://klasma.github.io/Logging_1080/tillsynsmail/A 51085-2024 tillsynsbegäran mail.docx", "A 51085-2024")</f>
        <v/>
      </c>
    </row>
    <row r="10" ht="15" customHeight="1">
      <c r="A10" t="inlineStr">
        <is>
          <t>A 29994-2025</t>
        </is>
      </c>
      <c r="B10" s="1" t="n">
        <v>45826.50638888889</v>
      </c>
      <c r="C10" s="1" t="n">
        <v>45954</v>
      </c>
      <c r="D10" t="inlineStr">
        <is>
          <t>BLEKINGE LÄN</t>
        </is>
      </c>
      <c r="E10" t="inlineStr">
        <is>
          <t>KARLSKRONA</t>
        </is>
      </c>
      <c r="G10" t="n">
        <v>2.4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Slåttergubbe
Solvända</t>
        </is>
      </c>
      <c r="S10">
        <f>HYPERLINK("https://klasma.github.io/Logging_1080/artfynd/A 29994-2025 artfynd.xlsx", "A 29994-2025")</f>
        <v/>
      </c>
      <c r="T10">
        <f>HYPERLINK("https://klasma.github.io/Logging_1080/kartor/A 29994-2025 karta.png", "A 29994-2025")</f>
        <v/>
      </c>
      <c r="V10">
        <f>HYPERLINK("https://klasma.github.io/Logging_1080/klagomål/A 29994-2025 FSC-klagomål.docx", "A 29994-2025")</f>
        <v/>
      </c>
      <c r="W10">
        <f>HYPERLINK("https://klasma.github.io/Logging_1080/klagomålsmail/A 29994-2025 FSC-klagomål mail.docx", "A 29994-2025")</f>
        <v/>
      </c>
      <c r="X10">
        <f>HYPERLINK("https://klasma.github.io/Logging_1080/tillsyn/A 29994-2025 tillsynsbegäran.docx", "A 29994-2025")</f>
        <v/>
      </c>
      <c r="Y10">
        <f>HYPERLINK("https://klasma.github.io/Logging_1080/tillsynsmail/A 29994-2025 tillsynsbegäran mail.docx", "A 29994-2025")</f>
        <v/>
      </c>
    </row>
    <row r="11" ht="15" customHeight="1">
      <c r="A11" t="inlineStr">
        <is>
          <t>A 41421-2025</t>
        </is>
      </c>
      <c r="B11" s="1" t="n">
        <v>45901</v>
      </c>
      <c r="C11" s="1" t="n">
        <v>45954</v>
      </c>
      <c r="D11" t="inlineStr">
        <is>
          <t>BLEKINGE LÄN</t>
        </is>
      </c>
      <c r="E11" t="inlineStr">
        <is>
          <t>KARLSKRONA</t>
        </is>
      </c>
      <c r="F11" t="inlineStr">
        <is>
          <t>Kommuner</t>
        </is>
      </c>
      <c r="G11" t="n">
        <v>4.2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Sydlig sotticka
Ekoxe</t>
        </is>
      </c>
      <c r="S11">
        <f>HYPERLINK("https://klasma.github.io/Logging_1080/artfynd/A 41421-2025 artfynd.xlsx", "A 41421-2025")</f>
        <v/>
      </c>
      <c r="T11">
        <f>HYPERLINK("https://klasma.github.io/Logging_1080/kartor/A 41421-2025 karta.png", "A 41421-2025")</f>
        <v/>
      </c>
      <c r="V11">
        <f>HYPERLINK("https://klasma.github.io/Logging_1080/klagomål/A 41421-2025 FSC-klagomål.docx", "A 41421-2025")</f>
        <v/>
      </c>
      <c r="W11">
        <f>HYPERLINK("https://klasma.github.io/Logging_1080/klagomålsmail/A 41421-2025 FSC-klagomål mail.docx", "A 41421-2025")</f>
        <v/>
      </c>
      <c r="X11">
        <f>HYPERLINK("https://klasma.github.io/Logging_1080/tillsyn/A 41421-2025 tillsynsbegäran.docx", "A 41421-2025")</f>
        <v/>
      </c>
      <c r="Y11">
        <f>HYPERLINK("https://klasma.github.io/Logging_1080/tillsynsmail/A 41421-2025 tillsynsbegäran mail.docx", "A 41421-2025")</f>
        <v/>
      </c>
    </row>
    <row r="12" ht="15" customHeight="1">
      <c r="A12" t="inlineStr">
        <is>
          <t>A 46067-2025</t>
        </is>
      </c>
      <c r="B12" s="1" t="n">
        <v>45924.48732638889</v>
      </c>
      <c r="C12" s="1" t="n">
        <v>45954</v>
      </c>
      <c r="D12" t="inlineStr">
        <is>
          <t>BLEKINGE LÄN</t>
        </is>
      </c>
      <c r="E12" t="inlineStr">
        <is>
          <t>KARLSKRONA</t>
        </is>
      </c>
      <c r="G12" t="n">
        <v>5.4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Kornknutmossa
Stubbspretmossa</t>
        </is>
      </c>
      <c r="S12">
        <f>HYPERLINK("https://klasma.github.io/Logging_1080/artfynd/A 46067-2025 artfynd.xlsx", "A 46067-2025")</f>
        <v/>
      </c>
      <c r="T12">
        <f>HYPERLINK("https://klasma.github.io/Logging_1080/kartor/A 46067-2025 karta.png", "A 46067-2025")</f>
        <v/>
      </c>
      <c r="V12">
        <f>HYPERLINK("https://klasma.github.io/Logging_1080/klagomål/A 46067-2025 FSC-klagomål.docx", "A 46067-2025")</f>
        <v/>
      </c>
      <c r="W12">
        <f>HYPERLINK("https://klasma.github.io/Logging_1080/klagomålsmail/A 46067-2025 FSC-klagomål mail.docx", "A 46067-2025")</f>
        <v/>
      </c>
      <c r="X12">
        <f>HYPERLINK("https://klasma.github.io/Logging_1080/tillsyn/A 46067-2025 tillsynsbegäran.docx", "A 46067-2025")</f>
        <v/>
      </c>
      <c r="Y12">
        <f>HYPERLINK("https://klasma.github.io/Logging_1080/tillsynsmail/A 46067-2025 tillsynsbegäran mail.docx", "A 46067-2025")</f>
        <v/>
      </c>
    </row>
    <row r="13" ht="15" customHeight="1">
      <c r="A13" t="inlineStr">
        <is>
          <t>A 17849-2023</t>
        </is>
      </c>
      <c r="B13" s="1" t="n">
        <v>45037</v>
      </c>
      <c r="C13" s="1" t="n">
        <v>45954</v>
      </c>
      <c r="D13" t="inlineStr">
        <is>
          <t>BLEKINGE LÄN</t>
        </is>
      </c>
      <c r="E13" t="inlineStr">
        <is>
          <t>KARLSKRONA</t>
        </is>
      </c>
      <c r="F13" t="inlineStr">
        <is>
          <t>Kommuner</t>
        </is>
      </c>
      <c r="G13" t="n">
        <v>10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Igelkott
Vätteros</t>
        </is>
      </c>
      <c r="S13">
        <f>HYPERLINK("https://klasma.github.io/Logging_1080/artfynd/A 17849-2023 artfynd.xlsx", "A 17849-2023")</f>
        <v/>
      </c>
      <c r="T13">
        <f>HYPERLINK("https://klasma.github.io/Logging_1080/kartor/A 17849-2023 karta.png", "A 17849-2023")</f>
        <v/>
      </c>
      <c r="V13">
        <f>HYPERLINK("https://klasma.github.io/Logging_1080/klagomål/A 17849-2023 FSC-klagomål.docx", "A 17849-2023")</f>
        <v/>
      </c>
      <c r="W13">
        <f>HYPERLINK("https://klasma.github.io/Logging_1080/klagomålsmail/A 17849-2023 FSC-klagomål mail.docx", "A 17849-2023")</f>
        <v/>
      </c>
      <c r="X13">
        <f>HYPERLINK("https://klasma.github.io/Logging_1080/tillsyn/A 17849-2023 tillsynsbegäran.docx", "A 17849-2023")</f>
        <v/>
      </c>
      <c r="Y13">
        <f>HYPERLINK("https://klasma.github.io/Logging_1080/tillsynsmail/A 17849-2023 tillsynsbegäran mail.docx", "A 17849-2023")</f>
        <v/>
      </c>
    </row>
    <row r="14" ht="15" customHeight="1">
      <c r="A14" t="inlineStr">
        <is>
          <t>A 55714-2020</t>
        </is>
      </c>
      <c r="B14" s="1" t="n">
        <v>44132</v>
      </c>
      <c r="C14" s="1" t="n">
        <v>45954</v>
      </c>
      <c r="D14" t="inlineStr">
        <is>
          <t>BLEKINGE LÄN</t>
        </is>
      </c>
      <c r="E14" t="inlineStr">
        <is>
          <t>KARLSKRONA</t>
        </is>
      </c>
      <c r="G14" t="n">
        <v>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HYPERLINK("https://klasma.github.io/Logging_1080/artfynd/A 55714-2020 artfynd.xlsx", "A 55714-2020")</f>
        <v/>
      </c>
      <c r="T14">
        <f>HYPERLINK("https://klasma.github.io/Logging_1080/kartor/A 55714-2020 karta.png", "A 55714-2020")</f>
        <v/>
      </c>
      <c r="V14">
        <f>HYPERLINK("https://klasma.github.io/Logging_1080/klagomål/A 55714-2020 FSC-klagomål.docx", "A 55714-2020")</f>
        <v/>
      </c>
      <c r="W14">
        <f>HYPERLINK("https://klasma.github.io/Logging_1080/klagomålsmail/A 55714-2020 FSC-klagomål mail.docx", "A 55714-2020")</f>
        <v/>
      </c>
      <c r="X14">
        <f>HYPERLINK("https://klasma.github.io/Logging_1080/tillsyn/A 55714-2020 tillsynsbegäran.docx", "A 55714-2020")</f>
        <v/>
      </c>
      <c r="Y14">
        <f>HYPERLINK("https://klasma.github.io/Logging_1080/tillsynsmail/A 55714-2020 tillsynsbegäran mail.docx", "A 55714-2020")</f>
        <v/>
      </c>
    </row>
    <row r="15" ht="15" customHeight="1">
      <c r="A15" t="inlineStr">
        <is>
          <t>A 52837-2021</t>
        </is>
      </c>
      <c r="B15" s="1" t="n">
        <v>44467</v>
      </c>
      <c r="C15" s="1" t="n">
        <v>45954</v>
      </c>
      <c r="D15" t="inlineStr">
        <is>
          <t>BLEKINGE LÄN</t>
        </is>
      </c>
      <c r="E15" t="inlineStr">
        <is>
          <t>KARLSKRONA</t>
        </is>
      </c>
      <c r="G15" t="n">
        <v>1.6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groda</t>
        </is>
      </c>
      <c r="S15">
        <f>HYPERLINK("https://klasma.github.io/Logging_1080/artfynd/A 52837-2021 artfynd.xlsx", "A 52837-2021")</f>
        <v/>
      </c>
      <c r="T15">
        <f>HYPERLINK("https://klasma.github.io/Logging_1080/kartor/A 52837-2021 karta.png", "A 52837-2021")</f>
        <v/>
      </c>
      <c r="V15">
        <f>HYPERLINK("https://klasma.github.io/Logging_1080/klagomål/A 52837-2021 FSC-klagomål.docx", "A 52837-2021")</f>
        <v/>
      </c>
      <c r="W15">
        <f>HYPERLINK("https://klasma.github.io/Logging_1080/klagomålsmail/A 52837-2021 FSC-klagomål mail.docx", "A 52837-2021")</f>
        <v/>
      </c>
      <c r="X15">
        <f>HYPERLINK("https://klasma.github.io/Logging_1080/tillsyn/A 52837-2021 tillsynsbegäran.docx", "A 52837-2021")</f>
        <v/>
      </c>
      <c r="Y15">
        <f>HYPERLINK("https://klasma.github.io/Logging_1080/tillsynsmail/A 52837-2021 tillsynsbegäran mail.docx", "A 52837-2021")</f>
        <v/>
      </c>
    </row>
    <row r="16" ht="15" customHeight="1">
      <c r="A16" t="inlineStr">
        <is>
          <t>A 69282-2021</t>
        </is>
      </c>
      <c r="B16" s="1" t="n">
        <v>44531</v>
      </c>
      <c r="C16" s="1" t="n">
        <v>45954</v>
      </c>
      <c r="D16" t="inlineStr">
        <is>
          <t>BLEKINGE LÄN</t>
        </is>
      </c>
      <c r="E16" t="inlineStr">
        <is>
          <t>KARLSKRONA</t>
        </is>
      </c>
      <c r="G16" t="n">
        <v>5.2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Tibast</t>
        </is>
      </c>
      <c r="S16">
        <f>HYPERLINK("https://klasma.github.io/Logging_1080/artfynd/A 69282-2021 artfynd.xlsx", "A 69282-2021")</f>
        <v/>
      </c>
      <c r="T16">
        <f>HYPERLINK("https://klasma.github.io/Logging_1080/kartor/A 69282-2021 karta.png", "A 69282-2021")</f>
        <v/>
      </c>
      <c r="V16">
        <f>HYPERLINK("https://klasma.github.io/Logging_1080/klagomål/A 69282-2021 FSC-klagomål.docx", "A 69282-2021")</f>
        <v/>
      </c>
      <c r="W16">
        <f>HYPERLINK("https://klasma.github.io/Logging_1080/klagomålsmail/A 69282-2021 FSC-klagomål mail.docx", "A 69282-2021")</f>
        <v/>
      </c>
      <c r="X16">
        <f>HYPERLINK("https://klasma.github.io/Logging_1080/tillsyn/A 69282-2021 tillsynsbegäran.docx", "A 69282-2021")</f>
        <v/>
      </c>
      <c r="Y16">
        <f>HYPERLINK("https://klasma.github.io/Logging_1080/tillsynsmail/A 69282-2021 tillsynsbegäran mail.docx", "A 69282-2021")</f>
        <v/>
      </c>
    </row>
    <row r="17" ht="15" customHeight="1">
      <c r="A17" t="inlineStr">
        <is>
          <t>A 13201-2023</t>
        </is>
      </c>
      <c r="B17" s="1" t="n">
        <v>45002.64284722223</v>
      </c>
      <c r="C17" s="1" t="n">
        <v>45954</v>
      </c>
      <c r="D17" t="inlineStr">
        <is>
          <t>BLEKINGE LÄN</t>
        </is>
      </c>
      <c r="E17" t="inlineStr">
        <is>
          <t>KARLSKRONA</t>
        </is>
      </c>
      <c r="G17" t="n">
        <v>6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Stortimjan</t>
        </is>
      </c>
      <c r="S17">
        <f>HYPERLINK("https://klasma.github.io/Logging_1080/artfynd/A 13201-2023 artfynd.xlsx", "A 13201-2023")</f>
        <v/>
      </c>
      <c r="T17">
        <f>HYPERLINK("https://klasma.github.io/Logging_1080/kartor/A 13201-2023 karta.png", "A 13201-2023")</f>
        <v/>
      </c>
      <c r="V17">
        <f>HYPERLINK("https://klasma.github.io/Logging_1080/klagomål/A 13201-2023 FSC-klagomål.docx", "A 13201-2023")</f>
        <v/>
      </c>
      <c r="W17">
        <f>HYPERLINK("https://klasma.github.io/Logging_1080/klagomålsmail/A 13201-2023 FSC-klagomål mail.docx", "A 13201-2023")</f>
        <v/>
      </c>
      <c r="X17">
        <f>HYPERLINK("https://klasma.github.io/Logging_1080/tillsyn/A 13201-2023 tillsynsbegäran.docx", "A 13201-2023")</f>
        <v/>
      </c>
      <c r="Y17">
        <f>HYPERLINK("https://klasma.github.io/Logging_1080/tillsynsmail/A 13201-2023 tillsynsbegäran mail.docx", "A 13201-2023")</f>
        <v/>
      </c>
    </row>
    <row r="18" ht="15" customHeight="1">
      <c r="A18" t="inlineStr">
        <is>
          <t>A 57676-2020</t>
        </is>
      </c>
      <c r="B18" s="1" t="n">
        <v>44140</v>
      </c>
      <c r="C18" s="1" t="n">
        <v>45954</v>
      </c>
      <c r="D18" t="inlineStr">
        <is>
          <t>BLEKINGE LÄN</t>
        </is>
      </c>
      <c r="E18" t="inlineStr">
        <is>
          <t>KARLSKRONA</t>
        </is>
      </c>
      <c r="G18" t="n">
        <v>2.2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Sandödla</t>
        </is>
      </c>
      <c r="S18">
        <f>HYPERLINK("https://klasma.github.io/Logging_1080/artfynd/A 57676-2020 artfynd.xlsx", "A 57676-2020")</f>
        <v/>
      </c>
      <c r="T18">
        <f>HYPERLINK("https://klasma.github.io/Logging_1080/kartor/A 57676-2020 karta.png", "A 57676-2020")</f>
        <v/>
      </c>
      <c r="V18">
        <f>HYPERLINK("https://klasma.github.io/Logging_1080/klagomål/A 57676-2020 FSC-klagomål.docx", "A 57676-2020")</f>
        <v/>
      </c>
      <c r="W18">
        <f>HYPERLINK("https://klasma.github.io/Logging_1080/klagomålsmail/A 57676-2020 FSC-klagomål mail.docx", "A 57676-2020")</f>
        <v/>
      </c>
      <c r="X18">
        <f>HYPERLINK("https://klasma.github.io/Logging_1080/tillsyn/A 57676-2020 tillsynsbegäran.docx", "A 57676-2020")</f>
        <v/>
      </c>
      <c r="Y18">
        <f>HYPERLINK("https://klasma.github.io/Logging_1080/tillsynsmail/A 57676-2020 tillsynsbegäran mail.docx", "A 57676-2020")</f>
        <v/>
      </c>
    </row>
    <row r="19" ht="15" customHeight="1">
      <c r="A19" t="inlineStr">
        <is>
          <t>A 6221-2024</t>
        </is>
      </c>
      <c r="B19" s="1" t="n">
        <v>45337</v>
      </c>
      <c r="C19" s="1" t="n">
        <v>45954</v>
      </c>
      <c r="D19" t="inlineStr">
        <is>
          <t>BLEKINGE LÄN</t>
        </is>
      </c>
      <c r="E19" t="inlineStr">
        <is>
          <t>KARLSKRONA</t>
        </is>
      </c>
      <c r="G19" t="n">
        <v>0.8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Ekoxe</t>
        </is>
      </c>
      <c r="S19">
        <f>HYPERLINK("https://klasma.github.io/Logging_1080/artfynd/A 6221-2024 artfynd.xlsx", "A 6221-2024")</f>
        <v/>
      </c>
      <c r="T19">
        <f>HYPERLINK("https://klasma.github.io/Logging_1080/kartor/A 6221-2024 karta.png", "A 6221-2024")</f>
        <v/>
      </c>
      <c r="V19">
        <f>HYPERLINK("https://klasma.github.io/Logging_1080/klagomål/A 6221-2024 FSC-klagomål.docx", "A 6221-2024")</f>
        <v/>
      </c>
      <c r="W19">
        <f>HYPERLINK("https://klasma.github.io/Logging_1080/klagomålsmail/A 6221-2024 FSC-klagomål mail.docx", "A 6221-2024")</f>
        <v/>
      </c>
      <c r="X19">
        <f>HYPERLINK("https://klasma.github.io/Logging_1080/tillsyn/A 6221-2024 tillsynsbegäran.docx", "A 6221-2024")</f>
        <v/>
      </c>
      <c r="Y19">
        <f>HYPERLINK("https://klasma.github.io/Logging_1080/tillsynsmail/A 6221-2024 tillsynsbegäran mail.docx", "A 6221-2024")</f>
        <v/>
      </c>
    </row>
    <row r="20" ht="15" customHeight="1">
      <c r="A20" t="inlineStr">
        <is>
          <t>A 6932-2021</t>
        </is>
      </c>
      <c r="B20" s="1" t="n">
        <v>44237</v>
      </c>
      <c r="C20" s="1" t="n">
        <v>45954</v>
      </c>
      <c r="D20" t="inlineStr">
        <is>
          <t>BLEKINGE LÄN</t>
        </is>
      </c>
      <c r="E20" t="inlineStr">
        <is>
          <t>KARLSKRONA</t>
        </is>
      </c>
      <c r="G20" t="n">
        <v>0.5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Kavelhirs</t>
        </is>
      </c>
      <c r="S20">
        <f>HYPERLINK("https://klasma.github.io/Logging_1080/artfynd/A 6932-2021 artfynd.xlsx", "A 6932-2021")</f>
        <v/>
      </c>
      <c r="T20">
        <f>HYPERLINK("https://klasma.github.io/Logging_1080/kartor/A 6932-2021 karta.png", "A 6932-2021")</f>
        <v/>
      </c>
      <c r="V20">
        <f>HYPERLINK("https://klasma.github.io/Logging_1080/klagomål/A 6932-2021 FSC-klagomål.docx", "A 6932-2021")</f>
        <v/>
      </c>
      <c r="W20">
        <f>HYPERLINK("https://klasma.github.io/Logging_1080/klagomålsmail/A 6932-2021 FSC-klagomål mail.docx", "A 6932-2021")</f>
        <v/>
      </c>
      <c r="X20">
        <f>HYPERLINK("https://klasma.github.io/Logging_1080/tillsyn/A 6932-2021 tillsynsbegäran.docx", "A 6932-2021")</f>
        <v/>
      </c>
      <c r="Y20">
        <f>HYPERLINK("https://klasma.github.io/Logging_1080/tillsynsmail/A 6932-2021 tillsynsbegäran mail.docx", "A 6932-2021")</f>
        <v/>
      </c>
    </row>
    <row r="21" ht="15" customHeight="1">
      <c r="A21" t="inlineStr">
        <is>
          <t>A 58803-2020</t>
        </is>
      </c>
      <c r="B21" s="1" t="n">
        <v>44139</v>
      </c>
      <c r="C21" s="1" t="n">
        <v>45954</v>
      </c>
      <c r="D21" t="inlineStr">
        <is>
          <t>BLEKINGE LÄN</t>
        </is>
      </c>
      <c r="E21" t="inlineStr">
        <is>
          <t>KARLSKRONA</t>
        </is>
      </c>
      <c r="G21" t="n">
        <v>2.5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Motaggsvamp</t>
        </is>
      </c>
      <c r="S21">
        <f>HYPERLINK("https://klasma.github.io/Logging_1080/artfynd/A 58803-2020 artfynd.xlsx", "A 58803-2020")</f>
        <v/>
      </c>
      <c r="T21">
        <f>HYPERLINK("https://klasma.github.io/Logging_1080/kartor/A 58803-2020 karta.png", "A 58803-2020")</f>
        <v/>
      </c>
      <c r="V21">
        <f>HYPERLINK("https://klasma.github.io/Logging_1080/klagomål/A 58803-2020 FSC-klagomål.docx", "A 58803-2020")</f>
        <v/>
      </c>
      <c r="W21">
        <f>HYPERLINK("https://klasma.github.io/Logging_1080/klagomålsmail/A 58803-2020 FSC-klagomål mail.docx", "A 58803-2020")</f>
        <v/>
      </c>
      <c r="X21">
        <f>HYPERLINK("https://klasma.github.io/Logging_1080/tillsyn/A 58803-2020 tillsynsbegäran.docx", "A 58803-2020")</f>
        <v/>
      </c>
      <c r="Y21">
        <f>HYPERLINK("https://klasma.github.io/Logging_1080/tillsynsmail/A 58803-2020 tillsynsbegäran mail.docx", "A 58803-2020")</f>
        <v/>
      </c>
    </row>
    <row r="22" ht="15" customHeight="1">
      <c r="A22" t="inlineStr">
        <is>
          <t>A 19602-2023</t>
        </is>
      </c>
      <c r="B22" s="1" t="n">
        <v>45050</v>
      </c>
      <c r="C22" s="1" t="n">
        <v>45954</v>
      </c>
      <c r="D22" t="inlineStr">
        <is>
          <t>BLEKINGE LÄN</t>
        </is>
      </c>
      <c r="E22" t="inlineStr">
        <is>
          <t>KARLSKRONA</t>
        </is>
      </c>
      <c r="G22" t="n">
        <v>19.5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Backsippa</t>
        </is>
      </c>
      <c r="S22">
        <f>HYPERLINK("https://klasma.github.io/Logging_1080/artfynd/A 19602-2023 artfynd.xlsx", "A 19602-2023")</f>
        <v/>
      </c>
      <c r="T22">
        <f>HYPERLINK("https://klasma.github.io/Logging_1080/kartor/A 19602-2023 karta.png", "A 19602-2023")</f>
        <v/>
      </c>
      <c r="V22">
        <f>HYPERLINK("https://klasma.github.io/Logging_1080/klagomål/A 19602-2023 FSC-klagomål.docx", "A 19602-2023")</f>
        <v/>
      </c>
      <c r="W22">
        <f>HYPERLINK("https://klasma.github.io/Logging_1080/klagomålsmail/A 19602-2023 FSC-klagomål mail.docx", "A 19602-2023")</f>
        <v/>
      </c>
      <c r="X22">
        <f>HYPERLINK("https://klasma.github.io/Logging_1080/tillsyn/A 19602-2023 tillsynsbegäran.docx", "A 19602-2023")</f>
        <v/>
      </c>
      <c r="Y22">
        <f>HYPERLINK("https://klasma.github.io/Logging_1080/tillsynsmail/A 19602-2023 tillsynsbegäran mail.docx", "A 19602-2023")</f>
        <v/>
      </c>
    </row>
    <row r="23" ht="15" customHeight="1">
      <c r="A23" t="inlineStr">
        <is>
          <t>A 46709-2021</t>
        </is>
      </c>
      <c r="B23" s="1" t="n">
        <v>44445</v>
      </c>
      <c r="C23" s="1" t="n">
        <v>45954</v>
      </c>
      <c r="D23" t="inlineStr">
        <is>
          <t>BLEKINGE LÄN</t>
        </is>
      </c>
      <c r="E23" t="inlineStr">
        <is>
          <t>KARLSKRONA</t>
        </is>
      </c>
      <c r="G23" t="n">
        <v>11.3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Vippärt</t>
        </is>
      </c>
      <c r="S23">
        <f>HYPERLINK("https://klasma.github.io/Logging_1080/artfynd/A 46709-2021 artfynd.xlsx", "A 46709-2021")</f>
        <v/>
      </c>
      <c r="T23">
        <f>HYPERLINK("https://klasma.github.io/Logging_1080/kartor/A 46709-2021 karta.png", "A 46709-2021")</f>
        <v/>
      </c>
      <c r="V23">
        <f>HYPERLINK("https://klasma.github.io/Logging_1080/klagomål/A 46709-2021 FSC-klagomål.docx", "A 46709-2021")</f>
        <v/>
      </c>
      <c r="W23">
        <f>HYPERLINK("https://klasma.github.io/Logging_1080/klagomålsmail/A 46709-2021 FSC-klagomål mail.docx", "A 46709-2021")</f>
        <v/>
      </c>
      <c r="X23">
        <f>HYPERLINK("https://klasma.github.io/Logging_1080/tillsyn/A 46709-2021 tillsynsbegäran.docx", "A 46709-2021")</f>
        <v/>
      </c>
      <c r="Y23">
        <f>HYPERLINK("https://klasma.github.io/Logging_1080/tillsynsmail/A 46709-2021 tillsynsbegäran mail.docx", "A 46709-2021")</f>
        <v/>
      </c>
    </row>
    <row r="24" ht="15" customHeight="1">
      <c r="A24" t="inlineStr">
        <is>
          <t>A 29985-2025</t>
        </is>
      </c>
      <c r="B24" s="1" t="n">
        <v>45826.49623842593</v>
      </c>
      <c r="C24" s="1" t="n">
        <v>45954</v>
      </c>
      <c r="D24" t="inlineStr">
        <is>
          <t>BLEKINGE LÄN</t>
        </is>
      </c>
      <c r="E24" t="inlineStr">
        <is>
          <t>KARLSKRONA</t>
        </is>
      </c>
      <c r="G24" t="n">
        <v>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Solvända</t>
        </is>
      </c>
      <c r="S24">
        <f>HYPERLINK("https://klasma.github.io/Logging_1080/artfynd/A 29985-2025 artfynd.xlsx", "A 29985-2025")</f>
        <v/>
      </c>
      <c r="T24">
        <f>HYPERLINK("https://klasma.github.io/Logging_1080/kartor/A 29985-2025 karta.png", "A 29985-2025")</f>
        <v/>
      </c>
      <c r="V24">
        <f>HYPERLINK("https://klasma.github.io/Logging_1080/klagomål/A 29985-2025 FSC-klagomål.docx", "A 29985-2025")</f>
        <v/>
      </c>
      <c r="W24">
        <f>HYPERLINK("https://klasma.github.io/Logging_1080/klagomålsmail/A 29985-2025 FSC-klagomål mail.docx", "A 29985-2025")</f>
        <v/>
      </c>
      <c r="X24">
        <f>HYPERLINK("https://klasma.github.io/Logging_1080/tillsyn/A 29985-2025 tillsynsbegäran.docx", "A 29985-2025")</f>
        <v/>
      </c>
      <c r="Y24">
        <f>HYPERLINK("https://klasma.github.io/Logging_1080/tillsynsmail/A 29985-2025 tillsynsbegäran mail.docx", "A 29985-2025")</f>
        <v/>
      </c>
    </row>
    <row r="25" ht="15" customHeight="1">
      <c r="A25" t="inlineStr">
        <is>
          <t>A 26603-2025</t>
        </is>
      </c>
      <c r="B25" s="1" t="n">
        <v>45809</v>
      </c>
      <c r="C25" s="1" t="n">
        <v>45954</v>
      </c>
      <c r="D25" t="inlineStr">
        <is>
          <t>BLEKINGE LÄN</t>
        </is>
      </c>
      <c r="E25" t="inlineStr">
        <is>
          <t>KARLSKRONA</t>
        </is>
      </c>
      <c r="G25" t="n">
        <v>3.9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Långbensgroda</t>
        </is>
      </c>
      <c r="S25">
        <f>HYPERLINK("https://klasma.github.io/Logging_1080/artfynd/A 26603-2025 artfynd.xlsx", "A 26603-2025")</f>
        <v/>
      </c>
      <c r="T25">
        <f>HYPERLINK("https://klasma.github.io/Logging_1080/kartor/A 26603-2025 karta.png", "A 26603-2025")</f>
        <v/>
      </c>
      <c r="V25">
        <f>HYPERLINK("https://klasma.github.io/Logging_1080/klagomål/A 26603-2025 FSC-klagomål.docx", "A 26603-2025")</f>
        <v/>
      </c>
      <c r="W25">
        <f>HYPERLINK("https://klasma.github.io/Logging_1080/klagomålsmail/A 26603-2025 FSC-klagomål mail.docx", "A 26603-2025")</f>
        <v/>
      </c>
      <c r="X25">
        <f>HYPERLINK("https://klasma.github.io/Logging_1080/tillsyn/A 26603-2025 tillsynsbegäran.docx", "A 26603-2025")</f>
        <v/>
      </c>
      <c r="Y25">
        <f>HYPERLINK("https://klasma.github.io/Logging_1080/tillsynsmail/A 26603-2025 tillsynsbegäran mail.docx", "A 26603-2025")</f>
        <v/>
      </c>
    </row>
    <row r="26" ht="15" customHeight="1">
      <c r="A26" t="inlineStr">
        <is>
          <t>A 57181-2020</t>
        </is>
      </c>
      <c r="B26" s="1" t="n">
        <v>44139</v>
      </c>
      <c r="C26" s="1" t="n">
        <v>45954</v>
      </c>
      <c r="D26" t="inlineStr">
        <is>
          <t>BLEKINGE LÄN</t>
        </is>
      </c>
      <c r="E26" t="inlineStr">
        <is>
          <t>KARLSKRONA</t>
        </is>
      </c>
      <c r="G26" t="n">
        <v>49.1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Revlummer</t>
        </is>
      </c>
      <c r="S26">
        <f>HYPERLINK("https://klasma.github.io/Logging_1080/artfynd/A 57181-2020 artfynd.xlsx", "A 57181-2020")</f>
        <v/>
      </c>
      <c r="T26">
        <f>HYPERLINK("https://klasma.github.io/Logging_1080/kartor/A 57181-2020 karta.png", "A 57181-2020")</f>
        <v/>
      </c>
      <c r="V26">
        <f>HYPERLINK("https://klasma.github.io/Logging_1080/klagomål/A 57181-2020 FSC-klagomål.docx", "A 57181-2020")</f>
        <v/>
      </c>
      <c r="W26">
        <f>HYPERLINK("https://klasma.github.io/Logging_1080/klagomålsmail/A 57181-2020 FSC-klagomål mail.docx", "A 57181-2020")</f>
        <v/>
      </c>
      <c r="X26">
        <f>HYPERLINK("https://klasma.github.io/Logging_1080/tillsyn/A 57181-2020 tillsynsbegäran.docx", "A 57181-2020")</f>
        <v/>
      </c>
      <c r="Y26">
        <f>HYPERLINK("https://klasma.github.io/Logging_1080/tillsynsmail/A 57181-2020 tillsynsbegäran mail.docx", "A 57181-2020")</f>
        <v/>
      </c>
    </row>
    <row r="27" ht="15" customHeight="1">
      <c r="A27" t="inlineStr">
        <is>
          <t>A 30181-2023</t>
        </is>
      </c>
      <c r="B27" s="1" t="n">
        <v>45110.59303240741</v>
      </c>
      <c r="C27" s="1" t="n">
        <v>45954</v>
      </c>
      <c r="D27" t="inlineStr">
        <is>
          <t>BLEKINGE LÄN</t>
        </is>
      </c>
      <c r="E27" t="inlineStr">
        <is>
          <t>KARLSKRONA</t>
        </is>
      </c>
      <c r="G27" t="n">
        <v>3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Hasselsnok</t>
        </is>
      </c>
      <c r="S27">
        <f>HYPERLINK("https://klasma.github.io/Logging_1080/artfynd/A 30181-2023 artfynd.xlsx", "A 30181-2023")</f>
        <v/>
      </c>
      <c r="T27">
        <f>HYPERLINK("https://klasma.github.io/Logging_1080/kartor/A 30181-2023 karta.png", "A 30181-2023")</f>
        <v/>
      </c>
      <c r="V27">
        <f>HYPERLINK("https://klasma.github.io/Logging_1080/klagomål/A 30181-2023 FSC-klagomål.docx", "A 30181-2023")</f>
        <v/>
      </c>
      <c r="W27">
        <f>HYPERLINK("https://klasma.github.io/Logging_1080/klagomålsmail/A 30181-2023 FSC-klagomål mail.docx", "A 30181-2023")</f>
        <v/>
      </c>
      <c r="X27">
        <f>HYPERLINK("https://klasma.github.io/Logging_1080/tillsyn/A 30181-2023 tillsynsbegäran.docx", "A 30181-2023")</f>
        <v/>
      </c>
      <c r="Y27">
        <f>HYPERLINK("https://klasma.github.io/Logging_1080/tillsynsmail/A 30181-2023 tillsynsbegäran mail.docx", "A 30181-2023")</f>
        <v/>
      </c>
    </row>
    <row r="28" ht="15" customHeight="1">
      <c r="A28" t="inlineStr">
        <is>
          <t>A 61898-2020</t>
        </is>
      </c>
      <c r="B28" s="1" t="n">
        <v>44159</v>
      </c>
      <c r="C28" s="1" t="n">
        <v>45954</v>
      </c>
      <c r="D28" t="inlineStr">
        <is>
          <t>BLEKINGE LÄN</t>
        </is>
      </c>
      <c r="E28" t="inlineStr">
        <is>
          <t>KARLSKRONA</t>
        </is>
      </c>
      <c r="G28" t="n">
        <v>6.9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Ekoxe</t>
        </is>
      </c>
      <c r="S28">
        <f>HYPERLINK("https://klasma.github.io/Logging_1080/artfynd/A 61898-2020 artfynd.xlsx", "A 61898-2020")</f>
        <v/>
      </c>
      <c r="T28">
        <f>HYPERLINK("https://klasma.github.io/Logging_1080/kartor/A 61898-2020 karta.png", "A 61898-2020")</f>
        <v/>
      </c>
      <c r="V28">
        <f>HYPERLINK("https://klasma.github.io/Logging_1080/klagomål/A 61898-2020 FSC-klagomål.docx", "A 61898-2020")</f>
        <v/>
      </c>
      <c r="W28">
        <f>HYPERLINK("https://klasma.github.io/Logging_1080/klagomålsmail/A 61898-2020 FSC-klagomål mail.docx", "A 61898-2020")</f>
        <v/>
      </c>
      <c r="X28">
        <f>HYPERLINK("https://klasma.github.io/Logging_1080/tillsyn/A 61898-2020 tillsynsbegäran.docx", "A 61898-2020")</f>
        <v/>
      </c>
      <c r="Y28">
        <f>HYPERLINK("https://klasma.github.io/Logging_1080/tillsynsmail/A 61898-2020 tillsynsbegäran mail.docx", "A 61898-2020")</f>
        <v/>
      </c>
    </row>
    <row r="29" ht="15" customHeight="1">
      <c r="A29" t="inlineStr">
        <is>
          <t>A 45591-2024</t>
        </is>
      </c>
      <c r="B29" s="1" t="n">
        <v>45579.41793981481</v>
      </c>
      <c r="C29" s="1" t="n">
        <v>45954</v>
      </c>
      <c r="D29" t="inlineStr">
        <is>
          <t>BLEKINGE LÄN</t>
        </is>
      </c>
      <c r="E29" t="inlineStr">
        <is>
          <t>KARLSKRONA</t>
        </is>
      </c>
      <c r="G29" t="n">
        <v>0.8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Svartvit taggsvamp</t>
        </is>
      </c>
      <c r="S29">
        <f>HYPERLINK("https://klasma.github.io/Logging_1080/artfynd/A 45591-2024 artfynd.xlsx", "A 45591-2024")</f>
        <v/>
      </c>
      <c r="T29">
        <f>HYPERLINK("https://klasma.github.io/Logging_1080/kartor/A 45591-2024 karta.png", "A 45591-2024")</f>
        <v/>
      </c>
      <c r="V29">
        <f>HYPERLINK("https://klasma.github.io/Logging_1080/klagomål/A 45591-2024 FSC-klagomål.docx", "A 45591-2024")</f>
        <v/>
      </c>
      <c r="W29">
        <f>HYPERLINK("https://klasma.github.io/Logging_1080/klagomålsmail/A 45591-2024 FSC-klagomål mail.docx", "A 45591-2024")</f>
        <v/>
      </c>
      <c r="X29">
        <f>HYPERLINK("https://klasma.github.io/Logging_1080/tillsyn/A 45591-2024 tillsynsbegäran.docx", "A 45591-2024")</f>
        <v/>
      </c>
      <c r="Y29">
        <f>HYPERLINK("https://klasma.github.io/Logging_1080/tillsynsmail/A 45591-2024 tillsynsbegäran mail.docx", "A 45591-2024")</f>
        <v/>
      </c>
    </row>
    <row r="30" ht="15" customHeight="1">
      <c r="A30" t="inlineStr">
        <is>
          <t>A 1456-2021</t>
        </is>
      </c>
      <c r="B30" s="1" t="n">
        <v>44208</v>
      </c>
      <c r="C30" s="1" t="n">
        <v>45954</v>
      </c>
      <c r="D30" t="inlineStr">
        <is>
          <t>BLEKINGE LÄN</t>
        </is>
      </c>
      <c r="E30" t="inlineStr">
        <is>
          <t>KARLSKRONA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14576-2021</t>
        </is>
      </c>
      <c r="B31" s="1" t="n">
        <v>44279.88631944444</v>
      </c>
      <c r="C31" s="1" t="n">
        <v>45954</v>
      </c>
      <c r="D31" t="inlineStr">
        <is>
          <t>BLEKINGE LÄN</t>
        </is>
      </c>
      <c r="E31" t="inlineStr">
        <is>
          <t>KARLSKRONA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8449-2021</t>
        </is>
      </c>
      <c r="B32" s="1" t="n">
        <v>44245.49747685185</v>
      </c>
      <c r="C32" s="1" t="n">
        <v>45954</v>
      </c>
      <c r="D32" t="inlineStr">
        <is>
          <t>BLEKINGE LÄN</t>
        </is>
      </c>
      <c r="E32" t="inlineStr">
        <is>
          <t>KARLSKRONA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63846-2020</t>
        </is>
      </c>
      <c r="B33" s="1" t="n">
        <v>44166</v>
      </c>
      <c r="C33" s="1" t="n">
        <v>45954</v>
      </c>
      <c r="D33" t="inlineStr">
        <is>
          <t>BLEKINGE LÄN</t>
        </is>
      </c>
      <c r="E33" t="inlineStr">
        <is>
          <t>KARLSKRONA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7621-2021</t>
        </is>
      </c>
      <c r="B34" s="1" t="n">
        <v>44242.35074074074</v>
      </c>
      <c r="C34" s="1" t="n">
        <v>45954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67070-2020</t>
        </is>
      </c>
      <c r="B35" s="1" t="n">
        <v>44179</v>
      </c>
      <c r="C35" s="1" t="n">
        <v>45954</v>
      </c>
      <c r="D35" t="inlineStr">
        <is>
          <t>BLEKINGE LÄN</t>
        </is>
      </c>
      <c r="E35" t="inlineStr">
        <is>
          <t>KARLSKRONA</t>
        </is>
      </c>
      <c r="G35" t="n">
        <v>4.9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9032-2021</t>
        </is>
      </c>
      <c r="B36" s="1" t="n">
        <v>44249.57096064815</v>
      </c>
      <c r="C36" s="1" t="n">
        <v>45954</v>
      </c>
      <c r="D36" t="inlineStr">
        <is>
          <t>BLEKINGE LÄN</t>
        </is>
      </c>
      <c r="E36" t="inlineStr">
        <is>
          <t>KARLSKRONA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28333-2021</t>
        </is>
      </c>
      <c r="B37" s="1" t="n">
        <v>44356</v>
      </c>
      <c r="C37" s="1" t="n">
        <v>45954</v>
      </c>
      <c r="D37" t="inlineStr">
        <is>
          <t>BLEKINGE LÄN</t>
        </is>
      </c>
      <c r="E37" t="inlineStr">
        <is>
          <t>KARLSKRONA</t>
        </is>
      </c>
      <c r="G37" t="n">
        <v>3.6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13431-2021</t>
        </is>
      </c>
      <c r="B38" s="1" t="n">
        <v>44273</v>
      </c>
      <c r="C38" s="1" t="n">
        <v>45954</v>
      </c>
      <c r="D38" t="inlineStr">
        <is>
          <t>BLEKINGE LÄN</t>
        </is>
      </c>
      <c r="E38" t="inlineStr">
        <is>
          <t>KARLSKRONA</t>
        </is>
      </c>
      <c r="G38" t="n">
        <v>6.7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14530-2021</t>
        </is>
      </c>
      <c r="B39" s="1" t="n">
        <v>44279</v>
      </c>
      <c r="C39" s="1" t="n">
        <v>45954</v>
      </c>
      <c r="D39" t="inlineStr">
        <is>
          <t>BLEKINGE LÄN</t>
        </is>
      </c>
      <c r="E39" t="inlineStr">
        <is>
          <t>KARLSKRONA</t>
        </is>
      </c>
      <c r="G39" t="n">
        <v>10.1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1754-2022</t>
        </is>
      </c>
      <c r="B40" s="1" t="n">
        <v>44574.53206018519</v>
      </c>
      <c r="C40" s="1" t="n">
        <v>45954</v>
      </c>
      <c r="D40" t="inlineStr">
        <is>
          <t>BLEKINGE LÄN</t>
        </is>
      </c>
      <c r="E40" t="inlineStr">
        <is>
          <t>KARLSKRONA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57675-2020</t>
        </is>
      </c>
      <c r="B41" s="1" t="n">
        <v>44140</v>
      </c>
      <c r="C41" s="1" t="n">
        <v>45954</v>
      </c>
      <c r="D41" t="inlineStr">
        <is>
          <t>BLEKINGE LÄN</t>
        </is>
      </c>
      <c r="E41" t="inlineStr">
        <is>
          <t>KARLSKRONA</t>
        </is>
      </c>
      <c r="G41" t="n">
        <v>0.3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1136-2022</t>
        </is>
      </c>
      <c r="B42" s="1" t="n">
        <v>44572</v>
      </c>
      <c r="C42" s="1" t="n">
        <v>45954</v>
      </c>
      <c r="D42" t="inlineStr">
        <is>
          <t>BLEKINGE LÄN</t>
        </is>
      </c>
      <c r="E42" t="inlineStr">
        <is>
          <t>KARLSKRONA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31266-2021</t>
        </is>
      </c>
      <c r="B43" s="1" t="n">
        <v>44368.68505787037</v>
      </c>
      <c r="C43" s="1" t="n">
        <v>45954</v>
      </c>
      <c r="D43" t="inlineStr">
        <is>
          <t>BLEKINGE LÄN</t>
        </is>
      </c>
      <c r="E43" t="inlineStr">
        <is>
          <t>KARLSKRONA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73369-2021</t>
        </is>
      </c>
      <c r="B44" s="1" t="n">
        <v>44551</v>
      </c>
      <c r="C44" s="1" t="n">
        <v>45954</v>
      </c>
      <c r="D44" t="inlineStr">
        <is>
          <t>BLEKINGE LÄN</t>
        </is>
      </c>
      <c r="E44" t="inlineStr">
        <is>
          <t>KARLSKRONA</t>
        </is>
      </c>
      <c r="G44" t="n">
        <v>4.2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43353-2021</t>
        </is>
      </c>
      <c r="B45" s="1" t="n">
        <v>44432.52225694444</v>
      </c>
      <c r="C45" s="1" t="n">
        <v>45954</v>
      </c>
      <c r="D45" t="inlineStr">
        <is>
          <t>BLEKINGE LÄN</t>
        </is>
      </c>
      <c r="E45" t="inlineStr">
        <is>
          <t>KARLSKRONA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51351-2022</t>
        </is>
      </c>
      <c r="B46" s="1" t="n">
        <v>44869.37805555556</v>
      </c>
      <c r="C46" s="1" t="n">
        <v>45954</v>
      </c>
      <c r="D46" t="inlineStr">
        <is>
          <t>BLEKINGE LÄN</t>
        </is>
      </c>
      <c r="E46" t="inlineStr">
        <is>
          <t>KARLSKRONA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25472-2021</t>
        </is>
      </c>
      <c r="B47" s="1" t="n">
        <v>44342</v>
      </c>
      <c r="C47" s="1" t="n">
        <v>45954</v>
      </c>
      <c r="D47" t="inlineStr">
        <is>
          <t>BLEKINGE LÄN</t>
        </is>
      </c>
      <c r="E47" t="inlineStr">
        <is>
          <t>KARLSKRONA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25474-2021</t>
        </is>
      </c>
      <c r="B48" s="1" t="n">
        <v>44342</v>
      </c>
      <c r="C48" s="1" t="n">
        <v>45954</v>
      </c>
      <c r="D48" t="inlineStr">
        <is>
          <t>BLEKINGE LÄN</t>
        </is>
      </c>
      <c r="E48" t="inlineStr">
        <is>
          <t>KARLSKRONA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60388-2020</t>
        </is>
      </c>
      <c r="B49" s="1" t="n">
        <v>44152</v>
      </c>
      <c r="C49" s="1" t="n">
        <v>45954</v>
      </c>
      <c r="D49" t="inlineStr">
        <is>
          <t>BLEKINGE LÄN</t>
        </is>
      </c>
      <c r="E49" t="inlineStr">
        <is>
          <t>KARLSKRONA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15266-2021</t>
        </is>
      </c>
      <c r="B50" s="1" t="n">
        <v>44284</v>
      </c>
      <c r="C50" s="1" t="n">
        <v>45954</v>
      </c>
      <c r="D50" t="inlineStr">
        <is>
          <t>BLEKINGE LÄN</t>
        </is>
      </c>
      <c r="E50" t="inlineStr">
        <is>
          <t>KARLSKRONA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15462-2021</t>
        </is>
      </c>
      <c r="B51" s="1" t="n">
        <v>44285</v>
      </c>
      <c r="C51" s="1" t="n">
        <v>45954</v>
      </c>
      <c r="D51" t="inlineStr">
        <is>
          <t>BLEKINGE LÄN</t>
        </is>
      </c>
      <c r="E51" t="inlineStr">
        <is>
          <t>KARLSKRONA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3333-2022</t>
        </is>
      </c>
      <c r="B52" s="1" t="n">
        <v>44585</v>
      </c>
      <c r="C52" s="1" t="n">
        <v>45954</v>
      </c>
      <c r="D52" t="inlineStr">
        <is>
          <t>BLEKINGE LÄN</t>
        </is>
      </c>
      <c r="E52" t="inlineStr">
        <is>
          <t>KARLSKRONA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6359-2022</t>
        </is>
      </c>
      <c r="B53" s="1" t="n">
        <v>44600</v>
      </c>
      <c r="C53" s="1" t="n">
        <v>45954</v>
      </c>
      <c r="D53" t="inlineStr">
        <is>
          <t>BLEKINGE LÄN</t>
        </is>
      </c>
      <c r="E53" t="inlineStr">
        <is>
          <t>KARLSKRONA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54016-2021</t>
        </is>
      </c>
      <c r="B54" s="1" t="n">
        <v>44468</v>
      </c>
      <c r="C54" s="1" t="n">
        <v>45954</v>
      </c>
      <c r="D54" t="inlineStr">
        <is>
          <t>BLEKINGE LÄN</t>
        </is>
      </c>
      <c r="E54" t="inlineStr">
        <is>
          <t>KARLSKRONA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3391-2022</t>
        </is>
      </c>
      <c r="B55" s="1" t="n">
        <v>44585</v>
      </c>
      <c r="C55" s="1" t="n">
        <v>45954</v>
      </c>
      <c r="D55" t="inlineStr">
        <is>
          <t>BLEKINGE LÄN</t>
        </is>
      </c>
      <c r="E55" t="inlineStr">
        <is>
          <t>KARLSKRONA</t>
        </is>
      </c>
      <c r="G55" t="n">
        <v>23.9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18687-2022</t>
        </is>
      </c>
      <c r="B56" s="1" t="n">
        <v>44687</v>
      </c>
      <c r="C56" s="1" t="n">
        <v>45954</v>
      </c>
      <c r="D56" t="inlineStr">
        <is>
          <t>BLEKINGE LÄN</t>
        </is>
      </c>
      <c r="E56" t="inlineStr">
        <is>
          <t>KARLSKRONA</t>
        </is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13377-2021</t>
        </is>
      </c>
      <c r="B57" s="1" t="n">
        <v>44273.4187962963</v>
      </c>
      <c r="C57" s="1" t="n">
        <v>45954</v>
      </c>
      <c r="D57" t="inlineStr">
        <is>
          <t>BLEKINGE LÄN</t>
        </is>
      </c>
      <c r="E57" t="inlineStr">
        <is>
          <t>KARLSKRONA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16360-2022</t>
        </is>
      </c>
      <c r="B58" s="1" t="n">
        <v>44670</v>
      </c>
      <c r="C58" s="1" t="n">
        <v>45954</v>
      </c>
      <c r="D58" t="inlineStr">
        <is>
          <t>BLEKINGE LÄN</t>
        </is>
      </c>
      <c r="E58" t="inlineStr">
        <is>
          <t>KARLSKRONA</t>
        </is>
      </c>
      <c r="G58" t="n">
        <v>4.3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42011-2022</t>
        </is>
      </c>
      <c r="B59" s="1" t="n">
        <v>44830.46083333333</v>
      </c>
      <c r="C59" s="1" t="n">
        <v>45954</v>
      </c>
      <c r="D59" t="inlineStr">
        <is>
          <t>BLEKINGE LÄN</t>
        </is>
      </c>
      <c r="E59" t="inlineStr">
        <is>
          <t>KARLSKRONA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52814-2022</t>
        </is>
      </c>
      <c r="B60" s="1" t="n">
        <v>44875.43988425926</v>
      </c>
      <c r="C60" s="1" t="n">
        <v>45954</v>
      </c>
      <c r="D60" t="inlineStr">
        <is>
          <t>BLEKINGE LÄN</t>
        </is>
      </c>
      <c r="E60" t="inlineStr">
        <is>
          <t>KARLSKRONA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52825-2022</t>
        </is>
      </c>
      <c r="B61" s="1" t="n">
        <v>44875.4530787037</v>
      </c>
      <c r="C61" s="1" t="n">
        <v>45954</v>
      </c>
      <c r="D61" t="inlineStr">
        <is>
          <t>BLEKINGE LÄN</t>
        </is>
      </c>
      <c r="E61" t="inlineStr">
        <is>
          <t>KARLSKRONA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50260-2021</t>
        </is>
      </c>
      <c r="B62" s="1" t="n">
        <v>44458</v>
      </c>
      <c r="C62" s="1" t="n">
        <v>45954</v>
      </c>
      <c r="D62" t="inlineStr">
        <is>
          <t>BLEKINGE LÄN</t>
        </is>
      </c>
      <c r="E62" t="inlineStr">
        <is>
          <t>KARLSKRONA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57504-2021</t>
        </is>
      </c>
      <c r="B63" s="1" t="n">
        <v>44483.831875</v>
      </c>
      <c r="C63" s="1" t="n">
        <v>45954</v>
      </c>
      <c r="D63" t="inlineStr">
        <is>
          <t>BLEKINGE LÄN</t>
        </is>
      </c>
      <c r="E63" t="inlineStr">
        <is>
          <t>KARLSKRONA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22176-2021</t>
        </is>
      </c>
      <c r="B64" s="1" t="n">
        <v>44325</v>
      </c>
      <c r="C64" s="1" t="n">
        <v>45954</v>
      </c>
      <c r="D64" t="inlineStr">
        <is>
          <t>BLEKINGE LÄN</t>
        </is>
      </c>
      <c r="E64" t="inlineStr">
        <is>
          <t>KARLSKRONA</t>
        </is>
      </c>
      <c r="G64" t="n">
        <v>6.7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58786-2020</t>
        </is>
      </c>
      <c r="B65" s="1" t="n">
        <v>44139</v>
      </c>
      <c r="C65" s="1" t="n">
        <v>45954</v>
      </c>
      <c r="D65" t="inlineStr">
        <is>
          <t>BLEKINGE LÄN</t>
        </is>
      </c>
      <c r="E65" t="inlineStr">
        <is>
          <t>KARLSKRONA</t>
        </is>
      </c>
      <c r="G65" t="n">
        <v>11.7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27114-2021</t>
        </is>
      </c>
      <c r="B66" s="1" t="n">
        <v>44350.5575925926</v>
      </c>
      <c r="C66" s="1" t="n">
        <v>45954</v>
      </c>
      <c r="D66" t="inlineStr">
        <is>
          <t>BLEKINGE LÄN</t>
        </is>
      </c>
      <c r="E66" t="inlineStr">
        <is>
          <t>KARLSKRONA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61722-2021</t>
        </is>
      </c>
      <c r="B67" s="1" t="n">
        <v>44501</v>
      </c>
      <c r="C67" s="1" t="n">
        <v>45954</v>
      </c>
      <c r="D67" t="inlineStr">
        <is>
          <t>BLEKINGE LÄN</t>
        </is>
      </c>
      <c r="E67" t="inlineStr">
        <is>
          <t>KARLSKRONA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74345-2021</t>
        </is>
      </c>
      <c r="B68" s="1" t="n">
        <v>44559.5102662037</v>
      </c>
      <c r="C68" s="1" t="n">
        <v>45954</v>
      </c>
      <c r="D68" t="inlineStr">
        <is>
          <t>BLEKINGE LÄN</t>
        </is>
      </c>
      <c r="E68" t="inlineStr">
        <is>
          <t>KARLSKRONA</t>
        </is>
      </c>
      <c r="G68" t="n">
        <v>5.2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41035-2021</t>
        </is>
      </c>
      <c r="B69" s="1" t="n">
        <v>44421</v>
      </c>
      <c r="C69" s="1" t="n">
        <v>45954</v>
      </c>
      <c r="D69" t="inlineStr">
        <is>
          <t>BLEKINGE LÄN</t>
        </is>
      </c>
      <c r="E69" t="inlineStr">
        <is>
          <t>KARLSKRONA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60353-2020</t>
        </is>
      </c>
      <c r="B70" s="1" t="n">
        <v>44152.70959490741</v>
      </c>
      <c r="C70" s="1" t="n">
        <v>45954</v>
      </c>
      <c r="D70" t="inlineStr">
        <is>
          <t>BLEKINGE LÄN</t>
        </is>
      </c>
      <c r="E70" t="inlineStr">
        <is>
          <t>KARLSKRONA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19146-2022</t>
        </is>
      </c>
      <c r="B71" s="1" t="n">
        <v>44691.62895833333</v>
      </c>
      <c r="C71" s="1" t="n">
        <v>45954</v>
      </c>
      <c r="D71" t="inlineStr">
        <is>
          <t>BLEKINGE LÄN</t>
        </is>
      </c>
      <c r="E71" t="inlineStr">
        <is>
          <t>KARLSKRONA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38389-2021</t>
        </is>
      </c>
      <c r="B72" s="1" t="n">
        <v>44406.65106481482</v>
      </c>
      <c r="C72" s="1" t="n">
        <v>45954</v>
      </c>
      <c r="D72" t="inlineStr">
        <is>
          <t>BLEKINGE LÄN</t>
        </is>
      </c>
      <c r="E72" t="inlineStr">
        <is>
          <t>KARLSKRONA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47971-2021</t>
        </is>
      </c>
      <c r="B73" s="1" t="n">
        <v>44449</v>
      </c>
      <c r="C73" s="1" t="n">
        <v>45954</v>
      </c>
      <c r="D73" t="inlineStr">
        <is>
          <t>BLEKINGE LÄN</t>
        </is>
      </c>
      <c r="E73" t="inlineStr">
        <is>
          <t>KARLSKRONA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31174-2021</t>
        </is>
      </c>
      <c r="B74" s="1" t="n">
        <v>44368</v>
      </c>
      <c r="C74" s="1" t="n">
        <v>45954</v>
      </c>
      <c r="D74" t="inlineStr">
        <is>
          <t>BLEKINGE LÄN</t>
        </is>
      </c>
      <c r="E74" t="inlineStr">
        <is>
          <t>KARLSKRONA</t>
        </is>
      </c>
      <c r="G74" t="n">
        <v>9.300000000000001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38415-2021</t>
        </is>
      </c>
      <c r="B75" s="1" t="n">
        <v>44406</v>
      </c>
      <c r="C75" s="1" t="n">
        <v>45954</v>
      </c>
      <c r="D75" t="inlineStr">
        <is>
          <t>BLEKINGE LÄN</t>
        </is>
      </c>
      <c r="E75" t="inlineStr">
        <is>
          <t>KARLSKRONA</t>
        </is>
      </c>
      <c r="G75" t="n">
        <v>5.4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68264-2021</t>
        </is>
      </c>
      <c r="B76" s="1" t="n">
        <v>44526.64325231482</v>
      </c>
      <c r="C76" s="1" t="n">
        <v>45954</v>
      </c>
      <c r="D76" t="inlineStr">
        <is>
          <t>BLEKINGE LÄN</t>
        </is>
      </c>
      <c r="E76" t="inlineStr">
        <is>
          <t>KARLSKRONA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38817-2021</t>
        </is>
      </c>
      <c r="B77" s="1" t="n">
        <v>44411.27403935185</v>
      </c>
      <c r="C77" s="1" t="n">
        <v>45954</v>
      </c>
      <c r="D77" t="inlineStr">
        <is>
          <t>BLEKINGE LÄN</t>
        </is>
      </c>
      <c r="E77" t="inlineStr">
        <is>
          <t>KARLSKRONA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45935-2021</t>
        </is>
      </c>
      <c r="B78" s="1" t="n">
        <v>44441</v>
      </c>
      <c r="C78" s="1" t="n">
        <v>45954</v>
      </c>
      <c r="D78" t="inlineStr">
        <is>
          <t>BLEKINGE LÄN</t>
        </is>
      </c>
      <c r="E78" t="inlineStr">
        <is>
          <t>KARLSKRONA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51528-2021</t>
        </is>
      </c>
      <c r="B79" s="1" t="n">
        <v>44462.38528935185</v>
      </c>
      <c r="C79" s="1" t="n">
        <v>45954</v>
      </c>
      <c r="D79" t="inlineStr">
        <is>
          <t>BLEKINGE LÄN</t>
        </is>
      </c>
      <c r="E79" t="inlineStr">
        <is>
          <t>KARLSKRONA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15319-2022</t>
        </is>
      </c>
      <c r="B80" s="1" t="n">
        <v>44659.49101851852</v>
      </c>
      <c r="C80" s="1" t="n">
        <v>45954</v>
      </c>
      <c r="D80" t="inlineStr">
        <is>
          <t>BLEKINGE LÄN</t>
        </is>
      </c>
      <c r="E80" t="inlineStr">
        <is>
          <t>KARLSKRONA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20279-2021</t>
        </is>
      </c>
      <c r="B81" s="1" t="n">
        <v>44314.85686342593</v>
      </c>
      <c r="C81" s="1" t="n">
        <v>45954</v>
      </c>
      <c r="D81" t="inlineStr">
        <is>
          <t>BLEKINGE LÄN</t>
        </is>
      </c>
      <c r="E81" t="inlineStr">
        <is>
          <t>KARLSKRONA</t>
        </is>
      </c>
      <c r="G81" t="n">
        <v>4.4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35510-2021</t>
        </is>
      </c>
      <c r="B82" s="1" t="n">
        <v>44384</v>
      </c>
      <c r="C82" s="1" t="n">
        <v>45954</v>
      </c>
      <c r="D82" t="inlineStr">
        <is>
          <t>BLEKINGE LÄN</t>
        </is>
      </c>
      <c r="E82" t="inlineStr">
        <is>
          <t>KARLSKRONA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16926-2022</t>
        </is>
      </c>
      <c r="B83" s="1" t="n">
        <v>44676.45043981481</v>
      </c>
      <c r="C83" s="1" t="n">
        <v>45954</v>
      </c>
      <c r="D83" t="inlineStr">
        <is>
          <t>BLEKINGE LÄN</t>
        </is>
      </c>
      <c r="E83" t="inlineStr">
        <is>
          <t>KARLSKRONA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11303-2022</t>
        </is>
      </c>
      <c r="B84" s="1" t="n">
        <v>44629.93263888889</v>
      </c>
      <c r="C84" s="1" t="n">
        <v>45954</v>
      </c>
      <c r="D84" t="inlineStr">
        <is>
          <t>BLEKINGE LÄN</t>
        </is>
      </c>
      <c r="E84" t="inlineStr">
        <is>
          <t>KARLSKRONA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62169-2021</t>
        </is>
      </c>
      <c r="B85" s="1" t="n">
        <v>44502</v>
      </c>
      <c r="C85" s="1" t="n">
        <v>45954</v>
      </c>
      <c r="D85" t="inlineStr">
        <is>
          <t>BLEKINGE LÄN</t>
        </is>
      </c>
      <c r="E85" t="inlineStr">
        <is>
          <t>KARLSKRONA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15466-2021</t>
        </is>
      </c>
      <c r="B86" s="1" t="n">
        <v>44285.43686342592</v>
      </c>
      <c r="C86" s="1" t="n">
        <v>45954</v>
      </c>
      <c r="D86" t="inlineStr">
        <is>
          <t>BLEKINGE LÄN</t>
        </is>
      </c>
      <c r="E86" t="inlineStr">
        <is>
          <t>KARLSKRONA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29275-2021</t>
        </is>
      </c>
      <c r="B87" s="1" t="n">
        <v>44361.36178240741</v>
      </c>
      <c r="C87" s="1" t="n">
        <v>45954</v>
      </c>
      <c r="D87" t="inlineStr">
        <is>
          <t>BLEKINGE LÄN</t>
        </is>
      </c>
      <c r="E87" t="inlineStr">
        <is>
          <t>KARLSKRONA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32632-2021</t>
        </is>
      </c>
      <c r="B88" s="1" t="n">
        <v>44375</v>
      </c>
      <c r="C88" s="1" t="n">
        <v>45954</v>
      </c>
      <c r="D88" t="inlineStr">
        <is>
          <t>BLEKINGE LÄN</t>
        </is>
      </c>
      <c r="E88" t="inlineStr">
        <is>
          <t>KARLSKRONA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44489-2021</t>
        </is>
      </c>
      <c r="B89" s="1" t="n">
        <v>44435</v>
      </c>
      <c r="C89" s="1" t="n">
        <v>45954</v>
      </c>
      <c r="D89" t="inlineStr">
        <is>
          <t>BLEKINGE LÄN</t>
        </is>
      </c>
      <c r="E89" t="inlineStr">
        <is>
          <t>KARLSKRONA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21265-2022</t>
        </is>
      </c>
      <c r="B90" s="1" t="n">
        <v>44705</v>
      </c>
      <c r="C90" s="1" t="n">
        <v>45954</v>
      </c>
      <c r="D90" t="inlineStr">
        <is>
          <t>BLEKINGE LÄN</t>
        </is>
      </c>
      <c r="E90" t="inlineStr">
        <is>
          <t>KARLSKRONA</t>
        </is>
      </c>
      <c r="G90" t="n">
        <v>4.9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4312-2021</t>
        </is>
      </c>
      <c r="B91" s="1" t="n">
        <v>44222</v>
      </c>
      <c r="C91" s="1" t="n">
        <v>45954</v>
      </c>
      <c r="D91" t="inlineStr">
        <is>
          <t>BLEKINGE LÄN</t>
        </is>
      </c>
      <c r="E91" t="inlineStr">
        <is>
          <t>KARLSKRONA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64075-2020</t>
        </is>
      </c>
      <c r="B92" s="1" t="n">
        <v>44167</v>
      </c>
      <c r="C92" s="1" t="n">
        <v>45954</v>
      </c>
      <c r="D92" t="inlineStr">
        <is>
          <t>BLEKINGE LÄN</t>
        </is>
      </c>
      <c r="E92" t="inlineStr">
        <is>
          <t>KARLSKRONA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30960-2021</t>
        </is>
      </c>
      <c r="B93" s="1" t="n">
        <v>44365</v>
      </c>
      <c r="C93" s="1" t="n">
        <v>45954</v>
      </c>
      <c r="D93" t="inlineStr">
        <is>
          <t>BLEKINGE LÄN</t>
        </is>
      </c>
      <c r="E93" t="inlineStr">
        <is>
          <t>KARLSKRONA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37499-2021</t>
        </is>
      </c>
      <c r="B94" s="1" t="n">
        <v>44399</v>
      </c>
      <c r="C94" s="1" t="n">
        <v>45954</v>
      </c>
      <c r="D94" t="inlineStr">
        <is>
          <t>BLEKINGE LÄN</t>
        </is>
      </c>
      <c r="E94" t="inlineStr">
        <is>
          <t>KARLSKRONA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23142-2022</t>
        </is>
      </c>
      <c r="B95" s="1" t="n">
        <v>44719.61128472222</v>
      </c>
      <c r="C95" s="1" t="n">
        <v>45954</v>
      </c>
      <c r="D95" t="inlineStr">
        <is>
          <t>BLEKINGE LÄN</t>
        </is>
      </c>
      <c r="E95" t="inlineStr">
        <is>
          <t>KARLSKRONA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7600-2021</t>
        </is>
      </c>
      <c r="B96" s="1" t="n">
        <v>44241</v>
      </c>
      <c r="C96" s="1" t="n">
        <v>45954</v>
      </c>
      <c r="D96" t="inlineStr">
        <is>
          <t>BLEKINGE LÄN</t>
        </is>
      </c>
      <c r="E96" t="inlineStr">
        <is>
          <t>KARLSKRONA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62510-2021</t>
        </is>
      </c>
      <c r="B97" s="1" t="n">
        <v>44503</v>
      </c>
      <c r="C97" s="1" t="n">
        <v>45954</v>
      </c>
      <c r="D97" t="inlineStr">
        <is>
          <t>BLEKINGE LÄN</t>
        </is>
      </c>
      <c r="E97" t="inlineStr">
        <is>
          <t>KARLSKRONA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47495-2021</t>
        </is>
      </c>
      <c r="B98" s="1" t="n">
        <v>44447.68054398148</v>
      </c>
      <c r="C98" s="1" t="n">
        <v>45954</v>
      </c>
      <c r="D98" t="inlineStr">
        <is>
          <t>BLEKINGE LÄN</t>
        </is>
      </c>
      <c r="E98" t="inlineStr">
        <is>
          <t>KARLSKRONA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51862-2021</t>
        </is>
      </c>
      <c r="B99" s="1" t="n">
        <v>44462</v>
      </c>
      <c r="C99" s="1" t="n">
        <v>45954</v>
      </c>
      <c r="D99" t="inlineStr">
        <is>
          <t>BLEKINGE LÄN</t>
        </is>
      </c>
      <c r="E99" t="inlineStr">
        <is>
          <t>KARLSKRONA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61190-2021</t>
        </is>
      </c>
      <c r="B100" s="1" t="n">
        <v>44498</v>
      </c>
      <c r="C100" s="1" t="n">
        <v>45954</v>
      </c>
      <c r="D100" t="inlineStr">
        <is>
          <t>BLEKINGE LÄN</t>
        </is>
      </c>
      <c r="E100" t="inlineStr">
        <is>
          <t>KARLSKRONA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57917-2020</t>
        </is>
      </c>
      <c r="B101" s="1" t="n">
        <v>44140</v>
      </c>
      <c r="C101" s="1" t="n">
        <v>45954</v>
      </c>
      <c r="D101" t="inlineStr">
        <is>
          <t>BLEKINGE LÄN</t>
        </is>
      </c>
      <c r="E101" t="inlineStr">
        <is>
          <t>KARLSKRONA</t>
        </is>
      </c>
      <c r="G101" t="n">
        <v>7.4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61080-2021</t>
        </is>
      </c>
      <c r="B102" s="1" t="n">
        <v>44497.92861111111</v>
      </c>
      <c r="C102" s="1" t="n">
        <v>45954</v>
      </c>
      <c r="D102" t="inlineStr">
        <is>
          <t>BLEKINGE LÄN</t>
        </is>
      </c>
      <c r="E102" t="inlineStr">
        <is>
          <t>KARLSKRONA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61081-2021</t>
        </is>
      </c>
      <c r="B103" s="1" t="n">
        <v>44497</v>
      </c>
      <c r="C103" s="1" t="n">
        <v>45954</v>
      </c>
      <c r="D103" t="inlineStr">
        <is>
          <t>BLEKINGE LÄN</t>
        </is>
      </c>
      <c r="E103" t="inlineStr">
        <is>
          <t>KARLSKRONA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37206-2022</t>
        </is>
      </c>
      <c r="B104" s="1" t="n">
        <v>44806</v>
      </c>
      <c r="C104" s="1" t="n">
        <v>45954</v>
      </c>
      <c r="D104" t="inlineStr">
        <is>
          <t>BLEKINGE LÄN</t>
        </is>
      </c>
      <c r="E104" t="inlineStr">
        <is>
          <t>KARLSKRONA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29444-2021</t>
        </is>
      </c>
      <c r="B105" s="1" t="n">
        <v>44361.59884259259</v>
      </c>
      <c r="C105" s="1" t="n">
        <v>45954</v>
      </c>
      <c r="D105" t="inlineStr">
        <is>
          <t>BLEKINGE LÄN</t>
        </is>
      </c>
      <c r="E105" t="inlineStr">
        <is>
          <t>KARLSKRONA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25689-2021</t>
        </is>
      </c>
      <c r="B106" s="1" t="n">
        <v>44343</v>
      </c>
      <c r="C106" s="1" t="n">
        <v>45954</v>
      </c>
      <c r="D106" t="inlineStr">
        <is>
          <t>BLEKINGE LÄN</t>
        </is>
      </c>
      <c r="E106" t="inlineStr">
        <is>
          <t>KARLSKRONA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883-2021</t>
        </is>
      </c>
      <c r="B107" s="1" t="n">
        <v>44206.42408564815</v>
      </c>
      <c r="C107" s="1" t="n">
        <v>45954</v>
      </c>
      <c r="D107" t="inlineStr">
        <is>
          <t>BLEKINGE LÄN</t>
        </is>
      </c>
      <c r="E107" t="inlineStr">
        <is>
          <t>KARLSKRONA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61099-2020</t>
        </is>
      </c>
      <c r="B108" s="1" t="n">
        <v>44154</v>
      </c>
      <c r="C108" s="1" t="n">
        <v>45954</v>
      </c>
      <c r="D108" t="inlineStr">
        <is>
          <t>BLEKINGE LÄN</t>
        </is>
      </c>
      <c r="E108" t="inlineStr">
        <is>
          <t>KARLSKRONA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56073-2020</t>
        </is>
      </c>
      <c r="B109" s="1" t="n">
        <v>44132</v>
      </c>
      <c r="C109" s="1" t="n">
        <v>45954</v>
      </c>
      <c r="D109" t="inlineStr">
        <is>
          <t>BLEKINGE LÄN</t>
        </is>
      </c>
      <c r="E109" t="inlineStr">
        <is>
          <t>KARLSKRONA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41248-2021</t>
        </is>
      </c>
      <c r="B110" s="1" t="n">
        <v>44424</v>
      </c>
      <c r="C110" s="1" t="n">
        <v>45954</v>
      </c>
      <c r="D110" t="inlineStr">
        <is>
          <t>BLEKINGE LÄN</t>
        </is>
      </c>
      <c r="E110" t="inlineStr">
        <is>
          <t>KARLSKRONA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10138-2021</t>
        </is>
      </c>
      <c r="B111" s="1" t="n">
        <v>44256</v>
      </c>
      <c r="C111" s="1" t="n">
        <v>45954</v>
      </c>
      <c r="D111" t="inlineStr">
        <is>
          <t>BLEKINGE LÄN</t>
        </is>
      </c>
      <c r="E111" t="inlineStr">
        <is>
          <t>KARLSKRONA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10628-2022</t>
        </is>
      </c>
      <c r="B112" s="1" t="n">
        <v>44624</v>
      </c>
      <c r="C112" s="1" t="n">
        <v>45954</v>
      </c>
      <c r="D112" t="inlineStr">
        <is>
          <t>BLEKINGE LÄN</t>
        </is>
      </c>
      <c r="E112" t="inlineStr">
        <is>
          <t>KARLSKRONA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53560-2022</t>
        </is>
      </c>
      <c r="B113" s="1" t="n">
        <v>44874</v>
      </c>
      <c r="C113" s="1" t="n">
        <v>45954</v>
      </c>
      <c r="D113" t="inlineStr">
        <is>
          <t>BLEKINGE LÄN</t>
        </is>
      </c>
      <c r="E113" t="inlineStr">
        <is>
          <t>KARLSKRONA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27489-2022</t>
        </is>
      </c>
      <c r="B114" s="1" t="n">
        <v>44742</v>
      </c>
      <c r="C114" s="1" t="n">
        <v>45954</v>
      </c>
      <c r="D114" t="inlineStr">
        <is>
          <t>BLEKINGE LÄN</t>
        </is>
      </c>
      <c r="E114" t="inlineStr">
        <is>
          <t>KARLSKRONA</t>
        </is>
      </c>
      <c r="G114" t="n">
        <v>8.1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46311-2021</t>
        </is>
      </c>
      <c r="B115" s="1" t="n">
        <v>44442</v>
      </c>
      <c r="C115" s="1" t="n">
        <v>45954</v>
      </c>
      <c r="D115" t="inlineStr">
        <is>
          <t>BLEKINGE LÄN</t>
        </is>
      </c>
      <c r="E115" t="inlineStr">
        <is>
          <t>KARLSKRONA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10760-2021</t>
        </is>
      </c>
      <c r="B116" s="1" t="n">
        <v>44259</v>
      </c>
      <c r="C116" s="1" t="n">
        <v>45954</v>
      </c>
      <c r="D116" t="inlineStr">
        <is>
          <t>BLEKINGE LÄN</t>
        </is>
      </c>
      <c r="E116" t="inlineStr">
        <is>
          <t>KARLSKRONA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1458-2021</t>
        </is>
      </c>
      <c r="B117" s="1" t="n">
        <v>44208</v>
      </c>
      <c r="C117" s="1" t="n">
        <v>45954</v>
      </c>
      <c r="D117" t="inlineStr">
        <is>
          <t>BLEKINGE LÄN</t>
        </is>
      </c>
      <c r="E117" t="inlineStr">
        <is>
          <t>KARLSKRONA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45996-2021</t>
        </is>
      </c>
      <c r="B118" s="1" t="n">
        <v>44441.76258101852</v>
      </c>
      <c r="C118" s="1" t="n">
        <v>45954</v>
      </c>
      <c r="D118" t="inlineStr">
        <is>
          <t>BLEKINGE LÄN</t>
        </is>
      </c>
      <c r="E118" t="inlineStr">
        <is>
          <t>KARLSKRONA</t>
        </is>
      </c>
      <c r="G118" t="n">
        <v>6.8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30333-2021</t>
        </is>
      </c>
      <c r="B119" s="1" t="n">
        <v>44364</v>
      </c>
      <c r="C119" s="1" t="n">
        <v>45954</v>
      </c>
      <c r="D119" t="inlineStr">
        <is>
          <t>BLEKINGE LÄN</t>
        </is>
      </c>
      <c r="E119" t="inlineStr">
        <is>
          <t>KARLSKRONA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11173-2022</t>
        </is>
      </c>
      <c r="B120" s="1" t="n">
        <v>44629</v>
      </c>
      <c r="C120" s="1" t="n">
        <v>45954</v>
      </c>
      <c r="D120" t="inlineStr">
        <is>
          <t>BLEKINGE LÄN</t>
        </is>
      </c>
      <c r="E120" t="inlineStr">
        <is>
          <t>KARLSKRONA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12333-2021</t>
        </is>
      </c>
      <c r="B121" s="1" t="n">
        <v>44267</v>
      </c>
      <c r="C121" s="1" t="n">
        <v>45954</v>
      </c>
      <c r="D121" t="inlineStr">
        <is>
          <t>BLEKINGE LÄN</t>
        </is>
      </c>
      <c r="E121" t="inlineStr">
        <is>
          <t>KARLSKRONA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18288-2021</t>
        </is>
      </c>
      <c r="B122" s="1" t="n">
        <v>44305.43628472222</v>
      </c>
      <c r="C122" s="1" t="n">
        <v>45954</v>
      </c>
      <c r="D122" t="inlineStr">
        <is>
          <t>BLEKINGE LÄN</t>
        </is>
      </c>
      <c r="E122" t="inlineStr">
        <is>
          <t>KARLSKRONA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27130-2021</t>
        </is>
      </c>
      <c r="B123" s="1" t="n">
        <v>44350</v>
      </c>
      <c r="C123" s="1" t="n">
        <v>45954</v>
      </c>
      <c r="D123" t="inlineStr">
        <is>
          <t>BLEKINGE LÄN</t>
        </is>
      </c>
      <c r="E123" t="inlineStr">
        <is>
          <t>KARLSKRONA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45997-2021</t>
        </is>
      </c>
      <c r="B124" s="1" t="n">
        <v>44441</v>
      </c>
      <c r="C124" s="1" t="n">
        <v>45954</v>
      </c>
      <c r="D124" t="inlineStr">
        <is>
          <t>BLEKINGE LÄN</t>
        </is>
      </c>
      <c r="E124" t="inlineStr">
        <is>
          <t>KARLSKRONA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32517-2021</t>
        </is>
      </c>
      <c r="B125" s="1" t="n">
        <v>44374.73391203704</v>
      </c>
      <c r="C125" s="1" t="n">
        <v>45954</v>
      </c>
      <c r="D125" t="inlineStr">
        <is>
          <t>BLEKINGE LÄN</t>
        </is>
      </c>
      <c r="E125" t="inlineStr">
        <is>
          <t>KARLSKRONA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61725-2021</t>
        </is>
      </c>
      <c r="B126" s="1" t="n">
        <v>44501.61</v>
      </c>
      <c r="C126" s="1" t="n">
        <v>45954</v>
      </c>
      <c r="D126" t="inlineStr">
        <is>
          <t>BLEKINGE LÄN</t>
        </is>
      </c>
      <c r="E126" t="inlineStr">
        <is>
          <t>KARLSKRONA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44114-2021</t>
        </is>
      </c>
      <c r="B127" s="1" t="n">
        <v>44434.60960648148</v>
      </c>
      <c r="C127" s="1" t="n">
        <v>45954</v>
      </c>
      <c r="D127" t="inlineStr">
        <is>
          <t>BLEKINGE LÄN</t>
        </is>
      </c>
      <c r="E127" t="inlineStr">
        <is>
          <t>KARLSKRONA</t>
        </is>
      </c>
      <c r="G127" t="n">
        <v>4.9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861-2022</t>
        </is>
      </c>
      <c r="B128" s="1" t="n">
        <v>44571.43729166667</v>
      </c>
      <c r="C128" s="1" t="n">
        <v>45954</v>
      </c>
      <c r="D128" t="inlineStr">
        <is>
          <t>BLEKINGE LÄN</t>
        </is>
      </c>
      <c r="E128" t="inlineStr">
        <is>
          <t>KARLSKRONA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1139-2022</t>
        </is>
      </c>
      <c r="B129" s="1" t="n">
        <v>44572</v>
      </c>
      <c r="C129" s="1" t="n">
        <v>45954</v>
      </c>
      <c r="D129" t="inlineStr">
        <is>
          <t>BLEKINGE LÄN</t>
        </is>
      </c>
      <c r="E129" t="inlineStr">
        <is>
          <t>KARLSKRONA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40788-2021</t>
        </is>
      </c>
      <c r="B130" s="1" t="n">
        <v>44420</v>
      </c>
      <c r="C130" s="1" t="n">
        <v>45954</v>
      </c>
      <c r="D130" t="inlineStr">
        <is>
          <t>BLEKINGE LÄN</t>
        </is>
      </c>
      <c r="E130" t="inlineStr">
        <is>
          <t>KARLSKRONA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46890-2021</t>
        </is>
      </c>
      <c r="B131" s="1" t="n">
        <v>44446.44287037037</v>
      </c>
      <c r="C131" s="1" t="n">
        <v>45954</v>
      </c>
      <c r="D131" t="inlineStr">
        <is>
          <t>BLEKINGE LÄN</t>
        </is>
      </c>
      <c r="E131" t="inlineStr">
        <is>
          <t>KARLSKRONA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6037-2022</t>
        </is>
      </c>
      <c r="B132" s="1" t="n">
        <v>44599</v>
      </c>
      <c r="C132" s="1" t="n">
        <v>45954</v>
      </c>
      <c r="D132" t="inlineStr">
        <is>
          <t>BLEKINGE LÄN</t>
        </is>
      </c>
      <c r="E132" t="inlineStr">
        <is>
          <t>KARLSKRONA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17647-2021</t>
        </is>
      </c>
      <c r="B133" s="1" t="n">
        <v>44300</v>
      </c>
      <c r="C133" s="1" t="n">
        <v>45954</v>
      </c>
      <c r="D133" t="inlineStr">
        <is>
          <t>BLEKINGE LÄN</t>
        </is>
      </c>
      <c r="E133" t="inlineStr">
        <is>
          <t>KARLSKRONA</t>
        </is>
      </c>
      <c r="F133" t="inlineStr">
        <is>
          <t>Kommuner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59366-2021</t>
        </is>
      </c>
      <c r="B134" s="1" t="n">
        <v>44491</v>
      </c>
      <c r="C134" s="1" t="n">
        <v>45954</v>
      </c>
      <c r="D134" t="inlineStr">
        <is>
          <t>BLEKINGE LÄN</t>
        </is>
      </c>
      <c r="E134" t="inlineStr">
        <is>
          <t>KARLSKRONA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12604-2021</t>
        </is>
      </c>
      <c r="B135" s="1" t="n">
        <v>44270</v>
      </c>
      <c r="C135" s="1" t="n">
        <v>45954</v>
      </c>
      <c r="D135" t="inlineStr">
        <is>
          <t>BLEKINGE LÄN</t>
        </is>
      </c>
      <c r="E135" t="inlineStr">
        <is>
          <t>KARLSKRONA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12261-2021</t>
        </is>
      </c>
      <c r="B136" s="1" t="n">
        <v>44266.84585648148</v>
      </c>
      <c r="C136" s="1" t="n">
        <v>45954</v>
      </c>
      <c r="D136" t="inlineStr">
        <is>
          <t>BLEKINGE LÄN</t>
        </is>
      </c>
      <c r="E136" t="inlineStr">
        <is>
          <t>KARLSKRONA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12488-2021</t>
        </is>
      </c>
      <c r="B137" s="1" t="n">
        <v>44267</v>
      </c>
      <c r="C137" s="1" t="n">
        <v>45954</v>
      </c>
      <c r="D137" t="inlineStr">
        <is>
          <t>BLEKINGE LÄN</t>
        </is>
      </c>
      <c r="E137" t="inlineStr">
        <is>
          <t>KARLSKRONA</t>
        </is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43813-2021</t>
        </is>
      </c>
      <c r="B138" s="1" t="n">
        <v>44433.9015162037</v>
      </c>
      <c r="C138" s="1" t="n">
        <v>45954</v>
      </c>
      <c r="D138" t="inlineStr">
        <is>
          <t>BLEKINGE LÄN</t>
        </is>
      </c>
      <c r="E138" t="inlineStr">
        <is>
          <t>KARLSKRONA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20278-2021</t>
        </is>
      </c>
      <c r="B139" s="1" t="n">
        <v>44314.85135416667</v>
      </c>
      <c r="C139" s="1" t="n">
        <v>45954</v>
      </c>
      <c r="D139" t="inlineStr">
        <is>
          <t>BLEKINGE LÄN</t>
        </is>
      </c>
      <c r="E139" t="inlineStr">
        <is>
          <t>KARLSKRONA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48782-2021</t>
        </is>
      </c>
      <c r="B140" s="1" t="n">
        <v>44452</v>
      </c>
      <c r="C140" s="1" t="n">
        <v>45954</v>
      </c>
      <c r="D140" t="inlineStr">
        <is>
          <t>BLEKINGE LÄN</t>
        </is>
      </c>
      <c r="E140" t="inlineStr">
        <is>
          <t>KARLSKRONA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4064-2022</t>
        </is>
      </c>
      <c r="B141" s="1" t="n">
        <v>44588.36425925926</v>
      </c>
      <c r="C141" s="1" t="n">
        <v>45954</v>
      </c>
      <c r="D141" t="inlineStr">
        <is>
          <t>BLEKINGE LÄN</t>
        </is>
      </c>
      <c r="E141" t="inlineStr">
        <is>
          <t>KARLSKRONA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55903-2021</t>
        </is>
      </c>
      <c r="B142" s="1" t="n">
        <v>44476</v>
      </c>
      <c r="C142" s="1" t="n">
        <v>45954</v>
      </c>
      <c r="D142" t="inlineStr">
        <is>
          <t>BLEKINGE LÄN</t>
        </is>
      </c>
      <c r="E142" t="inlineStr">
        <is>
          <t>KARLSKRONA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65618-2021</t>
        </is>
      </c>
      <c r="B143" s="1" t="n">
        <v>44516.53758101852</v>
      </c>
      <c r="C143" s="1" t="n">
        <v>45954</v>
      </c>
      <c r="D143" t="inlineStr">
        <is>
          <t>BLEKINGE LÄN</t>
        </is>
      </c>
      <c r="E143" t="inlineStr">
        <is>
          <t>KARLSKRONA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33518-2021</t>
        </is>
      </c>
      <c r="B144" s="1" t="n">
        <v>44377.74945601852</v>
      </c>
      <c r="C144" s="1" t="n">
        <v>45954</v>
      </c>
      <c r="D144" t="inlineStr">
        <is>
          <t>BLEKINGE LÄN</t>
        </is>
      </c>
      <c r="E144" t="inlineStr">
        <is>
          <t>KARLSKRONA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10338-2022</t>
        </is>
      </c>
      <c r="B145" s="1" t="n">
        <v>44623</v>
      </c>
      <c r="C145" s="1" t="n">
        <v>45954</v>
      </c>
      <c r="D145" t="inlineStr">
        <is>
          <t>BLEKINGE LÄN</t>
        </is>
      </c>
      <c r="E145" t="inlineStr">
        <is>
          <t>KARLSKRONA</t>
        </is>
      </c>
      <c r="G145" t="n">
        <v>8.300000000000001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69142-2020</t>
        </is>
      </c>
      <c r="B146" s="1" t="n">
        <v>44188</v>
      </c>
      <c r="C146" s="1" t="n">
        <v>45954</v>
      </c>
      <c r="D146" t="inlineStr">
        <is>
          <t>BLEKINGE LÄN</t>
        </is>
      </c>
      <c r="E146" t="inlineStr">
        <is>
          <t>KARLSKRONA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12603-2021</t>
        </is>
      </c>
      <c r="B147" s="1" t="n">
        <v>44270.41763888889</v>
      </c>
      <c r="C147" s="1" t="n">
        <v>45954</v>
      </c>
      <c r="D147" t="inlineStr">
        <is>
          <t>BLEKINGE LÄN</t>
        </is>
      </c>
      <c r="E147" t="inlineStr">
        <is>
          <t>KARLSKRONA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45615-2021</t>
        </is>
      </c>
      <c r="B148" s="1" t="n">
        <v>44440</v>
      </c>
      <c r="C148" s="1" t="n">
        <v>45954</v>
      </c>
      <c r="D148" t="inlineStr">
        <is>
          <t>BLEKINGE LÄN</t>
        </is>
      </c>
      <c r="E148" t="inlineStr">
        <is>
          <t>KARLSKRONA</t>
        </is>
      </c>
      <c r="F148" t="inlineStr">
        <is>
          <t>Kommuner</t>
        </is>
      </c>
      <c r="G148" t="n">
        <v>5.2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18074-2021</t>
        </is>
      </c>
      <c r="B149" s="1" t="n">
        <v>44302.44891203703</v>
      </c>
      <c r="C149" s="1" t="n">
        <v>45954</v>
      </c>
      <c r="D149" t="inlineStr">
        <is>
          <t>BLEKINGE LÄN</t>
        </is>
      </c>
      <c r="E149" t="inlineStr">
        <is>
          <t>KARLSKRONA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50974-2021</t>
        </is>
      </c>
      <c r="B150" s="1" t="n">
        <v>44460.67511574074</v>
      </c>
      <c r="C150" s="1" t="n">
        <v>45954</v>
      </c>
      <c r="D150" t="inlineStr">
        <is>
          <t>BLEKINGE LÄN</t>
        </is>
      </c>
      <c r="E150" t="inlineStr">
        <is>
          <t>KARLSKRONA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57730-2021</t>
        </is>
      </c>
      <c r="B151" s="1" t="n">
        <v>44484.50790509259</v>
      </c>
      <c r="C151" s="1" t="n">
        <v>45954</v>
      </c>
      <c r="D151" t="inlineStr">
        <is>
          <t>BLEKINGE LÄN</t>
        </is>
      </c>
      <c r="E151" t="inlineStr">
        <is>
          <t>KARLSKRONA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21847-2021</t>
        </is>
      </c>
      <c r="B152" s="1" t="n">
        <v>44322</v>
      </c>
      <c r="C152" s="1" t="n">
        <v>45954</v>
      </c>
      <c r="D152" t="inlineStr">
        <is>
          <t>BLEKINGE LÄN</t>
        </is>
      </c>
      <c r="E152" t="inlineStr">
        <is>
          <t>KARLSKRONA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23154-2022</t>
        </is>
      </c>
      <c r="B153" s="1" t="n">
        <v>44719.63167824074</v>
      </c>
      <c r="C153" s="1" t="n">
        <v>45954</v>
      </c>
      <c r="D153" t="inlineStr">
        <is>
          <t>BLEKINGE LÄN</t>
        </is>
      </c>
      <c r="E153" t="inlineStr">
        <is>
          <t>KARLSKRONA</t>
        </is>
      </c>
      <c r="G153" t="n">
        <v>5.9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16968-2021</t>
        </is>
      </c>
      <c r="B154" s="1" t="n">
        <v>44295.57456018519</v>
      </c>
      <c r="C154" s="1" t="n">
        <v>45954</v>
      </c>
      <c r="D154" t="inlineStr">
        <is>
          <t>BLEKINGE LÄN</t>
        </is>
      </c>
      <c r="E154" t="inlineStr">
        <is>
          <t>KARLSKRONA</t>
        </is>
      </c>
      <c r="G154" t="n">
        <v>6.6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10921-2022</t>
        </is>
      </c>
      <c r="B155" s="1" t="n">
        <v>44627.9332175926</v>
      </c>
      <c r="C155" s="1" t="n">
        <v>45954</v>
      </c>
      <c r="D155" t="inlineStr">
        <is>
          <t>BLEKINGE LÄN</t>
        </is>
      </c>
      <c r="E155" t="inlineStr">
        <is>
          <t>KARLSKRONA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10922-2022</t>
        </is>
      </c>
      <c r="B156" s="1" t="n">
        <v>44627.93427083334</v>
      </c>
      <c r="C156" s="1" t="n">
        <v>45954</v>
      </c>
      <c r="D156" t="inlineStr">
        <is>
          <t>BLEKINGE LÄN</t>
        </is>
      </c>
      <c r="E156" t="inlineStr">
        <is>
          <t>KARLSKRONA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41200-2022</t>
        </is>
      </c>
      <c r="B157" s="1" t="n">
        <v>44825.96707175926</v>
      </c>
      <c r="C157" s="1" t="n">
        <v>45954</v>
      </c>
      <c r="D157" t="inlineStr">
        <is>
          <t>BLEKINGE LÄN</t>
        </is>
      </c>
      <c r="E157" t="inlineStr">
        <is>
          <t>KARLSKRONA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1380-2021</t>
        </is>
      </c>
      <c r="B158" s="1" t="n">
        <v>44208</v>
      </c>
      <c r="C158" s="1" t="n">
        <v>45954</v>
      </c>
      <c r="D158" t="inlineStr">
        <is>
          <t>BLEKINGE LÄN</t>
        </is>
      </c>
      <c r="E158" t="inlineStr">
        <is>
          <t>KARLSKRONA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11761-2022</t>
        </is>
      </c>
      <c r="B159" s="1" t="n">
        <v>44634.57651620371</v>
      </c>
      <c r="C159" s="1" t="n">
        <v>45954</v>
      </c>
      <c r="D159" t="inlineStr">
        <is>
          <t>BLEKINGE LÄN</t>
        </is>
      </c>
      <c r="E159" t="inlineStr">
        <is>
          <t>KARLSKRONA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46435-2022</t>
        </is>
      </c>
      <c r="B160" s="1" t="n">
        <v>44847</v>
      </c>
      <c r="C160" s="1" t="n">
        <v>45954</v>
      </c>
      <c r="D160" t="inlineStr">
        <is>
          <t>BLEKINGE LÄN</t>
        </is>
      </c>
      <c r="E160" t="inlineStr">
        <is>
          <t>KARLSKRONA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43570-2022</t>
        </is>
      </c>
      <c r="B161" s="1" t="n">
        <v>44837.44972222222</v>
      </c>
      <c r="C161" s="1" t="n">
        <v>45954</v>
      </c>
      <c r="D161" t="inlineStr">
        <is>
          <t>BLEKINGE LÄN</t>
        </is>
      </c>
      <c r="E161" t="inlineStr">
        <is>
          <t>KARLSKRONA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13110-2021</t>
        </is>
      </c>
      <c r="B162" s="1" t="n">
        <v>44272.41576388889</v>
      </c>
      <c r="C162" s="1" t="n">
        <v>45954</v>
      </c>
      <c r="D162" t="inlineStr">
        <is>
          <t>BLEKINGE LÄN</t>
        </is>
      </c>
      <c r="E162" t="inlineStr">
        <is>
          <t>KARLSKRONA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10767-2021</t>
        </is>
      </c>
      <c r="B163" s="1" t="n">
        <v>44259</v>
      </c>
      <c r="C163" s="1" t="n">
        <v>45954</v>
      </c>
      <c r="D163" t="inlineStr">
        <is>
          <t>BLEKINGE LÄN</t>
        </is>
      </c>
      <c r="E163" t="inlineStr">
        <is>
          <t>KARLSKRONA</t>
        </is>
      </c>
      <c r="G163" t="n">
        <v>15.8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25469-2021</t>
        </is>
      </c>
      <c r="B164" s="1" t="n">
        <v>44342</v>
      </c>
      <c r="C164" s="1" t="n">
        <v>45954</v>
      </c>
      <c r="D164" t="inlineStr">
        <is>
          <t>BLEKINGE LÄN</t>
        </is>
      </c>
      <c r="E164" t="inlineStr">
        <is>
          <t>KARLSKRONA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36667-2022</t>
        </is>
      </c>
      <c r="B165" s="1" t="n">
        <v>44804.88839120371</v>
      </c>
      <c r="C165" s="1" t="n">
        <v>45954</v>
      </c>
      <c r="D165" t="inlineStr">
        <is>
          <t>BLEKINGE LÄN</t>
        </is>
      </c>
      <c r="E165" t="inlineStr">
        <is>
          <t>KARLSKRONA</t>
        </is>
      </c>
      <c r="G165" t="n">
        <v>0.1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5714-2022</t>
        </is>
      </c>
      <c r="B166" s="1" t="n">
        <v>44596</v>
      </c>
      <c r="C166" s="1" t="n">
        <v>45954</v>
      </c>
      <c r="D166" t="inlineStr">
        <is>
          <t>BLEKINGE LÄN</t>
        </is>
      </c>
      <c r="E166" t="inlineStr">
        <is>
          <t>KARLSKRONA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55966-2020</t>
        </is>
      </c>
      <c r="B167" s="1" t="n">
        <v>44131</v>
      </c>
      <c r="C167" s="1" t="n">
        <v>45954</v>
      </c>
      <c r="D167" t="inlineStr">
        <is>
          <t>BLEKINGE LÄN</t>
        </is>
      </c>
      <c r="E167" t="inlineStr">
        <is>
          <t>KARLSKRONA</t>
        </is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71518-2021</t>
        </is>
      </c>
      <c r="B168" s="1" t="n">
        <v>44540.59521990741</v>
      </c>
      <c r="C168" s="1" t="n">
        <v>45954</v>
      </c>
      <c r="D168" t="inlineStr">
        <is>
          <t>BLEKINGE LÄN</t>
        </is>
      </c>
      <c r="E168" t="inlineStr">
        <is>
          <t>KARLSKRONA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8834-2022</t>
        </is>
      </c>
      <c r="B169" s="1" t="n">
        <v>44614.48950231481</v>
      </c>
      <c r="C169" s="1" t="n">
        <v>45954</v>
      </c>
      <c r="D169" t="inlineStr">
        <is>
          <t>BLEKINGE LÄN</t>
        </is>
      </c>
      <c r="E169" t="inlineStr">
        <is>
          <t>KARLSKRONA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21484-2022</t>
        </is>
      </c>
      <c r="B170" s="1" t="n">
        <v>44706</v>
      </c>
      <c r="C170" s="1" t="n">
        <v>45954</v>
      </c>
      <c r="D170" t="inlineStr">
        <is>
          <t>BLEKINGE LÄN</t>
        </is>
      </c>
      <c r="E170" t="inlineStr">
        <is>
          <t>KARLSKRONA</t>
        </is>
      </c>
      <c r="G170" t="n">
        <v>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929-2021</t>
        </is>
      </c>
      <c r="B171" s="1" t="n">
        <v>44207</v>
      </c>
      <c r="C171" s="1" t="n">
        <v>45954</v>
      </c>
      <c r="D171" t="inlineStr">
        <is>
          <t>BLEKINGE LÄN</t>
        </is>
      </c>
      <c r="E171" t="inlineStr">
        <is>
          <t>KARLSKRONA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15874-2021</t>
        </is>
      </c>
      <c r="B172" s="1" t="n">
        <v>44286.89717592593</v>
      </c>
      <c r="C172" s="1" t="n">
        <v>45954</v>
      </c>
      <c r="D172" t="inlineStr">
        <is>
          <t>BLEKINGE LÄN</t>
        </is>
      </c>
      <c r="E172" t="inlineStr">
        <is>
          <t>KARLSKRONA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45212-2021</t>
        </is>
      </c>
      <c r="B173" s="1" t="n">
        <v>44439.56229166667</v>
      </c>
      <c r="C173" s="1" t="n">
        <v>45954</v>
      </c>
      <c r="D173" t="inlineStr">
        <is>
          <t>BLEKINGE LÄN</t>
        </is>
      </c>
      <c r="E173" t="inlineStr">
        <is>
          <t>KARLSKRONA</t>
        </is>
      </c>
      <c r="G173" t="n">
        <v>3.6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14954-2022</t>
        </is>
      </c>
      <c r="B174" s="1" t="n">
        <v>44657</v>
      </c>
      <c r="C174" s="1" t="n">
        <v>45954</v>
      </c>
      <c r="D174" t="inlineStr">
        <is>
          <t>BLEKINGE LÄN</t>
        </is>
      </c>
      <c r="E174" t="inlineStr">
        <is>
          <t>KARLSKRONA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49388-2022</t>
        </is>
      </c>
      <c r="B175" s="1" t="n">
        <v>44858</v>
      </c>
      <c r="C175" s="1" t="n">
        <v>45954</v>
      </c>
      <c r="D175" t="inlineStr">
        <is>
          <t>BLEKINGE LÄN</t>
        </is>
      </c>
      <c r="E175" t="inlineStr">
        <is>
          <t>KARLSKRONA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55190-2021</t>
        </is>
      </c>
      <c r="B176" s="1" t="n">
        <v>44475.35071759259</v>
      </c>
      <c r="C176" s="1" t="n">
        <v>45954</v>
      </c>
      <c r="D176" t="inlineStr">
        <is>
          <t>BLEKINGE LÄN</t>
        </is>
      </c>
      <c r="E176" t="inlineStr">
        <is>
          <t>KARLSKRONA</t>
        </is>
      </c>
      <c r="G176" t="n">
        <v>4.7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37577-2021</t>
        </is>
      </c>
      <c r="B177" s="1" t="n">
        <v>44399.59900462963</v>
      </c>
      <c r="C177" s="1" t="n">
        <v>45954</v>
      </c>
      <c r="D177" t="inlineStr">
        <is>
          <t>BLEKINGE LÄN</t>
        </is>
      </c>
      <c r="E177" t="inlineStr">
        <is>
          <t>KARLSKRONA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67540-2021</t>
        </is>
      </c>
      <c r="B178" s="1" t="n">
        <v>44524.55496527778</v>
      </c>
      <c r="C178" s="1" t="n">
        <v>45954</v>
      </c>
      <c r="D178" t="inlineStr">
        <is>
          <t>BLEKINGE LÄN</t>
        </is>
      </c>
      <c r="E178" t="inlineStr">
        <is>
          <t>KARLSKRONA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37505-2022</t>
        </is>
      </c>
      <c r="B179" s="1" t="n">
        <v>44809.58320601852</v>
      </c>
      <c r="C179" s="1" t="n">
        <v>45954</v>
      </c>
      <c r="D179" t="inlineStr">
        <is>
          <t>BLEKINGE LÄN</t>
        </is>
      </c>
      <c r="E179" t="inlineStr">
        <is>
          <t>KARLSKRONA</t>
        </is>
      </c>
      <c r="F179" t="inlineStr">
        <is>
          <t>Kommuner</t>
        </is>
      </c>
      <c r="G179" t="n">
        <v>4.9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28408-2021</t>
        </is>
      </c>
      <c r="B180" s="1" t="n">
        <v>44356.48402777778</v>
      </c>
      <c r="C180" s="1" t="n">
        <v>45954</v>
      </c>
      <c r="D180" t="inlineStr">
        <is>
          <t>BLEKINGE LÄN</t>
        </is>
      </c>
      <c r="E180" t="inlineStr">
        <is>
          <t>KARLSKRONA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7874-2022</t>
        </is>
      </c>
      <c r="B181" s="1" t="n">
        <v>44608</v>
      </c>
      <c r="C181" s="1" t="n">
        <v>45954</v>
      </c>
      <c r="D181" t="inlineStr">
        <is>
          <t>BLEKINGE LÄN</t>
        </is>
      </c>
      <c r="E181" t="inlineStr">
        <is>
          <t>KARLSKRONA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2391-2022</t>
        </is>
      </c>
      <c r="B182" s="1" t="n">
        <v>44579</v>
      </c>
      <c r="C182" s="1" t="n">
        <v>45954</v>
      </c>
      <c r="D182" t="inlineStr">
        <is>
          <t>BLEKINGE LÄN</t>
        </is>
      </c>
      <c r="E182" t="inlineStr">
        <is>
          <t>KARLSKRONA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52832-2022</t>
        </is>
      </c>
      <c r="B183" s="1" t="n">
        <v>44875.45777777778</v>
      </c>
      <c r="C183" s="1" t="n">
        <v>45954</v>
      </c>
      <c r="D183" t="inlineStr">
        <is>
          <t>BLEKINGE LÄN</t>
        </is>
      </c>
      <c r="E183" t="inlineStr">
        <is>
          <t>KARLSKRONA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15189-2021</t>
        </is>
      </c>
      <c r="B184" s="1" t="n">
        <v>44284</v>
      </c>
      <c r="C184" s="1" t="n">
        <v>45954</v>
      </c>
      <c r="D184" t="inlineStr">
        <is>
          <t>BLEKINGE LÄN</t>
        </is>
      </c>
      <c r="E184" t="inlineStr">
        <is>
          <t>KARLSKRONA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18140-2021</t>
        </is>
      </c>
      <c r="B185" s="1" t="n">
        <v>44302</v>
      </c>
      <c r="C185" s="1" t="n">
        <v>45954</v>
      </c>
      <c r="D185" t="inlineStr">
        <is>
          <t>BLEKINGE LÄN</t>
        </is>
      </c>
      <c r="E185" t="inlineStr">
        <is>
          <t>KARLSKRONA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56386-2020</t>
        </is>
      </c>
      <c r="B186" s="1" t="n">
        <v>44136.79652777778</v>
      </c>
      <c r="C186" s="1" t="n">
        <v>45954</v>
      </c>
      <c r="D186" t="inlineStr">
        <is>
          <t>BLEKINGE LÄN</t>
        </is>
      </c>
      <c r="E186" t="inlineStr">
        <is>
          <t>KARLSKRONA</t>
        </is>
      </c>
      <c r="G186" t="n">
        <v>1.4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56063-2020</t>
        </is>
      </c>
      <c r="B187" s="1" t="n">
        <v>44133</v>
      </c>
      <c r="C187" s="1" t="n">
        <v>45954</v>
      </c>
      <c r="D187" t="inlineStr">
        <is>
          <t>BLEKINGE LÄN</t>
        </is>
      </c>
      <c r="E187" t="inlineStr">
        <is>
          <t>KARLSKRONA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55722-2020</t>
        </is>
      </c>
      <c r="B188" s="1" t="n">
        <v>44132</v>
      </c>
      <c r="C188" s="1" t="n">
        <v>45954</v>
      </c>
      <c r="D188" t="inlineStr">
        <is>
          <t>BLEKINGE LÄN</t>
        </is>
      </c>
      <c r="E188" t="inlineStr">
        <is>
          <t>KARLSKRONA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20152-2022</t>
        </is>
      </c>
      <c r="B189" s="1" t="n">
        <v>44698</v>
      </c>
      <c r="C189" s="1" t="n">
        <v>45954</v>
      </c>
      <c r="D189" t="inlineStr">
        <is>
          <t>BLEKINGE LÄN</t>
        </is>
      </c>
      <c r="E189" t="inlineStr">
        <is>
          <t>KARLSKRONA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30976-2021</t>
        </is>
      </c>
      <c r="B190" s="1" t="n">
        <v>44365</v>
      </c>
      <c r="C190" s="1" t="n">
        <v>45954</v>
      </c>
      <c r="D190" t="inlineStr">
        <is>
          <t>BLEKINGE LÄN</t>
        </is>
      </c>
      <c r="E190" t="inlineStr">
        <is>
          <t>KARLSKRONA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16960-2021</t>
        </is>
      </c>
      <c r="B191" s="1" t="n">
        <v>44295.56783564815</v>
      </c>
      <c r="C191" s="1" t="n">
        <v>45954</v>
      </c>
      <c r="D191" t="inlineStr">
        <is>
          <t>BLEKINGE LÄN</t>
        </is>
      </c>
      <c r="E191" t="inlineStr">
        <is>
          <t>KARLSKRONA</t>
        </is>
      </c>
      <c r="G191" t="n">
        <v>4.6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18465-2021</t>
        </is>
      </c>
      <c r="B192" s="1" t="n">
        <v>44305</v>
      </c>
      <c r="C192" s="1" t="n">
        <v>45954</v>
      </c>
      <c r="D192" t="inlineStr">
        <is>
          <t>BLEKINGE LÄN</t>
        </is>
      </c>
      <c r="E192" t="inlineStr">
        <is>
          <t>KARLSKRONA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71792-2021</t>
        </is>
      </c>
      <c r="B193" s="1" t="n">
        <v>44543.56502314815</v>
      </c>
      <c r="C193" s="1" t="n">
        <v>45954</v>
      </c>
      <c r="D193" t="inlineStr">
        <is>
          <t>BLEKINGE LÄN</t>
        </is>
      </c>
      <c r="E193" t="inlineStr">
        <is>
          <t>KARLSKRONA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99-2021</t>
        </is>
      </c>
      <c r="B194" s="1" t="n">
        <v>44200.41072916667</v>
      </c>
      <c r="C194" s="1" t="n">
        <v>45954</v>
      </c>
      <c r="D194" t="inlineStr">
        <is>
          <t>BLEKINGE LÄN</t>
        </is>
      </c>
      <c r="E194" t="inlineStr">
        <is>
          <t>KARLSKRONA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15360-2024</t>
        </is>
      </c>
      <c r="B195" s="1" t="n">
        <v>45400.9021412037</v>
      </c>
      <c r="C195" s="1" t="n">
        <v>45954</v>
      </c>
      <c r="D195" t="inlineStr">
        <is>
          <t>BLEKINGE LÄN</t>
        </is>
      </c>
      <c r="E195" t="inlineStr">
        <is>
          <t>KARLSKRONA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53045-2021</t>
        </is>
      </c>
      <c r="B196" s="1" t="n">
        <v>44467.70932870371</v>
      </c>
      <c r="C196" s="1" t="n">
        <v>45954</v>
      </c>
      <c r="D196" t="inlineStr">
        <is>
          <t>BLEKINGE LÄN</t>
        </is>
      </c>
      <c r="E196" t="inlineStr">
        <is>
          <t>KARLSKRONA</t>
        </is>
      </c>
      <c r="G196" t="n">
        <v>4.8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1676-2021</t>
        </is>
      </c>
      <c r="B197" s="1" t="n">
        <v>44209</v>
      </c>
      <c r="C197" s="1" t="n">
        <v>45954</v>
      </c>
      <c r="D197" t="inlineStr">
        <is>
          <t>BLEKINGE LÄN</t>
        </is>
      </c>
      <c r="E197" t="inlineStr">
        <is>
          <t>KARLSKRONA</t>
        </is>
      </c>
      <c r="G197" t="n">
        <v>4.6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4806-2022</t>
        </is>
      </c>
      <c r="B198" s="1" t="n">
        <v>44592.6608912037</v>
      </c>
      <c r="C198" s="1" t="n">
        <v>45954</v>
      </c>
      <c r="D198" t="inlineStr">
        <is>
          <t>BLEKINGE LÄN</t>
        </is>
      </c>
      <c r="E198" t="inlineStr">
        <is>
          <t>KARLSKRONA</t>
        </is>
      </c>
      <c r="F198" t="inlineStr">
        <is>
          <t>Kommuner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17627-2023</t>
        </is>
      </c>
      <c r="B199" s="1" t="n">
        <v>45035</v>
      </c>
      <c r="C199" s="1" t="n">
        <v>45954</v>
      </c>
      <c r="D199" t="inlineStr">
        <is>
          <t>BLEKINGE LÄN</t>
        </is>
      </c>
      <c r="E199" t="inlineStr">
        <is>
          <t>KARLSKRONA</t>
        </is>
      </c>
      <c r="G199" t="n">
        <v>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59839-2021</t>
        </is>
      </c>
      <c r="B200" s="1" t="n">
        <v>44494.57087962963</v>
      </c>
      <c r="C200" s="1" t="n">
        <v>45954</v>
      </c>
      <c r="D200" t="inlineStr">
        <is>
          <t>BLEKINGE LÄN</t>
        </is>
      </c>
      <c r="E200" t="inlineStr">
        <is>
          <t>KARLSKRONA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9966-2022</t>
        </is>
      </c>
      <c r="B201" s="1" t="n">
        <v>44621</v>
      </c>
      <c r="C201" s="1" t="n">
        <v>45954</v>
      </c>
      <c r="D201" t="inlineStr">
        <is>
          <t>BLEKINGE LÄN</t>
        </is>
      </c>
      <c r="E201" t="inlineStr">
        <is>
          <t>KARLSKRONA</t>
        </is>
      </c>
      <c r="G201" t="n">
        <v>4.9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24155-2024</t>
        </is>
      </c>
      <c r="B202" s="1" t="n">
        <v>45456.68532407407</v>
      </c>
      <c r="C202" s="1" t="n">
        <v>45954</v>
      </c>
      <c r="D202" t="inlineStr">
        <is>
          <t>BLEKINGE LÄN</t>
        </is>
      </c>
      <c r="E202" t="inlineStr">
        <is>
          <t>KARLSKRONA</t>
        </is>
      </c>
      <c r="G202" t="n">
        <v>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18656-2022</t>
        </is>
      </c>
      <c r="B203" s="1" t="n">
        <v>44687</v>
      </c>
      <c r="C203" s="1" t="n">
        <v>45954</v>
      </c>
      <c r="D203" t="inlineStr">
        <is>
          <t>BLEKINGE LÄN</t>
        </is>
      </c>
      <c r="E203" t="inlineStr">
        <is>
          <t>KARLSKRONA</t>
        </is>
      </c>
      <c r="G203" t="n">
        <v>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48703-2022</t>
        </is>
      </c>
      <c r="B204" s="1" t="n">
        <v>44859.4846412037</v>
      </c>
      <c r="C204" s="1" t="n">
        <v>45954</v>
      </c>
      <c r="D204" t="inlineStr">
        <is>
          <t>BLEKINGE LÄN</t>
        </is>
      </c>
      <c r="E204" t="inlineStr">
        <is>
          <t>KARLSKRONA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55057-2022</t>
        </is>
      </c>
      <c r="B205" s="1" t="n">
        <v>44886.58100694444</v>
      </c>
      <c r="C205" s="1" t="n">
        <v>45954</v>
      </c>
      <c r="D205" t="inlineStr">
        <is>
          <t>BLEKINGE LÄN</t>
        </is>
      </c>
      <c r="E205" t="inlineStr">
        <is>
          <t>KARLSKRONA</t>
        </is>
      </c>
      <c r="G205" t="n">
        <v>16.8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23326-2021</t>
        </is>
      </c>
      <c r="B206" s="1" t="n">
        <v>44333</v>
      </c>
      <c r="C206" s="1" t="n">
        <v>45954</v>
      </c>
      <c r="D206" t="inlineStr">
        <is>
          <t>BLEKINGE LÄN</t>
        </is>
      </c>
      <c r="E206" t="inlineStr">
        <is>
          <t>KARLSKRONA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728-2021</t>
        </is>
      </c>
      <c r="B207" s="1" t="n">
        <v>44204</v>
      </c>
      <c r="C207" s="1" t="n">
        <v>45954</v>
      </c>
      <c r="D207" t="inlineStr">
        <is>
          <t>BLEKINGE LÄN</t>
        </is>
      </c>
      <c r="E207" t="inlineStr">
        <is>
          <t>KARLSKRONA</t>
        </is>
      </c>
      <c r="G207" t="n">
        <v>5.2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2413-2025</t>
        </is>
      </c>
      <c r="B208" s="1" t="n">
        <v>45674.37481481482</v>
      </c>
      <c r="C208" s="1" t="n">
        <v>45954</v>
      </c>
      <c r="D208" t="inlineStr">
        <is>
          <t>BLEKINGE LÄN</t>
        </is>
      </c>
      <c r="E208" t="inlineStr">
        <is>
          <t>KARLSKRONA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3013-2024</t>
        </is>
      </c>
      <c r="B209" s="1" t="n">
        <v>45315.89215277778</v>
      </c>
      <c r="C209" s="1" t="n">
        <v>45954</v>
      </c>
      <c r="D209" t="inlineStr">
        <is>
          <t>BLEKINGE LÄN</t>
        </is>
      </c>
      <c r="E209" t="inlineStr">
        <is>
          <t>KARLSKRONA</t>
        </is>
      </c>
      <c r="G209" t="n">
        <v>3.5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24286-2023</t>
        </is>
      </c>
      <c r="B210" s="1" t="n">
        <v>45079</v>
      </c>
      <c r="C210" s="1" t="n">
        <v>45954</v>
      </c>
      <c r="D210" t="inlineStr">
        <is>
          <t>BLEKINGE LÄN</t>
        </is>
      </c>
      <c r="E210" t="inlineStr">
        <is>
          <t>KARLSKRONA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619-2025</t>
        </is>
      </c>
      <c r="B211" s="1" t="n">
        <v>45664.61196759259</v>
      </c>
      <c r="C211" s="1" t="n">
        <v>45954</v>
      </c>
      <c r="D211" t="inlineStr">
        <is>
          <t>BLEKINGE LÄN</t>
        </is>
      </c>
      <c r="E211" t="inlineStr">
        <is>
          <t>KARLSKRONA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7875-2022</t>
        </is>
      </c>
      <c r="B212" s="1" t="n">
        <v>44608.61462962963</v>
      </c>
      <c r="C212" s="1" t="n">
        <v>45954</v>
      </c>
      <c r="D212" t="inlineStr">
        <is>
          <t>BLEKINGE LÄN</t>
        </is>
      </c>
      <c r="E212" t="inlineStr">
        <is>
          <t>KARLSKRONA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3269-2021</t>
        </is>
      </c>
      <c r="B213" s="1" t="n">
        <v>44217</v>
      </c>
      <c r="C213" s="1" t="n">
        <v>45954</v>
      </c>
      <c r="D213" t="inlineStr">
        <is>
          <t>BLEKINGE LÄN</t>
        </is>
      </c>
      <c r="E213" t="inlineStr">
        <is>
          <t>KARLSKRONA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27474-2022</t>
        </is>
      </c>
      <c r="B214" s="1" t="n">
        <v>44742</v>
      </c>
      <c r="C214" s="1" t="n">
        <v>45954</v>
      </c>
      <c r="D214" t="inlineStr">
        <is>
          <t>BLEKINGE LÄN</t>
        </is>
      </c>
      <c r="E214" t="inlineStr">
        <is>
          <t>KARLSKRONA</t>
        </is>
      </c>
      <c r="G214" t="n">
        <v>2.9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52697-2021</t>
        </is>
      </c>
      <c r="B215" s="1" t="n">
        <v>44466.88909722222</v>
      </c>
      <c r="C215" s="1" t="n">
        <v>45954</v>
      </c>
      <c r="D215" t="inlineStr">
        <is>
          <t>BLEKINGE LÄN</t>
        </is>
      </c>
      <c r="E215" t="inlineStr">
        <is>
          <t>KARLSKRONA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59981-2023</t>
        </is>
      </c>
      <c r="B216" s="1" t="n">
        <v>45257.79081018519</v>
      </c>
      <c r="C216" s="1" t="n">
        <v>45954</v>
      </c>
      <c r="D216" t="inlineStr">
        <is>
          <t>BLEKINGE LÄN</t>
        </is>
      </c>
      <c r="E216" t="inlineStr">
        <is>
          <t>KARLSKRONA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27842-2022</t>
        </is>
      </c>
      <c r="B217" s="1" t="n">
        <v>44743.61866898148</v>
      </c>
      <c r="C217" s="1" t="n">
        <v>45954</v>
      </c>
      <c r="D217" t="inlineStr">
        <is>
          <t>BLEKINGE LÄN</t>
        </is>
      </c>
      <c r="E217" t="inlineStr">
        <is>
          <t>KARLSKRONA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46027-2023</t>
        </is>
      </c>
      <c r="B218" s="1" t="n">
        <v>45196.41784722222</v>
      </c>
      <c r="C218" s="1" t="n">
        <v>45954</v>
      </c>
      <c r="D218" t="inlineStr">
        <is>
          <t>BLEKINGE LÄN</t>
        </is>
      </c>
      <c r="E218" t="inlineStr">
        <is>
          <t>KARLSKRONA</t>
        </is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59349-2021</t>
        </is>
      </c>
      <c r="B219" s="1" t="n">
        <v>44491.33081018519</v>
      </c>
      <c r="C219" s="1" t="n">
        <v>45954</v>
      </c>
      <c r="D219" t="inlineStr">
        <is>
          <t>BLEKINGE LÄN</t>
        </is>
      </c>
      <c r="E219" t="inlineStr">
        <is>
          <t>KARLSKRONA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6953-2023</t>
        </is>
      </c>
      <c r="B220" s="1" t="n">
        <v>44967</v>
      </c>
      <c r="C220" s="1" t="n">
        <v>45954</v>
      </c>
      <c r="D220" t="inlineStr">
        <is>
          <t>BLEKINGE LÄN</t>
        </is>
      </c>
      <c r="E220" t="inlineStr">
        <is>
          <t>KARLSKRONA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53733-2024</t>
        </is>
      </c>
      <c r="B221" s="1" t="n">
        <v>45615.4612037037</v>
      </c>
      <c r="C221" s="1" t="n">
        <v>45954</v>
      </c>
      <c r="D221" t="inlineStr">
        <is>
          <t>BLEKINGE LÄN</t>
        </is>
      </c>
      <c r="E221" t="inlineStr">
        <is>
          <t>KARLSKRONA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13289-2023</t>
        </is>
      </c>
      <c r="B222" s="1" t="n">
        <v>45004</v>
      </c>
      <c r="C222" s="1" t="n">
        <v>45954</v>
      </c>
      <c r="D222" t="inlineStr">
        <is>
          <t>BLEKINGE LÄN</t>
        </is>
      </c>
      <c r="E222" t="inlineStr">
        <is>
          <t>KARLSKRONA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42335-2023</t>
        </is>
      </c>
      <c r="B223" s="1" t="n">
        <v>45180.4958449074</v>
      </c>
      <c r="C223" s="1" t="n">
        <v>45954</v>
      </c>
      <c r="D223" t="inlineStr">
        <is>
          <t>BLEKINGE LÄN</t>
        </is>
      </c>
      <c r="E223" t="inlineStr">
        <is>
          <t>KARLSKRONA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17670-2021</t>
        </is>
      </c>
      <c r="B224" s="1" t="n">
        <v>44300</v>
      </c>
      <c r="C224" s="1" t="n">
        <v>45954</v>
      </c>
      <c r="D224" t="inlineStr">
        <is>
          <t>BLEKINGE LÄN</t>
        </is>
      </c>
      <c r="E224" t="inlineStr">
        <is>
          <t>KARLSKRONA</t>
        </is>
      </c>
      <c r="G224" t="n">
        <v>2.9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21225-2021</t>
        </is>
      </c>
      <c r="B225" s="1" t="n">
        <v>44320.52675925926</v>
      </c>
      <c r="C225" s="1" t="n">
        <v>45954</v>
      </c>
      <c r="D225" t="inlineStr">
        <is>
          <t>BLEKINGE LÄN</t>
        </is>
      </c>
      <c r="E225" t="inlineStr">
        <is>
          <t>KARLSKRONA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18656-2021</t>
        </is>
      </c>
      <c r="B226" s="1" t="n">
        <v>44306</v>
      </c>
      <c r="C226" s="1" t="n">
        <v>45954</v>
      </c>
      <c r="D226" t="inlineStr">
        <is>
          <t>BLEKINGE LÄN</t>
        </is>
      </c>
      <c r="E226" t="inlineStr">
        <is>
          <t>KARLSKRONA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4713-2021</t>
        </is>
      </c>
      <c r="B227" s="1" t="n">
        <v>44225</v>
      </c>
      <c r="C227" s="1" t="n">
        <v>45954</v>
      </c>
      <c r="D227" t="inlineStr">
        <is>
          <t>BLEKINGE LÄN</t>
        </is>
      </c>
      <c r="E227" t="inlineStr">
        <is>
          <t>KARLSKRONA</t>
        </is>
      </c>
      <c r="G227" t="n">
        <v>4.7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13380-2024</t>
        </is>
      </c>
      <c r="B228" s="1" t="n">
        <v>45387.38211805555</v>
      </c>
      <c r="C228" s="1" t="n">
        <v>45954</v>
      </c>
      <c r="D228" t="inlineStr">
        <is>
          <t>BLEKINGE LÄN</t>
        </is>
      </c>
      <c r="E228" t="inlineStr">
        <is>
          <t>KARLSKRONA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12248-2023</t>
        </is>
      </c>
      <c r="B229" s="1" t="n">
        <v>44998</v>
      </c>
      <c r="C229" s="1" t="n">
        <v>45954</v>
      </c>
      <c r="D229" t="inlineStr">
        <is>
          <t>BLEKINGE LÄN</t>
        </is>
      </c>
      <c r="E229" t="inlineStr">
        <is>
          <t>KARLSKRONA</t>
        </is>
      </c>
      <c r="G229" t="n">
        <v>10.5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14192-2024</t>
        </is>
      </c>
      <c r="B230" s="1" t="n">
        <v>45393.36715277778</v>
      </c>
      <c r="C230" s="1" t="n">
        <v>45954</v>
      </c>
      <c r="D230" t="inlineStr">
        <is>
          <t>BLEKINGE LÄN</t>
        </is>
      </c>
      <c r="E230" t="inlineStr">
        <is>
          <t>KARLSKRONA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56069-2020</t>
        </is>
      </c>
      <c r="B231" s="1" t="n">
        <v>44132</v>
      </c>
      <c r="C231" s="1" t="n">
        <v>45954</v>
      </c>
      <c r="D231" t="inlineStr">
        <is>
          <t>BLEKINGE LÄN</t>
        </is>
      </c>
      <c r="E231" t="inlineStr">
        <is>
          <t>KARLSKRONA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29969-2023</t>
        </is>
      </c>
      <c r="B232" s="1" t="n">
        <v>45108</v>
      </c>
      <c r="C232" s="1" t="n">
        <v>45954</v>
      </c>
      <c r="D232" t="inlineStr">
        <is>
          <t>BLEKINGE LÄN</t>
        </is>
      </c>
      <c r="E232" t="inlineStr">
        <is>
          <t>KARLSKRONA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35491-2024</t>
        </is>
      </c>
      <c r="B233" s="1" t="n">
        <v>45531.50513888889</v>
      </c>
      <c r="C233" s="1" t="n">
        <v>45954</v>
      </c>
      <c r="D233" t="inlineStr">
        <is>
          <t>BLEKINGE LÄN</t>
        </is>
      </c>
      <c r="E233" t="inlineStr">
        <is>
          <t>KARLSKRONA</t>
        </is>
      </c>
      <c r="G233" t="n">
        <v>3.3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60501-2024</t>
        </is>
      </c>
      <c r="B234" s="1" t="n">
        <v>45643</v>
      </c>
      <c r="C234" s="1" t="n">
        <v>45954</v>
      </c>
      <c r="D234" t="inlineStr">
        <is>
          <t>BLEKINGE LÄN</t>
        </is>
      </c>
      <c r="E234" t="inlineStr">
        <is>
          <t>KARLSKRONA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30853-2022</t>
        </is>
      </c>
      <c r="B235" s="1" t="n">
        <v>44747</v>
      </c>
      <c r="C235" s="1" t="n">
        <v>45954</v>
      </c>
      <c r="D235" t="inlineStr">
        <is>
          <t>BLEKINGE LÄN</t>
        </is>
      </c>
      <c r="E235" t="inlineStr">
        <is>
          <t>KARLSKRONA</t>
        </is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29785-2023</t>
        </is>
      </c>
      <c r="B236" s="1" t="n">
        <v>45107</v>
      </c>
      <c r="C236" s="1" t="n">
        <v>45954</v>
      </c>
      <c r="D236" t="inlineStr">
        <is>
          <t>BLEKINGE LÄN</t>
        </is>
      </c>
      <c r="E236" t="inlineStr">
        <is>
          <t>KARLSKRONA</t>
        </is>
      </c>
      <c r="G236" t="n">
        <v>3.5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49034-2022</t>
        </is>
      </c>
      <c r="B237" s="1" t="n">
        <v>44860</v>
      </c>
      <c r="C237" s="1" t="n">
        <v>45954</v>
      </c>
      <c r="D237" t="inlineStr">
        <is>
          <t>BLEKINGE LÄN</t>
        </is>
      </c>
      <c r="E237" t="inlineStr">
        <is>
          <t>KARLSKRONA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58908-2020</t>
        </is>
      </c>
      <c r="B238" s="1" t="n">
        <v>44146</v>
      </c>
      <c r="C238" s="1" t="n">
        <v>45954</v>
      </c>
      <c r="D238" t="inlineStr">
        <is>
          <t>BLEKINGE LÄN</t>
        </is>
      </c>
      <c r="E238" t="inlineStr">
        <is>
          <t>KARLSKRONA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57222-2023</t>
        </is>
      </c>
      <c r="B239" s="1" t="n">
        <v>45245.50461805556</v>
      </c>
      <c r="C239" s="1" t="n">
        <v>45954</v>
      </c>
      <c r="D239" t="inlineStr">
        <is>
          <t>BLEKINGE LÄN</t>
        </is>
      </c>
      <c r="E239" t="inlineStr">
        <is>
          <t>KARLSKRONA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29352-2023</t>
        </is>
      </c>
      <c r="B240" s="1" t="n">
        <v>45106</v>
      </c>
      <c r="C240" s="1" t="n">
        <v>45954</v>
      </c>
      <c r="D240" t="inlineStr">
        <is>
          <t>BLEKINGE LÄN</t>
        </is>
      </c>
      <c r="E240" t="inlineStr">
        <is>
          <t>KARLSKRONA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56201-2022</t>
        </is>
      </c>
      <c r="B241" s="1" t="n">
        <v>44890</v>
      </c>
      <c r="C241" s="1" t="n">
        <v>45954</v>
      </c>
      <c r="D241" t="inlineStr">
        <is>
          <t>BLEKINGE LÄN</t>
        </is>
      </c>
      <c r="E241" t="inlineStr">
        <is>
          <t>KARLSKRONA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15791-2021</t>
        </is>
      </c>
      <c r="B242" s="1" t="n">
        <v>44286</v>
      </c>
      <c r="C242" s="1" t="n">
        <v>45954</v>
      </c>
      <c r="D242" t="inlineStr">
        <is>
          <t>BLEKINGE LÄN</t>
        </is>
      </c>
      <c r="E242" t="inlineStr">
        <is>
          <t>KARLSKRONA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52821-2022</t>
        </is>
      </c>
      <c r="B243" s="1" t="n">
        <v>44875</v>
      </c>
      <c r="C243" s="1" t="n">
        <v>45954</v>
      </c>
      <c r="D243" t="inlineStr">
        <is>
          <t>BLEKINGE LÄN</t>
        </is>
      </c>
      <c r="E243" t="inlineStr">
        <is>
          <t>KARLSKRONA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62512-2021</t>
        </is>
      </c>
      <c r="B244" s="1" t="n">
        <v>44503.58373842593</v>
      </c>
      <c r="C244" s="1" t="n">
        <v>45954</v>
      </c>
      <c r="D244" t="inlineStr">
        <is>
          <t>BLEKINGE LÄN</t>
        </is>
      </c>
      <c r="E244" t="inlineStr">
        <is>
          <t>KARLSKRONA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61296-2024</t>
        </is>
      </c>
      <c r="B245" s="1" t="n">
        <v>45645.87954861111</v>
      </c>
      <c r="C245" s="1" t="n">
        <v>45954</v>
      </c>
      <c r="D245" t="inlineStr">
        <is>
          <t>BLEKINGE LÄN</t>
        </is>
      </c>
      <c r="E245" t="inlineStr">
        <is>
          <t>KARLSKRONA</t>
        </is>
      </c>
      <c r="G245" t="n">
        <v>3.4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57670-2020</t>
        </is>
      </c>
      <c r="B246" s="1" t="n">
        <v>44140</v>
      </c>
      <c r="C246" s="1" t="n">
        <v>45954</v>
      </c>
      <c r="D246" t="inlineStr">
        <is>
          <t>BLEKINGE LÄN</t>
        </is>
      </c>
      <c r="E246" t="inlineStr">
        <is>
          <t>KARLSKRONA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27267-2022</t>
        </is>
      </c>
      <c r="B247" s="1" t="n">
        <v>44741</v>
      </c>
      <c r="C247" s="1" t="n">
        <v>45954</v>
      </c>
      <c r="D247" t="inlineStr">
        <is>
          <t>BLEKINGE LÄN</t>
        </is>
      </c>
      <c r="E247" t="inlineStr">
        <is>
          <t>KARLSKRONA</t>
        </is>
      </c>
      <c r="G247" t="n">
        <v>3.5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3115-2023</t>
        </is>
      </c>
      <c r="B248" s="1" t="n">
        <v>44946.48041666667</v>
      </c>
      <c r="C248" s="1" t="n">
        <v>45954</v>
      </c>
      <c r="D248" t="inlineStr">
        <is>
          <t>BLEKINGE LÄN</t>
        </is>
      </c>
      <c r="E248" t="inlineStr">
        <is>
          <t>KARLSKRONA</t>
        </is>
      </c>
      <c r="G248" t="n">
        <v>3.4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2095-2023</t>
        </is>
      </c>
      <c r="B249" s="1" t="n">
        <v>44939.68818287037</v>
      </c>
      <c r="C249" s="1" t="n">
        <v>45954</v>
      </c>
      <c r="D249" t="inlineStr">
        <is>
          <t>BLEKINGE LÄN</t>
        </is>
      </c>
      <c r="E249" t="inlineStr">
        <is>
          <t>KARLSKRONA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22012-2022</t>
        </is>
      </c>
      <c r="B250" s="1" t="n">
        <v>44711</v>
      </c>
      <c r="C250" s="1" t="n">
        <v>45954</v>
      </c>
      <c r="D250" t="inlineStr">
        <is>
          <t>BLEKINGE LÄN</t>
        </is>
      </c>
      <c r="E250" t="inlineStr">
        <is>
          <t>KARLSKRONA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11644-2024</t>
        </is>
      </c>
      <c r="B251" s="1" t="n">
        <v>45373.49626157407</v>
      </c>
      <c r="C251" s="1" t="n">
        <v>45954</v>
      </c>
      <c r="D251" t="inlineStr">
        <is>
          <t>BLEKINGE LÄN</t>
        </is>
      </c>
      <c r="E251" t="inlineStr">
        <is>
          <t>KARLSKRONA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16639-2022</t>
        </is>
      </c>
      <c r="B252" s="1" t="n">
        <v>44672.62571759259</v>
      </c>
      <c r="C252" s="1" t="n">
        <v>45954</v>
      </c>
      <c r="D252" t="inlineStr">
        <is>
          <t>BLEKINGE LÄN</t>
        </is>
      </c>
      <c r="E252" t="inlineStr">
        <is>
          <t>KARLSKRONA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19645-2023</t>
        </is>
      </c>
      <c r="B253" s="1" t="n">
        <v>45051.33702546296</v>
      </c>
      <c r="C253" s="1" t="n">
        <v>45954</v>
      </c>
      <c r="D253" t="inlineStr">
        <is>
          <t>BLEKINGE LÄN</t>
        </is>
      </c>
      <c r="E253" t="inlineStr">
        <is>
          <t>KARLSKRONA</t>
        </is>
      </c>
      <c r="G253" t="n">
        <v>2.3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24474-2024</t>
        </is>
      </c>
      <c r="B254" s="1" t="n">
        <v>45458.75857638889</v>
      </c>
      <c r="C254" s="1" t="n">
        <v>45954</v>
      </c>
      <c r="D254" t="inlineStr">
        <is>
          <t>BLEKINGE LÄN</t>
        </is>
      </c>
      <c r="E254" t="inlineStr">
        <is>
          <t>KARLSKRONA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46035-2024</t>
        </is>
      </c>
      <c r="B255" s="1" t="n">
        <v>45580.72222222222</v>
      </c>
      <c r="C255" s="1" t="n">
        <v>45954</v>
      </c>
      <c r="D255" t="inlineStr">
        <is>
          <t>BLEKINGE LÄN</t>
        </is>
      </c>
      <c r="E255" t="inlineStr">
        <is>
          <t>KARLSKRONA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50546-2023</t>
        </is>
      </c>
      <c r="B256" s="1" t="n">
        <v>45217</v>
      </c>
      <c r="C256" s="1" t="n">
        <v>45954</v>
      </c>
      <c r="D256" t="inlineStr">
        <is>
          <t>BLEKINGE LÄN</t>
        </is>
      </c>
      <c r="E256" t="inlineStr">
        <is>
          <t>KARLSKRONA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8837-2025</t>
        </is>
      </c>
      <c r="B257" s="1" t="n">
        <v>45713</v>
      </c>
      <c r="C257" s="1" t="n">
        <v>45954</v>
      </c>
      <c r="D257" t="inlineStr">
        <is>
          <t>BLEKINGE LÄN</t>
        </is>
      </c>
      <c r="E257" t="inlineStr">
        <is>
          <t>KARLSKRONA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15241-2023</t>
        </is>
      </c>
      <c r="B258" s="1" t="n">
        <v>45019</v>
      </c>
      <c r="C258" s="1" t="n">
        <v>45954</v>
      </c>
      <c r="D258" t="inlineStr">
        <is>
          <t>BLEKINGE LÄN</t>
        </is>
      </c>
      <c r="E258" t="inlineStr">
        <is>
          <t>KARLSKRONA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49736-2023</t>
        </is>
      </c>
      <c r="B259" s="1" t="n">
        <v>45212</v>
      </c>
      <c r="C259" s="1" t="n">
        <v>45954</v>
      </c>
      <c r="D259" t="inlineStr">
        <is>
          <t>BLEKINGE LÄN</t>
        </is>
      </c>
      <c r="E259" t="inlineStr">
        <is>
          <t>KARLSKRONA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57982-2024</t>
        </is>
      </c>
      <c r="B260" s="1" t="n">
        <v>45631</v>
      </c>
      <c r="C260" s="1" t="n">
        <v>45954</v>
      </c>
      <c r="D260" t="inlineStr">
        <is>
          <t>BLEKINGE LÄN</t>
        </is>
      </c>
      <c r="E260" t="inlineStr">
        <is>
          <t>KARLSKRONA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49941-2023</t>
        </is>
      </c>
      <c r="B261" s="1" t="n">
        <v>45215.35577546297</v>
      </c>
      <c r="C261" s="1" t="n">
        <v>45954</v>
      </c>
      <c r="D261" t="inlineStr">
        <is>
          <t>BLEKINGE LÄN</t>
        </is>
      </c>
      <c r="E261" t="inlineStr">
        <is>
          <t>KARLSKRONA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1601-2023</t>
        </is>
      </c>
      <c r="B262" s="1" t="n">
        <v>44937.66680555556</v>
      </c>
      <c r="C262" s="1" t="n">
        <v>45954</v>
      </c>
      <c r="D262" t="inlineStr">
        <is>
          <t>BLEKINGE LÄN</t>
        </is>
      </c>
      <c r="E262" t="inlineStr">
        <is>
          <t>KARLSKRONA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61882-2023</t>
        </is>
      </c>
      <c r="B263" s="1" t="n">
        <v>45266</v>
      </c>
      <c r="C263" s="1" t="n">
        <v>45954</v>
      </c>
      <c r="D263" t="inlineStr">
        <is>
          <t>BLEKINGE LÄN</t>
        </is>
      </c>
      <c r="E263" t="inlineStr">
        <is>
          <t>KARLSKRONA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60922-2024</t>
        </is>
      </c>
      <c r="B264" s="1" t="n">
        <v>45645.35019675926</v>
      </c>
      <c r="C264" s="1" t="n">
        <v>45954</v>
      </c>
      <c r="D264" t="inlineStr">
        <is>
          <t>BLEKINGE LÄN</t>
        </is>
      </c>
      <c r="E264" t="inlineStr">
        <is>
          <t>KARLSKRONA</t>
        </is>
      </c>
      <c r="G264" t="n">
        <v>3.9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15505-2021</t>
        </is>
      </c>
      <c r="B265" s="1" t="n">
        <v>44285.50226851852</v>
      </c>
      <c r="C265" s="1" t="n">
        <v>45954</v>
      </c>
      <c r="D265" t="inlineStr">
        <is>
          <t>BLEKINGE LÄN</t>
        </is>
      </c>
      <c r="E265" t="inlineStr">
        <is>
          <t>KARLSKRONA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40936-2023</t>
        </is>
      </c>
      <c r="B266" s="1" t="n">
        <v>45173.44273148148</v>
      </c>
      <c r="C266" s="1" t="n">
        <v>45954</v>
      </c>
      <c r="D266" t="inlineStr">
        <is>
          <t>BLEKINGE LÄN</t>
        </is>
      </c>
      <c r="E266" t="inlineStr">
        <is>
          <t>KARLSKRONA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39228-2023</t>
        </is>
      </c>
      <c r="B267" s="1" t="n">
        <v>45166</v>
      </c>
      <c r="C267" s="1" t="n">
        <v>45954</v>
      </c>
      <c r="D267" t="inlineStr">
        <is>
          <t>BLEKINGE LÄN</t>
        </is>
      </c>
      <c r="E267" t="inlineStr">
        <is>
          <t>KARLSKRONA</t>
        </is>
      </c>
      <c r="G267" t="n">
        <v>12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45832-2024</t>
        </is>
      </c>
      <c r="B268" s="1" t="n">
        <v>45579</v>
      </c>
      <c r="C268" s="1" t="n">
        <v>45954</v>
      </c>
      <c r="D268" t="inlineStr">
        <is>
          <t>BLEKINGE LÄN</t>
        </is>
      </c>
      <c r="E268" t="inlineStr">
        <is>
          <t>KARLSKRONA</t>
        </is>
      </c>
      <c r="G268" t="n">
        <v>2.4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56442-2021</t>
        </is>
      </c>
      <c r="B269" s="1" t="n">
        <v>44480.49596064815</v>
      </c>
      <c r="C269" s="1" t="n">
        <v>45954</v>
      </c>
      <c r="D269" t="inlineStr">
        <is>
          <t>BLEKINGE LÄN</t>
        </is>
      </c>
      <c r="E269" t="inlineStr">
        <is>
          <t>KARLSKRONA</t>
        </is>
      </c>
      <c r="G269" t="n">
        <v>0.3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43820-2024</t>
        </is>
      </c>
      <c r="B270" s="1" t="n">
        <v>45571.82802083333</v>
      </c>
      <c r="C270" s="1" t="n">
        <v>45954</v>
      </c>
      <c r="D270" t="inlineStr">
        <is>
          <t>BLEKINGE LÄN</t>
        </is>
      </c>
      <c r="E270" t="inlineStr">
        <is>
          <t>KARLSKRONA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9745-2024</t>
        </is>
      </c>
      <c r="B271" s="1" t="n">
        <v>45362</v>
      </c>
      <c r="C271" s="1" t="n">
        <v>45954</v>
      </c>
      <c r="D271" t="inlineStr">
        <is>
          <t>BLEKINGE LÄN</t>
        </is>
      </c>
      <c r="E271" t="inlineStr">
        <is>
          <t>KARLSKRONA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41618-2021</t>
        </is>
      </c>
      <c r="B272" s="1" t="n">
        <v>44425</v>
      </c>
      <c r="C272" s="1" t="n">
        <v>45954</v>
      </c>
      <c r="D272" t="inlineStr">
        <is>
          <t>BLEKINGE LÄN</t>
        </is>
      </c>
      <c r="E272" t="inlineStr">
        <is>
          <t>KARLSKRONA</t>
        </is>
      </c>
      <c r="G272" t="n">
        <v>8.6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6509-2024</t>
        </is>
      </c>
      <c r="B273" s="1" t="n">
        <v>45340</v>
      </c>
      <c r="C273" s="1" t="n">
        <v>45954</v>
      </c>
      <c r="D273" t="inlineStr">
        <is>
          <t>BLEKINGE LÄN</t>
        </is>
      </c>
      <c r="E273" t="inlineStr">
        <is>
          <t>KARLSKRONA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45605-2021</t>
        </is>
      </c>
      <c r="B274" s="1" t="n">
        <v>44440</v>
      </c>
      <c r="C274" s="1" t="n">
        <v>45954</v>
      </c>
      <c r="D274" t="inlineStr">
        <is>
          <t>BLEKINGE LÄN</t>
        </is>
      </c>
      <c r="E274" t="inlineStr">
        <is>
          <t>KARLSKRONA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61749-2022</t>
        </is>
      </c>
      <c r="B275" s="1" t="n">
        <v>44911</v>
      </c>
      <c r="C275" s="1" t="n">
        <v>45954</v>
      </c>
      <c r="D275" t="inlineStr">
        <is>
          <t>BLEKINGE LÄN</t>
        </is>
      </c>
      <c r="E275" t="inlineStr">
        <is>
          <t>KARLSKRONA</t>
        </is>
      </c>
      <c r="G275" t="n">
        <v>14.2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42613-2024</t>
        </is>
      </c>
      <c r="B276" s="1" t="n">
        <v>45565.79476851852</v>
      </c>
      <c r="C276" s="1" t="n">
        <v>45954</v>
      </c>
      <c r="D276" t="inlineStr">
        <is>
          <t>BLEKINGE LÄN</t>
        </is>
      </c>
      <c r="E276" t="inlineStr">
        <is>
          <t>KARLSKRONA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17092-2023</t>
        </is>
      </c>
      <c r="B277" s="1" t="n">
        <v>45034</v>
      </c>
      <c r="C277" s="1" t="n">
        <v>45954</v>
      </c>
      <c r="D277" t="inlineStr">
        <is>
          <t>BLEKINGE LÄN</t>
        </is>
      </c>
      <c r="E277" t="inlineStr">
        <is>
          <t>KARLSKRONA</t>
        </is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15464-2021</t>
        </is>
      </c>
      <c r="B278" s="1" t="n">
        <v>44285.43282407407</v>
      </c>
      <c r="C278" s="1" t="n">
        <v>45954</v>
      </c>
      <c r="D278" t="inlineStr">
        <is>
          <t>BLEKINGE LÄN</t>
        </is>
      </c>
      <c r="E278" t="inlineStr">
        <is>
          <t>KARLSKRONA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14559-2023</t>
        </is>
      </c>
      <c r="B279" s="1" t="n">
        <v>45013.44094907407</v>
      </c>
      <c r="C279" s="1" t="n">
        <v>45954</v>
      </c>
      <c r="D279" t="inlineStr">
        <is>
          <t>BLEKINGE LÄN</t>
        </is>
      </c>
      <c r="E279" t="inlineStr">
        <is>
          <t>KARLSKRONA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52695-2021</t>
        </is>
      </c>
      <c r="B280" s="1" t="n">
        <v>44466</v>
      </c>
      <c r="C280" s="1" t="n">
        <v>45954</v>
      </c>
      <c r="D280" t="inlineStr">
        <is>
          <t>BLEKINGE LÄN</t>
        </is>
      </c>
      <c r="E280" t="inlineStr">
        <is>
          <t>KARLSKRONA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36843-2024</t>
        </is>
      </c>
      <c r="B281" s="1" t="n">
        <v>45538</v>
      </c>
      <c r="C281" s="1" t="n">
        <v>45954</v>
      </c>
      <c r="D281" t="inlineStr">
        <is>
          <t>BLEKINGE LÄN</t>
        </is>
      </c>
      <c r="E281" t="inlineStr">
        <is>
          <t>KARLSKRONA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4127-2025</t>
        </is>
      </c>
      <c r="B282" s="1" t="n">
        <v>45685</v>
      </c>
      <c r="C282" s="1" t="n">
        <v>45954</v>
      </c>
      <c r="D282" t="inlineStr">
        <is>
          <t>BLEKINGE LÄN</t>
        </is>
      </c>
      <c r="E282" t="inlineStr">
        <is>
          <t>KARLSKRONA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23858-2022</t>
        </is>
      </c>
      <c r="B283" s="1" t="n">
        <v>44722.55038194444</v>
      </c>
      <c r="C283" s="1" t="n">
        <v>45954</v>
      </c>
      <c r="D283" t="inlineStr">
        <is>
          <t>BLEKINGE LÄN</t>
        </is>
      </c>
      <c r="E283" t="inlineStr">
        <is>
          <t>KARLSKRONA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14345-2023</t>
        </is>
      </c>
      <c r="B284" s="1" t="n">
        <v>45012</v>
      </c>
      <c r="C284" s="1" t="n">
        <v>45954</v>
      </c>
      <c r="D284" t="inlineStr">
        <is>
          <t>BLEKINGE LÄN</t>
        </is>
      </c>
      <c r="E284" t="inlineStr">
        <is>
          <t>KARLSKRONA</t>
        </is>
      </c>
      <c r="G284" t="n">
        <v>4.4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11676-2025</t>
        </is>
      </c>
      <c r="B285" s="1" t="n">
        <v>45727.53451388889</v>
      </c>
      <c r="C285" s="1" t="n">
        <v>45954</v>
      </c>
      <c r="D285" t="inlineStr">
        <is>
          <t>BLEKINGE LÄN</t>
        </is>
      </c>
      <c r="E285" t="inlineStr">
        <is>
          <t>KARLSKRONA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37608-2023</t>
        </is>
      </c>
      <c r="B286" s="1" t="n">
        <v>45159.43704861111</v>
      </c>
      <c r="C286" s="1" t="n">
        <v>45954</v>
      </c>
      <c r="D286" t="inlineStr">
        <is>
          <t>BLEKINGE LÄN</t>
        </is>
      </c>
      <c r="E286" t="inlineStr">
        <is>
          <t>KARLSKRONA</t>
        </is>
      </c>
      <c r="G286" t="n">
        <v>3.4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16380-2024</t>
        </is>
      </c>
      <c r="B287" s="1" t="n">
        <v>45407.61273148148</v>
      </c>
      <c r="C287" s="1" t="n">
        <v>45954</v>
      </c>
      <c r="D287" t="inlineStr">
        <is>
          <t>BLEKINGE LÄN</t>
        </is>
      </c>
      <c r="E287" t="inlineStr">
        <is>
          <t>KARLSKRONA</t>
        </is>
      </c>
      <c r="G287" t="n">
        <v>4.1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58804-2022</t>
        </is>
      </c>
      <c r="B288" s="1" t="n">
        <v>44903.44068287037</v>
      </c>
      <c r="C288" s="1" t="n">
        <v>45954</v>
      </c>
      <c r="D288" t="inlineStr">
        <is>
          <t>BLEKINGE LÄN</t>
        </is>
      </c>
      <c r="E288" t="inlineStr">
        <is>
          <t>KARLSKRONA</t>
        </is>
      </c>
      <c r="G288" t="n">
        <v>7.7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13395-2025</t>
        </is>
      </c>
      <c r="B289" s="1" t="n">
        <v>45735.7075462963</v>
      </c>
      <c r="C289" s="1" t="n">
        <v>45954</v>
      </c>
      <c r="D289" t="inlineStr">
        <is>
          <t>BLEKINGE LÄN</t>
        </is>
      </c>
      <c r="E289" t="inlineStr">
        <is>
          <t>KARLSKRONA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36966-2023</t>
        </is>
      </c>
      <c r="B290" s="1" t="n">
        <v>45154.94172453704</v>
      </c>
      <c r="C290" s="1" t="n">
        <v>45954</v>
      </c>
      <c r="D290" t="inlineStr">
        <is>
          <t>BLEKINGE LÄN</t>
        </is>
      </c>
      <c r="E290" t="inlineStr">
        <is>
          <t>KARLSKRONA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10112-2023</t>
        </is>
      </c>
      <c r="B291" s="1" t="n">
        <v>44986.33892361111</v>
      </c>
      <c r="C291" s="1" t="n">
        <v>45954</v>
      </c>
      <c r="D291" t="inlineStr">
        <is>
          <t>BLEKINGE LÄN</t>
        </is>
      </c>
      <c r="E291" t="inlineStr">
        <is>
          <t>KARLSKRONA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74237-2021</t>
        </is>
      </c>
      <c r="B292" s="1" t="n">
        <v>44553</v>
      </c>
      <c r="C292" s="1" t="n">
        <v>45954</v>
      </c>
      <c r="D292" t="inlineStr">
        <is>
          <t>BLEKINGE LÄN</t>
        </is>
      </c>
      <c r="E292" t="inlineStr">
        <is>
          <t>KARLSKRONA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46879-2025</t>
        </is>
      </c>
      <c r="B293" s="1" t="n">
        <v>45928</v>
      </c>
      <c r="C293" s="1" t="n">
        <v>45954</v>
      </c>
      <c r="D293" t="inlineStr">
        <is>
          <t>BLEKINGE LÄN</t>
        </is>
      </c>
      <c r="E293" t="inlineStr">
        <is>
          <t>KARLSKRONA</t>
        </is>
      </c>
      <c r="G293" t="n">
        <v>4.1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19268-2022</t>
        </is>
      </c>
      <c r="B294" s="1" t="n">
        <v>44692.459375</v>
      </c>
      <c r="C294" s="1" t="n">
        <v>45954</v>
      </c>
      <c r="D294" t="inlineStr">
        <is>
          <t>BLEKINGE LÄN</t>
        </is>
      </c>
      <c r="E294" t="inlineStr">
        <is>
          <t>KARLSKRONA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45503-2024</t>
        </is>
      </c>
      <c r="B295" s="1" t="n">
        <v>45578.38111111111</v>
      </c>
      <c r="C295" s="1" t="n">
        <v>45954</v>
      </c>
      <c r="D295" t="inlineStr">
        <is>
          <t>BLEKINGE LÄN</t>
        </is>
      </c>
      <c r="E295" t="inlineStr">
        <is>
          <t>KARLSKRONA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34949-2023</t>
        </is>
      </c>
      <c r="B296" s="1" t="n">
        <v>45142</v>
      </c>
      <c r="C296" s="1" t="n">
        <v>45954</v>
      </c>
      <c r="D296" t="inlineStr">
        <is>
          <t>BLEKINGE LÄN</t>
        </is>
      </c>
      <c r="E296" t="inlineStr">
        <is>
          <t>KARLSKRONA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30657-2024</t>
        </is>
      </c>
      <c r="B297" s="1" t="n">
        <v>45495.63521990741</v>
      </c>
      <c r="C297" s="1" t="n">
        <v>45954</v>
      </c>
      <c r="D297" t="inlineStr">
        <is>
          <t>BLEKINGE LÄN</t>
        </is>
      </c>
      <c r="E297" t="inlineStr">
        <is>
          <t>KARLSKRONA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21997-2022</t>
        </is>
      </c>
      <c r="B298" s="1" t="n">
        <v>44711.57103009259</v>
      </c>
      <c r="C298" s="1" t="n">
        <v>45954</v>
      </c>
      <c r="D298" t="inlineStr">
        <is>
          <t>BLEKINGE LÄN</t>
        </is>
      </c>
      <c r="E298" t="inlineStr">
        <is>
          <t>KARLSKRONA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43713-2021</t>
        </is>
      </c>
      <c r="B299" s="1" t="n">
        <v>44433</v>
      </c>
      <c r="C299" s="1" t="n">
        <v>45954</v>
      </c>
      <c r="D299" t="inlineStr">
        <is>
          <t>BLEKINGE LÄN</t>
        </is>
      </c>
      <c r="E299" t="inlineStr">
        <is>
          <t>KARLSKRONA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19515-2022</t>
        </is>
      </c>
      <c r="B300" s="1" t="n">
        <v>44693</v>
      </c>
      <c r="C300" s="1" t="n">
        <v>45954</v>
      </c>
      <c r="D300" t="inlineStr">
        <is>
          <t>BLEKINGE LÄN</t>
        </is>
      </c>
      <c r="E300" t="inlineStr">
        <is>
          <t>KARLSKRONA</t>
        </is>
      </c>
      <c r="G300" t="n">
        <v>5.1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33555-2023</t>
        </is>
      </c>
      <c r="B301" s="1" t="n">
        <v>45118</v>
      </c>
      <c r="C301" s="1" t="n">
        <v>45954</v>
      </c>
      <c r="D301" t="inlineStr">
        <is>
          <t>BLEKINGE LÄN</t>
        </is>
      </c>
      <c r="E301" t="inlineStr">
        <is>
          <t>KARLSKRONA</t>
        </is>
      </c>
      <c r="G301" t="n">
        <v>3.3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29365-2023</t>
        </is>
      </c>
      <c r="B302" s="1" t="n">
        <v>45106.36086805556</v>
      </c>
      <c r="C302" s="1" t="n">
        <v>45954</v>
      </c>
      <c r="D302" t="inlineStr">
        <is>
          <t>BLEKINGE LÄN</t>
        </is>
      </c>
      <c r="E302" t="inlineStr">
        <is>
          <t>KARLSKRONA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3024-2022</t>
        </is>
      </c>
      <c r="B303" s="1" t="n">
        <v>44581.97131944444</v>
      </c>
      <c r="C303" s="1" t="n">
        <v>45954</v>
      </c>
      <c r="D303" t="inlineStr">
        <is>
          <t>BLEKINGE LÄN</t>
        </is>
      </c>
      <c r="E303" t="inlineStr">
        <is>
          <t>KARLSKRONA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46712-2023</t>
        </is>
      </c>
      <c r="B304" s="1" t="n">
        <v>45198.56633101852</v>
      </c>
      <c r="C304" s="1" t="n">
        <v>45954</v>
      </c>
      <c r="D304" t="inlineStr">
        <is>
          <t>BLEKINGE LÄN</t>
        </is>
      </c>
      <c r="E304" t="inlineStr">
        <is>
          <t>KARLSKRONA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23099-2023</t>
        </is>
      </c>
      <c r="B305" s="1" t="n">
        <v>45075.43681712963</v>
      </c>
      <c r="C305" s="1" t="n">
        <v>45954</v>
      </c>
      <c r="D305" t="inlineStr">
        <is>
          <t>BLEKINGE LÄN</t>
        </is>
      </c>
      <c r="E305" t="inlineStr">
        <is>
          <t>KARLSKRONA</t>
        </is>
      </c>
      <c r="G305" t="n">
        <v>1.6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53994-2024</t>
        </is>
      </c>
      <c r="B306" s="1" t="n">
        <v>45616.35783564814</v>
      </c>
      <c r="C306" s="1" t="n">
        <v>45954</v>
      </c>
      <c r="D306" t="inlineStr">
        <is>
          <t>BLEKINGE LÄN</t>
        </is>
      </c>
      <c r="E306" t="inlineStr">
        <is>
          <t>KARLSKRONA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13160-2023</t>
        </is>
      </c>
      <c r="B307" s="1" t="n">
        <v>45002.57140046296</v>
      </c>
      <c r="C307" s="1" t="n">
        <v>45954</v>
      </c>
      <c r="D307" t="inlineStr">
        <is>
          <t>BLEKINGE LÄN</t>
        </is>
      </c>
      <c r="E307" t="inlineStr">
        <is>
          <t>KARLSKRONA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21150-2023</t>
        </is>
      </c>
      <c r="B308" s="1" t="n">
        <v>45062.38267361111</v>
      </c>
      <c r="C308" s="1" t="n">
        <v>45954</v>
      </c>
      <c r="D308" t="inlineStr">
        <is>
          <t>BLEKINGE LÄN</t>
        </is>
      </c>
      <c r="E308" t="inlineStr">
        <is>
          <t>KARLSKRONA</t>
        </is>
      </c>
      <c r="G308" t="n">
        <v>8.5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18136-2021</t>
        </is>
      </c>
      <c r="B309" s="1" t="n">
        <v>44302</v>
      </c>
      <c r="C309" s="1" t="n">
        <v>45954</v>
      </c>
      <c r="D309" t="inlineStr">
        <is>
          <t>BLEKINGE LÄN</t>
        </is>
      </c>
      <c r="E309" t="inlineStr">
        <is>
          <t>KARLSKRONA</t>
        </is>
      </c>
      <c r="G309" t="n">
        <v>3.3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1243-2023</t>
        </is>
      </c>
      <c r="B310" s="1" t="n">
        <v>44936</v>
      </c>
      <c r="C310" s="1" t="n">
        <v>45954</v>
      </c>
      <c r="D310" t="inlineStr">
        <is>
          <t>BLEKINGE LÄN</t>
        </is>
      </c>
      <c r="E310" t="inlineStr">
        <is>
          <t>KARLSKRONA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46774-2022</t>
        </is>
      </c>
      <c r="B311" s="1" t="n">
        <v>44847</v>
      </c>
      <c r="C311" s="1" t="n">
        <v>45954</v>
      </c>
      <c r="D311" t="inlineStr">
        <is>
          <t>BLEKINGE LÄN</t>
        </is>
      </c>
      <c r="E311" t="inlineStr">
        <is>
          <t>KARLSKRONA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13194-2023</t>
        </is>
      </c>
      <c r="B312" s="1" t="n">
        <v>45002.62616898148</v>
      </c>
      <c r="C312" s="1" t="n">
        <v>45954</v>
      </c>
      <c r="D312" t="inlineStr">
        <is>
          <t>BLEKINGE LÄN</t>
        </is>
      </c>
      <c r="E312" t="inlineStr">
        <is>
          <t>KARLSKRONA</t>
        </is>
      </c>
      <c r="G312" t="n">
        <v>3.1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29481-2022</t>
        </is>
      </c>
      <c r="B313" s="1" t="n">
        <v>44753</v>
      </c>
      <c r="C313" s="1" t="n">
        <v>45954</v>
      </c>
      <c r="D313" t="inlineStr">
        <is>
          <t>BLEKINGE LÄN</t>
        </is>
      </c>
      <c r="E313" t="inlineStr">
        <is>
          <t>KARLSKRONA</t>
        </is>
      </c>
      <c r="G313" t="n">
        <v>9.5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16284-2023</t>
        </is>
      </c>
      <c r="B314" s="1" t="n">
        <v>45028.55498842592</v>
      </c>
      <c r="C314" s="1" t="n">
        <v>45954</v>
      </c>
      <c r="D314" t="inlineStr">
        <is>
          <t>BLEKINGE LÄN</t>
        </is>
      </c>
      <c r="E314" t="inlineStr">
        <is>
          <t>KARLSKRONA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30954-2023</t>
        </is>
      </c>
      <c r="B315" s="1" t="n">
        <v>45113</v>
      </c>
      <c r="C315" s="1" t="n">
        <v>45954</v>
      </c>
      <c r="D315" t="inlineStr">
        <is>
          <t>BLEKINGE LÄN</t>
        </is>
      </c>
      <c r="E315" t="inlineStr">
        <is>
          <t>KARLSKRONA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72273-2021</t>
        </is>
      </c>
      <c r="B316" s="1" t="n">
        <v>44545.34950231481</v>
      </c>
      <c r="C316" s="1" t="n">
        <v>45954</v>
      </c>
      <c r="D316" t="inlineStr">
        <is>
          <t>BLEKINGE LÄN</t>
        </is>
      </c>
      <c r="E316" t="inlineStr">
        <is>
          <t>KARLSKRONA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18413-2021</t>
        </is>
      </c>
      <c r="B317" s="1" t="n">
        <v>44305</v>
      </c>
      <c r="C317" s="1" t="n">
        <v>45954</v>
      </c>
      <c r="D317" t="inlineStr">
        <is>
          <t>BLEKINGE LÄN</t>
        </is>
      </c>
      <c r="E317" t="inlineStr">
        <is>
          <t>KARLSKRONA</t>
        </is>
      </c>
      <c r="G317" t="n">
        <v>3.1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46279-2022</t>
        </is>
      </c>
      <c r="B318" s="1" t="n">
        <v>44847.67832175926</v>
      </c>
      <c r="C318" s="1" t="n">
        <v>45954</v>
      </c>
      <c r="D318" t="inlineStr">
        <is>
          <t>BLEKINGE LÄN</t>
        </is>
      </c>
      <c r="E318" t="inlineStr">
        <is>
          <t>KARLSKRONA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45440-2023</t>
        </is>
      </c>
      <c r="B319" s="1" t="n">
        <v>45194.39523148148</v>
      </c>
      <c r="C319" s="1" t="n">
        <v>45954</v>
      </c>
      <c r="D319" t="inlineStr">
        <is>
          <t>BLEKINGE LÄN</t>
        </is>
      </c>
      <c r="E319" t="inlineStr">
        <is>
          <t>KARLSKRONA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2133-2025</t>
        </is>
      </c>
      <c r="B320" s="1" t="n">
        <v>45672.66238425926</v>
      </c>
      <c r="C320" s="1" t="n">
        <v>45954</v>
      </c>
      <c r="D320" t="inlineStr">
        <is>
          <t>BLEKINGE LÄN</t>
        </is>
      </c>
      <c r="E320" t="inlineStr">
        <is>
          <t>KARLSKRONA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22000-2021</t>
        </is>
      </c>
      <c r="B321" s="1" t="n">
        <v>44323</v>
      </c>
      <c r="C321" s="1" t="n">
        <v>45954</v>
      </c>
      <c r="D321" t="inlineStr">
        <is>
          <t>BLEKINGE LÄN</t>
        </is>
      </c>
      <c r="E321" t="inlineStr">
        <is>
          <t>KARLSKRONA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12860-2023</t>
        </is>
      </c>
      <c r="B322" s="1" t="n">
        <v>45001.50576388889</v>
      </c>
      <c r="C322" s="1" t="n">
        <v>45954</v>
      </c>
      <c r="D322" t="inlineStr">
        <is>
          <t>BLEKINGE LÄN</t>
        </is>
      </c>
      <c r="E322" t="inlineStr">
        <is>
          <t>KARLSKRONA</t>
        </is>
      </c>
      <c r="G322" t="n">
        <v>8.199999999999999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972-2024</t>
        </is>
      </c>
      <c r="B323" s="1" t="n">
        <v>45301</v>
      </c>
      <c r="C323" s="1" t="n">
        <v>45954</v>
      </c>
      <c r="D323" t="inlineStr">
        <is>
          <t>BLEKINGE LÄN</t>
        </is>
      </c>
      <c r="E323" t="inlineStr">
        <is>
          <t>KARLSKRONA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49693-2022</t>
        </is>
      </c>
      <c r="B324" s="1" t="n">
        <v>44862</v>
      </c>
      <c r="C324" s="1" t="n">
        <v>45954</v>
      </c>
      <c r="D324" t="inlineStr">
        <is>
          <t>BLEKINGE LÄN</t>
        </is>
      </c>
      <c r="E324" t="inlineStr">
        <is>
          <t>KARLSKRONA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29394-2023</t>
        </is>
      </c>
      <c r="B325" s="1" t="n">
        <v>45106.43407407407</v>
      </c>
      <c r="C325" s="1" t="n">
        <v>45954</v>
      </c>
      <c r="D325" t="inlineStr">
        <is>
          <t>BLEKINGE LÄN</t>
        </is>
      </c>
      <c r="E325" t="inlineStr">
        <is>
          <t>KARLSKRONA</t>
        </is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6980-2023</t>
        </is>
      </c>
      <c r="B326" s="1" t="n">
        <v>44967</v>
      </c>
      <c r="C326" s="1" t="n">
        <v>45954</v>
      </c>
      <c r="D326" t="inlineStr">
        <is>
          <t>BLEKINGE LÄN</t>
        </is>
      </c>
      <c r="E326" t="inlineStr">
        <is>
          <t>KARLSKRONA</t>
        </is>
      </c>
      <c r="G326" t="n">
        <v>3.4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14971-2021</t>
        </is>
      </c>
      <c r="B327" s="1" t="n">
        <v>44281</v>
      </c>
      <c r="C327" s="1" t="n">
        <v>45954</v>
      </c>
      <c r="D327" t="inlineStr">
        <is>
          <t>BLEKINGE LÄN</t>
        </is>
      </c>
      <c r="E327" t="inlineStr">
        <is>
          <t>KARLSKRONA</t>
        </is>
      </c>
      <c r="G327" t="n">
        <v>0.4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23098-2023</t>
        </is>
      </c>
      <c r="B328" s="1" t="n">
        <v>45075.43525462963</v>
      </c>
      <c r="C328" s="1" t="n">
        <v>45954</v>
      </c>
      <c r="D328" t="inlineStr">
        <is>
          <t>BLEKINGE LÄN</t>
        </is>
      </c>
      <c r="E328" t="inlineStr">
        <is>
          <t>KARLSKRONA</t>
        </is>
      </c>
      <c r="G328" t="n">
        <v>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61861-2023</t>
        </is>
      </c>
      <c r="B329" s="1" t="n">
        <v>45266.39518518518</v>
      </c>
      <c r="C329" s="1" t="n">
        <v>45954</v>
      </c>
      <c r="D329" t="inlineStr">
        <is>
          <t>BLEKINGE LÄN</t>
        </is>
      </c>
      <c r="E329" t="inlineStr">
        <is>
          <t>KARLSKRONA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17170-2023</t>
        </is>
      </c>
      <c r="B330" s="1" t="n">
        <v>45030</v>
      </c>
      <c r="C330" s="1" t="n">
        <v>45954</v>
      </c>
      <c r="D330" t="inlineStr">
        <is>
          <t>BLEKINGE LÄN</t>
        </is>
      </c>
      <c r="E330" t="inlineStr">
        <is>
          <t>KARLSKRONA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7596-2024</t>
        </is>
      </c>
      <c r="B331" s="1" t="n">
        <v>45348.55489583333</v>
      </c>
      <c r="C331" s="1" t="n">
        <v>45954</v>
      </c>
      <c r="D331" t="inlineStr">
        <is>
          <t>BLEKINGE LÄN</t>
        </is>
      </c>
      <c r="E331" t="inlineStr">
        <is>
          <t>KARLSKRONA</t>
        </is>
      </c>
      <c r="G331" t="n">
        <v>1.4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15460-2023</t>
        </is>
      </c>
      <c r="B332" s="1" t="n">
        <v>45020</v>
      </c>
      <c r="C332" s="1" t="n">
        <v>45954</v>
      </c>
      <c r="D332" t="inlineStr">
        <is>
          <t>BLEKINGE LÄN</t>
        </is>
      </c>
      <c r="E332" t="inlineStr">
        <is>
          <t>KARLSKRONA</t>
        </is>
      </c>
      <c r="G332" t="n">
        <v>0.4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4793-2022</t>
        </is>
      </c>
      <c r="B333" s="1" t="n">
        <v>44592.63900462963</v>
      </c>
      <c r="C333" s="1" t="n">
        <v>45954</v>
      </c>
      <c r="D333" t="inlineStr">
        <is>
          <t>BLEKINGE LÄN</t>
        </is>
      </c>
      <c r="E333" t="inlineStr">
        <is>
          <t>KARLSKRONA</t>
        </is>
      </c>
      <c r="F333" t="inlineStr">
        <is>
          <t>Kommuner</t>
        </is>
      </c>
      <c r="G333" t="n">
        <v>2.1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28615-2022</t>
        </is>
      </c>
      <c r="B334" s="1" t="n">
        <v>44748</v>
      </c>
      <c r="C334" s="1" t="n">
        <v>45954</v>
      </c>
      <c r="D334" t="inlineStr">
        <is>
          <t>BLEKINGE LÄN</t>
        </is>
      </c>
      <c r="E334" t="inlineStr">
        <is>
          <t>KARLSKRONA</t>
        </is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57646-2024</t>
        </is>
      </c>
      <c r="B335" s="1" t="n">
        <v>45630.58119212963</v>
      </c>
      <c r="C335" s="1" t="n">
        <v>45954</v>
      </c>
      <c r="D335" t="inlineStr">
        <is>
          <t>BLEKINGE LÄN</t>
        </is>
      </c>
      <c r="E335" t="inlineStr">
        <is>
          <t>KARLSKRONA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20516-2025</t>
        </is>
      </c>
      <c r="B336" s="1" t="n">
        <v>45775.59717592593</v>
      </c>
      <c r="C336" s="1" t="n">
        <v>45954</v>
      </c>
      <c r="D336" t="inlineStr">
        <is>
          <t>BLEKINGE LÄN</t>
        </is>
      </c>
      <c r="E336" t="inlineStr">
        <is>
          <t>KARLSKRONA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47445-2024</t>
        </is>
      </c>
      <c r="B337" s="1" t="n">
        <v>45587</v>
      </c>
      <c r="C337" s="1" t="n">
        <v>45954</v>
      </c>
      <c r="D337" t="inlineStr">
        <is>
          <t>BLEKINGE LÄN</t>
        </is>
      </c>
      <c r="E337" t="inlineStr">
        <is>
          <t>KARLSKRONA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39537-2024</t>
        </is>
      </c>
      <c r="B338" s="1" t="n">
        <v>45551.91032407407</v>
      </c>
      <c r="C338" s="1" t="n">
        <v>45954</v>
      </c>
      <c r="D338" t="inlineStr">
        <is>
          <t>BLEKINGE LÄN</t>
        </is>
      </c>
      <c r="E338" t="inlineStr">
        <is>
          <t>KARLSKRONA</t>
        </is>
      </c>
      <c r="G338" t="n">
        <v>1.3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19108-2023</t>
        </is>
      </c>
      <c r="B339" s="1" t="n">
        <v>45048</v>
      </c>
      <c r="C339" s="1" t="n">
        <v>45954</v>
      </c>
      <c r="D339" t="inlineStr">
        <is>
          <t>BLEKINGE LÄN</t>
        </is>
      </c>
      <c r="E339" t="inlineStr">
        <is>
          <t>KARLSKRONA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16292-2023</t>
        </is>
      </c>
      <c r="B340" s="1" t="n">
        <v>45028.56200231481</v>
      </c>
      <c r="C340" s="1" t="n">
        <v>45954</v>
      </c>
      <c r="D340" t="inlineStr">
        <is>
          <t>BLEKINGE LÄN</t>
        </is>
      </c>
      <c r="E340" t="inlineStr">
        <is>
          <t>KARLSKRONA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33350-2023</t>
        </is>
      </c>
      <c r="B341" s="1" t="n">
        <v>45117</v>
      </c>
      <c r="C341" s="1" t="n">
        <v>45954</v>
      </c>
      <c r="D341" t="inlineStr">
        <is>
          <t>BLEKINGE LÄN</t>
        </is>
      </c>
      <c r="E341" t="inlineStr">
        <is>
          <t>KARLSKRONA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40082-2023</t>
        </is>
      </c>
      <c r="B342" s="1" t="n">
        <v>45168.89541666667</v>
      </c>
      <c r="C342" s="1" t="n">
        <v>45954</v>
      </c>
      <c r="D342" t="inlineStr">
        <is>
          <t>BLEKINGE LÄN</t>
        </is>
      </c>
      <c r="E342" t="inlineStr">
        <is>
          <t>KARLSKRONA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23110-2023</t>
        </is>
      </c>
      <c r="B343" s="1" t="n">
        <v>45075</v>
      </c>
      <c r="C343" s="1" t="n">
        <v>45954</v>
      </c>
      <c r="D343" t="inlineStr">
        <is>
          <t>BLEKINGE LÄN</t>
        </is>
      </c>
      <c r="E343" t="inlineStr">
        <is>
          <t>KARLSKRONA</t>
        </is>
      </c>
      <c r="G343" t="n">
        <v>5.4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51419-2024</t>
        </is>
      </c>
      <c r="B344" s="1" t="n">
        <v>45604.45568287037</v>
      </c>
      <c r="C344" s="1" t="n">
        <v>45954</v>
      </c>
      <c r="D344" t="inlineStr">
        <is>
          <t>BLEKINGE LÄN</t>
        </is>
      </c>
      <c r="E344" t="inlineStr">
        <is>
          <t>KARLSKRONA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8197-2024</t>
        </is>
      </c>
      <c r="B345" s="1" t="n">
        <v>45351.67325231482</v>
      </c>
      <c r="C345" s="1" t="n">
        <v>45954</v>
      </c>
      <c r="D345" t="inlineStr">
        <is>
          <t>BLEKINGE LÄN</t>
        </is>
      </c>
      <c r="E345" t="inlineStr">
        <is>
          <t>KARLSKRONA</t>
        </is>
      </c>
      <c r="G345" t="n">
        <v>4.1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56476-2024</t>
        </is>
      </c>
      <c r="B346" s="1" t="n">
        <v>45625</v>
      </c>
      <c r="C346" s="1" t="n">
        <v>45954</v>
      </c>
      <c r="D346" t="inlineStr">
        <is>
          <t>BLEKINGE LÄN</t>
        </is>
      </c>
      <c r="E346" t="inlineStr">
        <is>
          <t>KARLSKRONA</t>
        </is>
      </c>
      <c r="G346" t="n">
        <v>2.3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30660-2024</t>
        </is>
      </c>
      <c r="B347" s="1" t="n">
        <v>45495.64009259259</v>
      </c>
      <c r="C347" s="1" t="n">
        <v>45954</v>
      </c>
      <c r="D347" t="inlineStr">
        <is>
          <t>BLEKINGE LÄN</t>
        </is>
      </c>
      <c r="E347" t="inlineStr">
        <is>
          <t>KARLSKRONA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23104-2023</t>
        </is>
      </c>
      <c r="B348" s="1" t="n">
        <v>45075.44275462963</v>
      </c>
      <c r="C348" s="1" t="n">
        <v>45954</v>
      </c>
      <c r="D348" t="inlineStr">
        <is>
          <t>BLEKINGE LÄN</t>
        </is>
      </c>
      <c r="E348" t="inlineStr">
        <is>
          <t>KARLSKRONA</t>
        </is>
      </c>
      <c r="G348" t="n">
        <v>4.8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3012-2024</t>
        </is>
      </c>
      <c r="B349" s="1" t="n">
        <v>45315</v>
      </c>
      <c r="C349" s="1" t="n">
        <v>45954</v>
      </c>
      <c r="D349" t="inlineStr">
        <is>
          <t>BLEKINGE LÄN</t>
        </is>
      </c>
      <c r="E349" t="inlineStr">
        <is>
          <t>KARLSKRONA</t>
        </is>
      </c>
      <c r="G349" t="n">
        <v>2.3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38619-2023</t>
        </is>
      </c>
      <c r="B350" s="1" t="n">
        <v>45162</v>
      </c>
      <c r="C350" s="1" t="n">
        <v>45954</v>
      </c>
      <c r="D350" t="inlineStr">
        <is>
          <t>BLEKINGE LÄN</t>
        </is>
      </c>
      <c r="E350" t="inlineStr">
        <is>
          <t>KARLSKRONA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36807-2024</t>
        </is>
      </c>
      <c r="B351" s="1" t="n">
        <v>45538</v>
      </c>
      <c r="C351" s="1" t="n">
        <v>45954</v>
      </c>
      <c r="D351" t="inlineStr">
        <is>
          <t>BLEKINGE LÄN</t>
        </is>
      </c>
      <c r="E351" t="inlineStr">
        <is>
          <t>KARLSKRONA</t>
        </is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48975-2024</t>
        </is>
      </c>
      <c r="B352" s="1" t="n">
        <v>45594</v>
      </c>
      <c r="C352" s="1" t="n">
        <v>45954</v>
      </c>
      <c r="D352" t="inlineStr">
        <is>
          <t>BLEKINGE LÄN</t>
        </is>
      </c>
      <c r="E352" t="inlineStr">
        <is>
          <t>KARLSKRONA</t>
        </is>
      </c>
      <c r="G352" t="n">
        <v>7.6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40357-2024</t>
        </is>
      </c>
      <c r="B353" s="1" t="n">
        <v>45555.36652777778</v>
      </c>
      <c r="C353" s="1" t="n">
        <v>45954</v>
      </c>
      <c r="D353" t="inlineStr">
        <is>
          <t>BLEKINGE LÄN</t>
        </is>
      </c>
      <c r="E353" t="inlineStr">
        <is>
          <t>KARLSKRONA</t>
        </is>
      </c>
      <c r="G353" t="n">
        <v>1.2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7252-2024</t>
        </is>
      </c>
      <c r="B354" s="1" t="n">
        <v>45344.695</v>
      </c>
      <c r="C354" s="1" t="n">
        <v>45954</v>
      </c>
      <c r="D354" t="inlineStr">
        <is>
          <t>BLEKINGE LÄN</t>
        </is>
      </c>
      <c r="E354" t="inlineStr">
        <is>
          <t>KARLSKRONA</t>
        </is>
      </c>
      <c r="F354" t="inlineStr">
        <is>
          <t>Kommuner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53326-2022</t>
        </is>
      </c>
      <c r="B355" s="1" t="n">
        <v>44879</v>
      </c>
      <c r="C355" s="1" t="n">
        <v>45954</v>
      </c>
      <c r="D355" t="inlineStr">
        <is>
          <t>BLEKINGE LÄN</t>
        </is>
      </c>
      <c r="E355" t="inlineStr">
        <is>
          <t>KARLSKRONA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31021-2024</t>
        </is>
      </c>
      <c r="B356" s="1" t="n">
        <v>45499</v>
      </c>
      <c r="C356" s="1" t="n">
        <v>45954</v>
      </c>
      <c r="D356" t="inlineStr">
        <is>
          <t>BLEKINGE LÄN</t>
        </is>
      </c>
      <c r="E356" t="inlineStr">
        <is>
          <t>KARLSKRONA</t>
        </is>
      </c>
      <c r="G356" t="n">
        <v>6.1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54956-2024</t>
        </is>
      </c>
      <c r="B357" s="1" t="n">
        <v>45619.67202546296</v>
      </c>
      <c r="C357" s="1" t="n">
        <v>45954</v>
      </c>
      <c r="D357" t="inlineStr">
        <is>
          <t>BLEKINGE LÄN</t>
        </is>
      </c>
      <c r="E357" t="inlineStr">
        <is>
          <t>KARLSKRONA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11411-2024</t>
        </is>
      </c>
      <c r="B358" s="1" t="n">
        <v>45372.46738425926</v>
      </c>
      <c r="C358" s="1" t="n">
        <v>45954</v>
      </c>
      <c r="D358" t="inlineStr">
        <is>
          <t>BLEKINGE LÄN</t>
        </is>
      </c>
      <c r="E358" t="inlineStr">
        <is>
          <t>KARLSKRONA</t>
        </is>
      </c>
      <c r="G358" t="n">
        <v>5.1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36964-2023</t>
        </is>
      </c>
      <c r="B359" s="1" t="n">
        <v>45154.93615740741</v>
      </c>
      <c r="C359" s="1" t="n">
        <v>45954</v>
      </c>
      <c r="D359" t="inlineStr">
        <is>
          <t>BLEKINGE LÄN</t>
        </is>
      </c>
      <c r="E359" t="inlineStr">
        <is>
          <t>KARLSKRONA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44425-2024</t>
        </is>
      </c>
      <c r="B360" s="1" t="n">
        <v>45573.91842592593</v>
      </c>
      <c r="C360" s="1" t="n">
        <v>45954</v>
      </c>
      <c r="D360" t="inlineStr">
        <is>
          <t>BLEKINGE LÄN</t>
        </is>
      </c>
      <c r="E360" t="inlineStr">
        <is>
          <t>KARLSKRONA</t>
        </is>
      </c>
      <c r="G360" t="n">
        <v>3.3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55270-2024</t>
        </is>
      </c>
      <c r="B361" s="1" t="n">
        <v>45621</v>
      </c>
      <c r="C361" s="1" t="n">
        <v>45954</v>
      </c>
      <c r="D361" t="inlineStr">
        <is>
          <t>BLEKINGE LÄN</t>
        </is>
      </c>
      <c r="E361" t="inlineStr">
        <is>
          <t>KARLSKRONA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37400-2021</t>
        </is>
      </c>
      <c r="B362" s="1" t="n">
        <v>44398</v>
      </c>
      <c r="C362" s="1" t="n">
        <v>45954</v>
      </c>
      <c r="D362" t="inlineStr">
        <is>
          <t>BLEKINGE LÄN</t>
        </is>
      </c>
      <c r="E362" t="inlineStr">
        <is>
          <t>KARLSKRONA</t>
        </is>
      </c>
      <c r="G362" t="n">
        <v>23.4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21582-2025</t>
        </is>
      </c>
      <c r="B363" s="1" t="n">
        <v>45782</v>
      </c>
      <c r="C363" s="1" t="n">
        <v>45954</v>
      </c>
      <c r="D363" t="inlineStr">
        <is>
          <t>BLEKINGE LÄN</t>
        </is>
      </c>
      <c r="E363" t="inlineStr">
        <is>
          <t>KARLSKRONA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691-2023</t>
        </is>
      </c>
      <c r="B364" s="1" t="n">
        <v>44930</v>
      </c>
      <c r="C364" s="1" t="n">
        <v>45954</v>
      </c>
      <c r="D364" t="inlineStr">
        <is>
          <t>BLEKINGE LÄN</t>
        </is>
      </c>
      <c r="E364" t="inlineStr">
        <is>
          <t>KARLSKRONA</t>
        </is>
      </c>
      <c r="G364" t="n">
        <v>3.4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16288-2023</t>
        </is>
      </c>
      <c r="B365" s="1" t="n">
        <v>45028.55811342593</v>
      </c>
      <c r="C365" s="1" t="n">
        <v>45954</v>
      </c>
      <c r="D365" t="inlineStr">
        <is>
          <t>BLEKINGE LÄN</t>
        </is>
      </c>
      <c r="E365" t="inlineStr">
        <is>
          <t>KARLSKRONA</t>
        </is>
      </c>
      <c r="G365" t="n">
        <v>0.5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21586-2025</t>
        </is>
      </c>
      <c r="B366" s="1" t="n">
        <v>45783.29873842592</v>
      </c>
      <c r="C366" s="1" t="n">
        <v>45954</v>
      </c>
      <c r="D366" t="inlineStr">
        <is>
          <t>BLEKINGE LÄN</t>
        </is>
      </c>
      <c r="E366" t="inlineStr">
        <is>
          <t>KARLSKRONA</t>
        </is>
      </c>
      <c r="G366" t="n">
        <v>1.7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68972-2021</t>
        </is>
      </c>
      <c r="B367" s="1" t="n">
        <v>44530.55888888889</v>
      </c>
      <c r="C367" s="1" t="n">
        <v>45954</v>
      </c>
      <c r="D367" t="inlineStr">
        <is>
          <t>BLEKINGE LÄN</t>
        </is>
      </c>
      <c r="E367" t="inlineStr">
        <is>
          <t>KARLSKRONA</t>
        </is>
      </c>
      <c r="G367" t="n">
        <v>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40088-2024</t>
        </is>
      </c>
      <c r="B368" s="1" t="n">
        <v>45554</v>
      </c>
      <c r="C368" s="1" t="n">
        <v>45954</v>
      </c>
      <c r="D368" t="inlineStr">
        <is>
          <t>BLEKINGE LÄN</t>
        </is>
      </c>
      <c r="E368" t="inlineStr">
        <is>
          <t>KARLSKRONA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21606-2025</t>
        </is>
      </c>
      <c r="B369" s="1" t="n">
        <v>45783.38400462963</v>
      </c>
      <c r="C369" s="1" t="n">
        <v>45954</v>
      </c>
      <c r="D369" t="inlineStr">
        <is>
          <t>BLEKINGE LÄN</t>
        </is>
      </c>
      <c r="E369" t="inlineStr">
        <is>
          <t>KARLSKRONA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21648-2025</t>
        </is>
      </c>
      <c r="B370" s="1" t="n">
        <v>45783.43942129629</v>
      </c>
      <c r="C370" s="1" t="n">
        <v>45954</v>
      </c>
      <c r="D370" t="inlineStr">
        <is>
          <t>BLEKINGE LÄN</t>
        </is>
      </c>
      <c r="E370" t="inlineStr">
        <is>
          <t>KARLSKRONA</t>
        </is>
      </c>
      <c r="G370" t="n">
        <v>0.4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13535-2024</t>
        </is>
      </c>
      <c r="B371" s="1" t="n">
        <v>45387.90001157407</v>
      </c>
      <c r="C371" s="1" t="n">
        <v>45954</v>
      </c>
      <c r="D371" t="inlineStr">
        <is>
          <t>BLEKINGE LÄN</t>
        </is>
      </c>
      <c r="E371" t="inlineStr">
        <is>
          <t>KARLSKRONA</t>
        </is>
      </c>
      <c r="G371" t="n">
        <v>1.7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5630-2025</t>
        </is>
      </c>
      <c r="B372" s="1" t="n">
        <v>45693</v>
      </c>
      <c r="C372" s="1" t="n">
        <v>45954</v>
      </c>
      <c r="D372" t="inlineStr">
        <is>
          <t>BLEKINGE LÄN</t>
        </is>
      </c>
      <c r="E372" t="inlineStr">
        <is>
          <t>KARLSKRONA</t>
        </is>
      </c>
      <c r="G372" t="n">
        <v>2.5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16077-2025</t>
        </is>
      </c>
      <c r="B373" s="1" t="n">
        <v>45749.69665509259</v>
      </c>
      <c r="C373" s="1" t="n">
        <v>45954</v>
      </c>
      <c r="D373" t="inlineStr">
        <is>
          <t>BLEKINGE LÄN</t>
        </is>
      </c>
      <c r="E373" t="inlineStr">
        <is>
          <t>KARLSKRONA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47260-2024</t>
        </is>
      </c>
      <c r="B374" s="1" t="n">
        <v>45586.77130787037</v>
      </c>
      <c r="C374" s="1" t="n">
        <v>45954</v>
      </c>
      <c r="D374" t="inlineStr">
        <is>
          <t>BLEKINGE LÄN</t>
        </is>
      </c>
      <c r="E374" t="inlineStr">
        <is>
          <t>KARLSKRONA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15022-2023</t>
        </is>
      </c>
      <c r="B375" s="1" t="n">
        <v>45015</v>
      </c>
      <c r="C375" s="1" t="n">
        <v>45954</v>
      </c>
      <c r="D375" t="inlineStr">
        <is>
          <t>BLEKINGE LÄN</t>
        </is>
      </c>
      <c r="E375" t="inlineStr">
        <is>
          <t>KARLSKRONA</t>
        </is>
      </c>
      <c r="G375" t="n">
        <v>2.5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54942-2021</t>
        </is>
      </c>
      <c r="B376" s="1" t="n">
        <v>44473</v>
      </c>
      <c r="C376" s="1" t="n">
        <v>45954</v>
      </c>
      <c r="D376" t="inlineStr">
        <is>
          <t>BLEKINGE LÄN</t>
        </is>
      </c>
      <c r="E376" t="inlineStr">
        <is>
          <t>KARLSKRONA</t>
        </is>
      </c>
      <c r="G376" t="n">
        <v>2.5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16975-2021</t>
        </is>
      </c>
      <c r="B377" s="1" t="n">
        <v>44295.58509259259</v>
      </c>
      <c r="C377" s="1" t="n">
        <v>45954</v>
      </c>
      <c r="D377" t="inlineStr">
        <is>
          <t>BLEKINGE LÄN</t>
        </is>
      </c>
      <c r="E377" t="inlineStr">
        <is>
          <t>KARLSKRONA</t>
        </is>
      </c>
      <c r="G377" t="n">
        <v>4.1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19150-2022</t>
        </is>
      </c>
      <c r="B378" s="1" t="n">
        <v>44691.63315972222</v>
      </c>
      <c r="C378" s="1" t="n">
        <v>45954</v>
      </c>
      <c r="D378" t="inlineStr">
        <is>
          <t>BLEKINGE LÄN</t>
        </is>
      </c>
      <c r="E378" t="inlineStr">
        <is>
          <t>KARLSKRONA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21833-2025</t>
        </is>
      </c>
      <c r="B379" s="1" t="n">
        <v>45784.28789351852</v>
      </c>
      <c r="C379" s="1" t="n">
        <v>45954</v>
      </c>
      <c r="D379" t="inlineStr">
        <is>
          <t>BLEKINGE LÄN</t>
        </is>
      </c>
      <c r="E379" t="inlineStr">
        <is>
          <t>KARLSKRONA</t>
        </is>
      </c>
      <c r="G379" t="n">
        <v>2.7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21834-2025</t>
        </is>
      </c>
      <c r="B380" s="1" t="n">
        <v>45784.29160879629</v>
      </c>
      <c r="C380" s="1" t="n">
        <v>45954</v>
      </c>
      <c r="D380" t="inlineStr">
        <is>
          <t>BLEKINGE LÄN</t>
        </is>
      </c>
      <c r="E380" t="inlineStr">
        <is>
          <t>KARLSKRONA</t>
        </is>
      </c>
      <c r="G380" t="n">
        <v>7.9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4698-2024</t>
        </is>
      </c>
      <c r="B381" s="1" t="n">
        <v>45328</v>
      </c>
      <c r="C381" s="1" t="n">
        <v>45954</v>
      </c>
      <c r="D381" t="inlineStr">
        <is>
          <t>BLEKINGE LÄN</t>
        </is>
      </c>
      <c r="E381" t="inlineStr">
        <is>
          <t>KARLSKRONA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36730-2024</t>
        </is>
      </c>
      <c r="B382" s="1" t="n">
        <v>45537.91339120371</v>
      </c>
      <c r="C382" s="1" t="n">
        <v>45954</v>
      </c>
      <c r="D382" t="inlineStr">
        <is>
          <t>BLEKINGE LÄN</t>
        </is>
      </c>
      <c r="E382" t="inlineStr">
        <is>
          <t>KARLSKRONA</t>
        </is>
      </c>
      <c r="G382" t="n">
        <v>5.2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21486-2022</t>
        </is>
      </c>
      <c r="B383" s="1" t="n">
        <v>44706</v>
      </c>
      <c r="C383" s="1" t="n">
        <v>45954</v>
      </c>
      <c r="D383" t="inlineStr">
        <is>
          <t>BLEKINGE LÄN</t>
        </is>
      </c>
      <c r="E383" t="inlineStr">
        <is>
          <t>KARLSKRONA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56340-2024</t>
        </is>
      </c>
      <c r="B384" s="1" t="n">
        <v>45624.8330324074</v>
      </c>
      <c r="C384" s="1" t="n">
        <v>45954</v>
      </c>
      <c r="D384" t="inlineStr">
        <is>
          <t>BLEKINGE LÄN</t>
        </is>
      </c>
      <c r="E384" t="inlineStr">
        <is>
          <t>KARLSKRONA</t>
        </is>
      </c>
      <c r="G384" t="n">
        <v>3.5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21953-2025</t>
        </is>
      </c>
      <c r="B385" s="1" t="n">
        <v>45784.5990625</v>
      </c>
      <c r="C385" s="1" t="n">
        <v>45954</v>
      </c>
      <c r="D385" t="inlineStr">
        <is>
          <t>BLEKINGE LÄN</t>
        </is>
      </c>
      <c r="E385" t="inlineStr">
        <is>
          <t>KARLSKRONA</t>
        </is>
      </c>
      <c r="G385" t="n">
        <v>2.2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21955-2025</t>
        </is>
      </c>
      <c r="B386" s="1" t="n">
        <v>45784.60247685185</v>
      </c>
      <c r="C386" s="1" t="n">
        <v>45954</v>
      </c>
      <c r="D386" t="inlineStr">
        <is>
          <t>BLEKINGE LÄN</t>
        </is>
      </c>
      <c r="E386" t="inlineStr">
        <is>
          <t>KARLSKRONA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21832-2025</t>
        </is>
      </c>
      <c r="B387" s="1" t="n">
        <v>45784.28640046297</v>
      </c>
      <c r="C387" s="1" t="n">
        <v>45954</v>
      </c>
      <c r="D387" t="inlineStr">
        <is>
          <t>BLEKINGE LÄN</t>
        </is>
      </c>
      <c r="E387" t="inlineStr">
        <is>
          <t>KARLSKRONA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2416-2025</t>
        </is>
      </c>
      <c r="B388" s="1" t="n">
        <v>45674.37980324074</v>
      </c>
      <c r="C388" s="1" t="n">
        <v>45954</v>
      </c>
      <c r="D388" t="inlineStr">
        <is>
          <t>BLEKINGE LÄN</t>
        </is>
      </c>
      <c r="E388" t="inlineStr">
        <is>
          <t>KARLSKRONA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14448-2023</t>
        </is>
      </c>
      <c r="B389" s="1" t="n">
        <v>45012.60288194445</v>
      </c>
      <c r="C389" s="1" t="n">
        <v>45954</v>
      </c>
      <c r="D389" t="inlineStr">
        <is>
          <t>BLEKINGE LÄN</t>
        </is>
      </c>
      <c r="E389" t="inlineStr">
        <is>
          <t>KARLSKRONA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14938-2025</t>
        </is>
      </c>
      <c r="B390" s="1" t="n">
        <v>45743.55949074074</v>
      </c>
      <c r="C390" s="1" t="n">
        <v>45954</v>
      </c>
      <c r="D390" t="inlineStr">
        <is>
          <t>BLEKINGE LÄN</t>
        </is>
      </c>
      <c r="E390" t="inlineStr">
        <is>
          <t>KARLSKRONA</t>
        </is>
      </c>
      <c r="G390" t="n">
        <v>1.4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47114-2025</t>
        </is>
      </c>
      <c r="B391" s="1" t="n">
        <v>45929.67434027778</v>
      </c>
      <c r="C391" s="1" t="n">
        <v>45954</v>
      </c>
      <c r="D391" t="inlineStr">
        <is>
          <t>BLEKINGE LÄN</t>
        </is>
      </c>
      <c r="E391" t="inlineStr">
        <is>
          <t>KARLSKRONA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37394-2022</t>
        </is>
      </c>
      <c r="B392" s="1" t="n">
        <v>44809.41969907407</v>
      </c>
      <c r="C392" s="1" t="n">
        <v>45954</v>
      </c>
      <c r="D392" t="inlineStr">
        <is>
          <t>BLEKINGE LÄN</t>
        </is>
      </c>
      <c r="E392" t="inlineStr">
        <is>
          <t>KARLSKRONA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9349-2025</t>
        </is>
      </c>
      <c r="B393" s="1" t="n">
        <v>45714.8555324074</v>
      </c>
      <c r="C393" s="1" t="n">
        <v>45954</v>
      </c>
      <c r="D393" t="inlineStr">
        <is>
          <t>BLEKINGE LÄN</t>
        </is>
      </c>
      <c r="E393" t="inlineStr">
        <is>
          <t>KARLSKRONA</t>
        </is>
      </c>
      <c r="G393" t="n">
        <v>2.5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9407-2025</t>
        </is>
      </c>
      <c r="B394" s="1" t="n">
        <v>45715.38768518518</v>
      </c>
      <c r="C394" s="1" t="n">
        <v>45954</v>
      </c>
      <c r="D394" t="inlineStr">
        <is>
          <t>BLEKINGE LÄN</t>
        </is>
      </c>
      <c r="E394" t="inlineStr">
        <is>
          <t>KARLSKRONA</t>
        </is>
      </c>
      <c r="G394" t="n">
        <v>11.4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29373-2024</t>
        </is>
      </c>
      <c r="B395" s="1" t="n">
        <v>45483</v>
      </c>
      <c r="C395" s="1" t="n">
        <v>45954</v>
      </c>
      <c r="D395" t="inlineStr">
        <is>
          <t>BLEKINGE LÄN</t>
        </is>
      </c>
      <c r="E395" t="inlineStr">
        <is>
          <t>KARLSKRONA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29914-2022</t>
        </is>
      </c>
      <c r="B396" s="1" t="n">
        <v>44756.55196759259</v>
      </c>
      <c r="C396" s="1" t="n">
        <v>45954</v>
      </c>
      <c r="D396" t="inlineStr">
        <is>
          <t>BLEKINGE LÄN</t>
        </is>
      </c>
      <c r="E396" t="inlineStr">
        <is>
          <t>KARLSKRONA</t>
        </is>
      </c>
      <c r="G396" t="n">
        <v>1.6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11639-2025</t>
        </is>
      </c>
      <c r="B397" s="1" t="n">
        <v>45727.46905092592</v>
      </c>
      <c r="C397" s="1" t="n">
        <v>45954</v>
      </c>
      <c r="D397" t="inlineStr">
        <is>
          <t>BLEKINGE LÄN</t>
        </is>
      </c>
      <c r="E397" t="inlineStr">
        <is>
          <t>KARLSKRONA</t>
        </is>
      </c>
      <c r="G397" t="n">
        <v>2.7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5962-2024</t>
        </is>
      </c>
      <c r="B398" s="1" t="n">
        <v>45335</v>
      </c>
      <c r="C398" s="1" t="n">
        <v>45954</v>
      </c>
      <c r="D398" t="inlineStr">
        <is>
          <t>BLEKINGE LÄN</t>
        </is>
      </c>
      <c r="E398" t="inlineStr">
        <is>
          <t>KARLSKRONA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30106-2022</t>
        </is>
      </c>
      <c r="B399" s="1" t="n">
        <v>44757</v>
      </c>
      <c r="C399" s="1" t="n">
        <v>45954</v>
      </c>
      <c r="D399" t="inlineStr">
        <is>
          <t>BLEKINGE LÄN</t>
        </is>
      </c>
      <c r="E399" t="inlineStr">
        <is>
          <t>KARLSKRONA</t>
        </is>
      </c>
      <c r="G399" t="n">
        <v>11.2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57830-2024</t>
        </is>
      </c>
      <c r="B400" s="1" t="n">
        <v>45631.39092592592</v>
      </c>
      <c r="C400" s="1" t="n">
        <v>45954</v>
      </c>
      <c r="D400" t="inlineStr">
        <is>
          <t>BLEKINGE LÄN</t>
        </is>
      </c>
      <c r="E400" t="inlineStr">
        <is>
          <t>KARLSKRONA</t>
        </is>
      </c>
      <c r="G400" t="n">
        <v>4.5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23679-2023</t>
        </is>
      </c>
      <c r="B401" s="1" t="n">
        <v>45077</v>
      </c>
      <c r="C401" s="1" t="n">
        <v>45954</v>
      </c>
      <c r="D401" t="inlineStr">
        <is>
          <t>BLEKINGE LÄN</t>
        </is>
      </c>
      <c r="E401" t="inlineStr">
        <is>
          <t>KARLSKRONA</t>
        </is>
      </c>
      <c r="G401" t="n">
        <v>0.8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22262-2025</t>
        </is>
      </c>
      <c r="B402" s="1" t="n">
        <v>45785.77976851852</v>
      </c>
      <c r="C402" s="1" t="n">
        <v>45954</v>
      </c>
      <c r="D402" t="inlineStr">
        <is>
          <t>BLEKINGE LÄN</t>
        </is>
      </c>
      <c r="E402" t="inlineStr">
        <is>
          <t>KARLSKRONA</t>
        </is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2711-2023</t>
        </is>
      </c>
      <c r="B403" s="1" t="n">
        <v>44942</v>
      </c>
      <c r="C403" s="1" t="n">
        <v>45954</v>
      </c>
      <c r="D403" t="inlineStr">
        <is>
          <t>BLEKINGE LÄN</t>
        </is>
      </c>
      <c r="E403" t="inlineStr">
        <is>
          <t>KARLSKRONA</t>
        </is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22798-2025</t>
        </is>
      </c>
      <c r="B404" s="1" t="n">
        <v>45789.66337962963</v>
      </c>
      <c r="C404" s="1" t="n">
        <v>45954</v>
      </c>
      <c r="D404" t="inlineStr">
        <is>
          <t>BLEKINGE LÄN</t>
        </is>
      </c>
      <c r="E404" t="inlineStr">
        <is>
          <t>KARLSKRONA</t>
        </is>
      </c>
      <c r="G404" t="n">
        <v>1.5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17308-2025</t>
        </is>
      </c>
      <c r="B405" s="1" t="n">
        <v>45756.60606481481</v>
      </c>
      <c r="C405" s="1" t="n">
        <v>45954</v>
      </c>
      <c r="D405" t="inlineStr">
        <is>
          <t>BLEKINGE LÄN</t>
        </is>
      </c>
      <c r="E405" t="inlineStr">
        <is>
          <t>KARLSKRONA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51455-2024</t>
        </is>
      </c>
      <c r="B406" s="1" t="n">
        <v>45604.4915625</v>
      </c>
      <c r="C406" s="1" t="n">
        <v>45954</v>
      </c>
      <c r="D406" t="inlineStr">
        <is>
          <t>BLEKINGE LÄN</t>
        </is>
      </c>
      <c r="E406" t="inlineStr">
        <is>
          <t>KARLSKRONA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4286-2024</t>
        </is>
      </c>
      <c r="B407" s="1" t="n">
        <v>45324</v>
      </c>
      <c r="C407" s="1" t="n">
        <v>45954</v>
      </c>
      <c r="D407" t="inlineStr">
        <is>
          <t>BLEKINGE LÄN</t>
        </is>
      </c>
      <c r="E407" t="inlineStr">
        <is>
          <t>KARLSKRONA</t>
        </is>
      </c>
      <c r="G407" t="n">
        <v>2.3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29913-2023</t>
        </is>
      </c>
      <c r="B408" s="1" t="n">
        <v>45107.6715625</v>
      </c>
      <c r="C408" s="1" t="n">
        <v>45954</v>
      </c>
      <c r="D408" t="inlineStr">
        <is>
          <t>BLEKINGE LÄN</t>
        </is>
      </c>
      <c r="E408" t="inlineStr">
        <is>
          <t>KARLSKRONA</t>
        </is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24969-2022</t>
        </is>
      </c>
      <c r="B409" s="1" t="n">
        <v>44728.67653935185</v>
      </c>
      <c r="C409" s="1" t="n">
        <v>45954</v>
      </c>
      <c r="D409" t="inlineStr">
        <is>
          <t>BLEKINGE LÄN</t>
        </is>
      </c>
      <c r="E409" t="inlineStr">
        <is>
          <t>KARLSKRONA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60538-2021</t>
        </is>
      </c>
      <c r="B410" s="1" t="n">
        <v>44496</v>
      </c>
      <c r="C410" s="1" t="n">
        <v>45954</v>
      </c>
      <c r="D410" t="inlineStr">
        <is>
          <t>BLEKINGE LÄN</t>
        </is>
      </c>
      <c r="E410" t="inlineStr">
        <is>
          <t>KARLSKRONA</t>
        </is>
      </c>
      <c r="G410" t="n">
        <v>3.9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698-2023</t>
        </is>
      </c>
      <c r="B411" s="1" t="n">
        <v>44930.83994212963</v>
      </c>
      <c r="C411" s="1" t="n">
        <v>45954</v>
      </c>
      <c r="D411" t="inlineStr">
        <is>
          <t>BLEKINGE LÄN</t>
        </is>
      </c>
      <c r="E411" t="inlineStr">
        <is>
          <t>KARLSKRONA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46901-2022</t>
        </is>
      </c>
      <c r="B412" s="1" t="n">
        <v>44851.64682870371</v>
      </c>
      <c r="C412" s="1" t="n">
        <v>45954</v>
      </c>
      <c r="D412" t="inlineStr">
        <is>
          <t>BLEKINGE LÄN</t>
        </is>
      </c>
      <c r="E412" t="inlineStr">
        <is>
          <t>KARLSKRONA</t>
        </is>
      </c>
      <c r="G412" t="n">
        <v>4.4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4919-2022</t>
        </is>
      </c>
      <c r="B413" s="1" t="n">
        <v>44593.45266203704</v>
      </c>
      <c r="C413" s="1" t="n">
        <v>45954</v>
      </c>
      <c r="D413" t="inlineStr">
        <is>
          <t>BLEKINGE LÄN</t>
        </is>
      </c>
      <c r="E413" t="inlineStr">
        <is>
          <t>KARLSKRONA</t>
        </is>
      </c>
      <c r="G413" t="n">
        <v>2.4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62025-2024</t>
        </is>
      </c>
      <c r="B414" s="1" t="n">
        <v>45656.2784375</v>
      </c>
      <c r="C414" s="1" t="n">
        <v>45954</v>
      </c>
      <c r="D414" t="inlineStr">
        <is>
          <t>BLEKINGE LÄN</t>
        </is>
      </c>
      <c r="E414" t="inlineStr">
        <is>
          <t>KARLSKRONA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7994-2025</t>
        </is>
      </c>
      <c r="B415" s="1" t="n">
        <v>45707</v>
      </c>
      <c r="C415" s="1" t="n">
        <v>45954</v>
      </c>
      <c r="D415" t="inlineStr">
        <is>
          <t>BLEKINGE LÄN</t>
        </is>
      </c>
      <c r="E415" t="inlineStr">
        <is>
          <t>KARLSKRONA</t>
        </is>
      </c>
      <c r="G415" t="n">
        <v>1.3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23464-2024</t>
        </is>
      </c>
      <c r="B416" s="1" t="n">
        <v>45453</v>
      </c>
      <c r="C416" s="1" t="n">
        <v>45954</v>
      </c>
      <c r="D416" t="inlineStr">
        <is>
          <t>BLEKINGE LÄN</t>
        </is>
      </c>
      <c r="E416" t="inlineStr">
        <is>
          <t>KARLSKRONA</t>
        </is>
      </c>
      <c r="G416" t="n">
        <v>3.4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4800-2024</t>
        </is>
      </c>
      <c r="B417" s="1" t="n">
        <v>45328</v>
      </c>
      <c r="C417" s="1" t="n">
        <v>45954</v>
      </c>
      <c r="D417" t="inlineStr">
        <is>
          <t>BLEKINGE LÄN</t>
        </is>
      </c>
      <c r="E417" t="inlineStr">
        <is>
          <t>KARLSKRONA</t>
        </is>
      </c>
      <c r="G417" t="n">
        <v>1.2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29914-2023</t>
        </is>
      </c>
      <c r="B418" s="1" t="n">
        <v>45107</v>
      </c>
      <c r="C418" s="1" t="n">
        <v>45954</v>
      </c>
      <c r="D418" t="inlineStr">
        <is>
          <t>BLEKINGE LÄN</t>
        </is>
      </c>
      <c r="E418" t="inlineStr">
        <is>
          <t>KARLSKRONA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16638-2025</t>
        </is>
      </c>
      <c r="B419" s="1" t="n">
        <v>45754.36746527778</v>
      </c>
      <c r="C419" s="1" t="n">
        <v>45954</v>
      </c>
      <c r="D419" t="inlineStr">
        <is>
          <t>BLEKINGE LÄN</t>
        </is>
      </c>
      <c r="E419" t="inlineStr">
        <is>
          <t>KARLSKRONA</t>
        </is>
      </c>
      <c r="G419" t="n">
        <v>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5885-2025</t>
        </is>
      </c>
      <c r="B420" s="1" t="n">
        <v>45695.37572916667</v>
      </c>
      <c r="C420" s="1" t="n">
        <v>45954</v>
      </c>
      <c r="D420" t="inlineStr">
        <is>
          <t>BLEKINGE LÄN</t>
        </is>
      </c>
      <c r="E420" t="inlineStr">
        <is>
          <t>KARLSKRONA</t>
        </is>
      </c>
      <c r="G420" t="n">
        <v>0.4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27763-2024</t>
        </is>
      </c>
      <c r="B421" s="1" t="n">
        <v>45475</v>
      </c>
      <c r="C421" s="1" t="n">
        <v>45954</v>
      </c>
      <c r="D421" t="inlineStr">
        <is>
          <t>BLEKINGE LÄN</t>
        </is>
      </c>
      <c r="E421" t="inlineStr">
        <is>
          <t>KARLSKRONA</t>
        </is>
      </c>
      <c r="G421" t="n">
        <v>7.6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5218-2025</t>
        </is>
      </c>
      <c r="B422" s="1" t="n">
        <v>45691.70079861111</v>
      </c>
      <c r="C422" s="1" t="n">
        <v>45954</v>
      </c>
      <c r="D422" t="inlineStr">
        <is>
          <t>BLEKINGE LÄN</t>
        </is>
      </c>
      <c r="E422" t="inlineStr">
        <is>
          <t>KARLSKRONA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35694-2024</t>
        </is>
      </c>
      <c r="B423" s="1" t="n">
        <v>45532.43490740741</v>
      </c>
      <c r="C423" s="1" t="n">
        <v>45954</v>
      </c>
      <c r="D423" t="inlineStr">
        <is>
          <t>BLEKINGE LÄN</t>
        </is>
      </c>
      <c r="E423" t="inlineStr">
        <is>
          <t>KARLSKRONA</t>
        </is>
      </c>
      <c r="G423" t="n">
        <v>2.2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12827-2024</t>
        </is>
      </c>
      <c r="B424" s="1" t="n">
        <v>45384.68908564815</v>
      </c>
      <c r="C424" s="1" t="n">
        <v>45954</v>
      </c>
      <c r="D424" t="inlineStr">
        <is>
          <t>BLEKINGE LÄN</t>
        </is>
      </c>
      <c r="E424" t="inlineStr">
        <is>
          <t>KARLSKRONA</t>
        </is>
      </c>
      <c r="G424" t="n">
        <v>2.4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26356-2024</t>
        </is>
      </c>
      <c r="B425" s="1" t="n">
        <v>45469.37361111111</v>
      </c>
      <c r="C425" s="1" t="n">
        <v>45954</v>
      </c>
      <c r="D425" t="inlineStr">
        <is>
          <t>BLEKINGE LÄN</t>
        </is>
      </c>
      <c r="E425" t="inlineStr">
        <is>
          <t>KARLSKRONA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37415-2024</t>
        </is>
      </c>
      <c r="B426" s="1" t="n">
        <v>45540.63275462963</v>
      </c>
      <c r="C426" s="1" t="n">
        <v>45954</v>
      </c>
      <c r="D426" t="inlineStr">
        <is>
          <t>BLEKINGE LÄN</t>
        </is>
      </c>
      <c r="E426" t="inlineStr">
        <is>
          <t>KARLSKRONA</t>
        </is>
      </c>
      <c r="G426" t="n">
        <v>8.300000000000001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28642-2023</t>
        </is>
      </c>
      <c r="B427" s="1" t="n">
        <v>45103</v>
      </c>
      <c r="C427" s="1" t="n">
        <v>45954</v>
      </c>
      <c r="D427" t="inlineStr">
        <is>
          <t>BLEKINGE LÄN</t>
        </is>
      </c>
      <c r="E427" t="inlineStr">
        <is>
          <t>KARLSKRONA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22008-2021</t>
        </is>
      </c>
      <c r="B428" s="1" t="n">
        <v>44323</v>
      </c>
      <c r="C428" s="1" t="n">
        <v>45954</v>
      </c>
      <c r="D428" t="inlineStr">
        <is>
          <t>BLEKINGE LÄN</t>
        </is>
      </c>
      <c r="E428" t="inlineStr">
        <is>
          <t>KARLSKRONA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27067-2021</t>
        </is>
      </c>
      <c r="B429" s="1" t="n">
        <v>44350</v>
      </c>
      <c r="C429" s="1" t="n">
        <v>45954</v>
      </c>
      <c r="D429" t="inlineStr">
        <is>
          <t>BLEKINGE LÄN</t>
        </is>
      </c>
      <c r="E429" t="inlineStr">
        <is>
          <t>KARLSKRONA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9384-2023</t>
        </is>
      </c>
      <c r="B430" s="1" t="n">
        <v>44981</v>
      </c>
      <c r="C430" s="1" t="n">
        <v>45954</v>
      </c>
      <c r="D430" t="inlineStr">
        <is>
          <t>BLEKINGE LÄN</t>
        </is>
      </c>
      <c r="E430" t="inlineStr">
        <is>
          <t>KARLSKRONA</t>
        </is>
      </c>
      <c r="G430" t="n">
        <v>2.8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22869-2025</t>
        </is>
      </c>
      <c r="B431" s="1" t="n">
        <v>45790.36726851852</v>
      </c>
      <c r="C431" s="1" t="n">
        <v>45954</v>
      </c>
      <c r="D431" t="inlineStr">
        <is>
          <t>BLEKINGE LÄN</t>
        </is>
      </c>
      <c r="E431" t="inlineStr">
        <is>
          <t>KARLSKRONA</t>
        </is>
      </c>
      <c r="G431" t="n">
        <v>2.4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52682-2024</t>
        </is>
      </c>
      <c r="B432" s="1" t="n">
        <v>45610.38868055555</v>
      </c>
      <c r="C432" s="1" t="n">
        <v>45954</v>
      </c>
      <c r="D432" t="inlineStr">
        <is>
          <t>BLEKINGE LÄN</t>
        </is>
      </c>
      <c r="E432" t="inlineStr">
        <is>
          <t>KARLSKRONA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5880-2022</t>
        </is>
      </c>
      <c r="B433" s="1" t="n">
        <v>44596</v>
      </c>
      <c r="C433" s="1" t="n">
        <v>45954</v>
      </c>
      <c r="D433" t="inlineStr">
        <is>
          <t>BLEKINGE LÄN</t>
        </is>
      </c>
      <c r="E433" t="inlineStr">
        <is>
          <t>KARLSKRONA</t>
        </is>
      </c>
      <c r="F433" t="inlineStr">
        <is>
          <t>Kommuner</t>
        </is>
      </c>
      <c r="G433" t="n">
        <v>0.8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54637-2023</t>
        </is>
      </c>
      <c r="B434" s="1" t="n">
        <v>45234</v>
      </c>
      <c r="C434" s="1" t="n">
        <v>45954</v>
      </c>
      <c r="D434" t="inlineStr">
        <is>
          <t>BLEKINGE LÄN</t>
        </is>
      </c>
      <c r="E434" t="inlineStr">
        <is>
          <t>KARLSKRONA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37487-2024</t>
        </is>
      </c>
      <c r="B435" s="1" t="n">
        <v>45541.33905092593</v>
      </c>
      <c r="C435" s="1" t="n">
        <v>45954</v>
      </c>
      <c r="D435" t="inlineStr">
        <is>
          <t>BLEKINGE LÄN</t>
        </is>
      </c>
      <c r="E435" t="inlineStr">
        <is>
          <t>KARLSKRONA</t>
        </is>
      </c>
      <c r="G435" t="n">
        <v>4.3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9457-2024</t>
        </is>
      </c>
      <c r="B436" s="1" t="n">
        <v>45358</v>
      </c>
      <c r="C436" s="1" t="n">
        <v>45954</v>
      </c>
      <c r="D436" t="inlineStr">
        <is>
          <t>BLEKINGE LÄN</t>
        </is>
      </c>
      <c r="E436" t="inlineStr">
        <is>
          <t>KARLSKRONA</t>
        </is>
      </c>
      <c r="G436" t="n">
        <v>4.6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74342-2021</t>
        </is>
      </c>
      <c r="B437" s="1" t="n">
        <v>44559</v>
      </c>
      <c r="C437" s="1" t="n">
        <v>45954</v>
      </c>
      <c r="D437" t="inlineStr">
        <is>
          <t>BLEKINGE LÄN</t>
        </is>
      </c>
      <c r="E437" t="inlineStr">
        <is>
          <t>KARLSKRONA</t>
        </is>
      </c>
      <c r="G437" t="n">
        <v>9.6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52810-2024</t>
        </is>
      </c>
      <c r="B438" s="1" t="n">
        <v>45610</v>
      </c>
      <c r="C438" s="1" t="n">
        <v>45954</v>
      </c>
      <c r="D438" t="inlineStr">
        <is>
          <t>BLEKINGE LÄN</t>
        </is>
      </c>
      <c r="E438" t="inlineStr">
        <is>
          <t>KARLSKRONA</t>
        </is>
      </c>
      <c r="G438" t="n">
        <v>3.5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38788-2025</t>
        </is>
      </c>
      <c r="B439" s="1" t="n">
        <v>45887.44877314815</v>
      </c>
      <c r="C439" s="1" t="n">
        <v>45954</v>
      </c>
      <c r="D439" t="inlineStr">
        <is>
          <t>BLEKINGE LÄN</t>
        </is>
      </c>
      <c r="E439" t="inlineStr">
        <is>
          <t>KARLSKRONA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12180-2022</t>
        </is>
      </c>
      <c r="B440" s="1" t="n">
        <v>44636</v>
      </c>
      <c r="C440" s="1" t="n">
        <v>45954</v>
      </c>
      <c r="D440" t="inlineStr">
        <is>
          <t>BLEKINGE LÄN</t>
        </is>
      </c>
      <c r="E440" t="inlineStr">
        <is>
          <t>KARLSKRONA</t>
        </is>
      </c>
      <c r="G440" t="n">
        <v>2.5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46893-2025</t>
        </is>
      </c>
      <c r="B441" s="1" t="n">
        <v>45929.38221064815</v>
      </c>
      <c r="C441" s="1" t="n">
        <v>45954</v>
      </c>
      <c r="D441" t="inlineStr">
        <is>
          <t>BLEKINGE LÄN</t>
        </is>
      </c>
      <c r="E441" t="inlineStr">
        <is>
          <t>KARLSKRONA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43441-2024</t>
        </is>
      </c>
      <c r="B442" s="1" t="n">
        <v>45568</v>
      </c>
      <c r="C442" s="1" t="n">
        <v>45954</v>
      </c>
      <c r="D442" t="inlineStr">
        <is>
          <t>BLEKINGE LÄN</t>
        </is>
      </c>
      <c r="E442" t="inlineStr">
        <is>
          <t>KARLSKRONA</t>
        </is>
      </c>
      <c r="G442" t="n">
        <v>2.4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43444-2024</t>
        </is>
      </c>
      <c r="B443" s="1" t="n">
        <v>45568</v>
      </c>
      <c r="C443" s="1" t="n">
        <v>45954</v>
      </c>
      <c r="D443" t="inlineStr">
        <is>
          <t>BLEKINGE LÄN</t>
        </is>
      </c>
      <c r="E443" t="inlineStr">
        <is>
          <t>KARLSKRONA</t>
        </is>
      </c>
      <c r="G443" t="n">
        <v>0.7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53061-2022</t>
        </is>
      </c>
      <c r="B444" s="1" t="n">
        <v>44876.36309027778</v>
      </c>
      <c r="C444" s="1" t="n">
        <v>45954</v>
      </c>
      <c r="D444" t="inlineStr">
        <is>
          <t>BLEKINGE LÄN</t>
        </is>
      </c>
      <c r="E444" t="inlineStr">
        <is>
          <t>KARLSKRONA</t>
        </is>
      </c>
      <c r="G444" t="n">
        <v>6.1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39361-2024</t>
        </is>
      </c>
      <c r="B445" s="1" t="n">
        <v>45551</v>
      </c>
      <c r="C445" s="1" t="n">
        <v>45954</v>
      </c>
      <c r="D445" t="inlineStr">
        <is>
          <t>BLEKINGE LÄN</t>
        </is>
      </c>
      <c r="E445" t="inlineStr">
        <is>
          <t>KARLSKRONA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15589-2025</t>
        </is>
      </c>
      <c r="B446" s="1" t="n">
        <v>45747.85570601852</v>
      </c>
      <c r="C446" s="1" t="n">
        <v>45954</v>
      </c>
      <c r="D446" t="inlineStr">
        <is>
          <t>BLEKINGE LÄN</t>
        </is>
      </c>
      <c r="E446" t="inlineStr">
        <is>
          <t>KARLSKRONA</t>
        </is>
      </c>
      <c r="G446" t="n">
        <v>4.1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16275-2023</t>
        </is>
      </c>
      <c r="B447" s="1" t="n">
        <v>45028.54530092593</v>
      </c>
      <c r="C447" s="1" t="n">
        <v>45954</v>
      </c>
      <c r="D447" t="inlineStr">
        <is>
          <t>BLEKINGE LÄN</t>
        </is>
      </c>
      <c r="E447" t="inlineStr">
        <is>
          <t>KARLSKRONA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16290-2023</t>
        </is>
      </c>
      <c r="B448" s="1" t="n">
        <v>45028.55927083334</v>
      </c>
      <c r="C448" s="1" t="n">
        <v>45954</v>
      </c>
      <c r="D448" t="inlineStr">
        <is>
          <t>BLEKINGE LÄN</t>
        </is>
      </c>
      <c r="E448" t="inlineStr">
        <is>
          <t>KARLSKRONA</t>
        </is>
      </c>
      <c r="G448" t="n">
        <v>0.4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23967-2025</t>
        </is>
      </c>
      <c r="B449" s="1" t="n">
        <v>45796.37314814814</v>
      </c>
      <c r="C449" s="1" t="n">
        <v>45954</v>
      </c>
      <c r="D449" t="inlineStr">
        <is>
          <t>BLEKINGE LÄN</t>
        </is>
      </c>
      <c r="E449" t="inlineStr">
        <is>
          <t>KARLSKRONA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10735-2023</t>
        </is>
      </c>
      <c r="B450" s="1" t="n">
        <v>44988</v>
      </c>
      <c r="C450" s="1" t="n">
        <v>45954</v>
      </c>
      <c r="D450" t="inlineStr">
        <is>
          <t>BLEKINGE LÄN</t>
        </is>
      </c>
      <c r="E450" t="inlineStr">
        <is>
          <t>KARLSKRONA</t>
        </is>
      </c>
      <c r="G450" t="n">
        <v>3.1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3295-2022</t>
        </is>
      </c>
      <c r="B451" s="1" t="n">
        <v>44584</v>
      </c>
      <c r="C451" s="1" t="n">
        <v>45954</v>
      </c>
      <c r="D451" t="inlineStr">
        <is>
          <t>BLEKINGE LÄN</t>
        </is>
      </c>
      <c r="E451" t="inlineStr">
        <is>
          <t>KARLSKRONA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40080-2023</t>
        </is>
      </c>
      <c r="B452" s="1" t="n">
        <v>45168.8937962963</v>
      </c>
      <c r="C452" s="1" t="n">
        <v>45954</v>
      </c>
      <c r="D452" t="inlineStr">
        <is>
          <t>BLEKINGE LÄN</t>
        </is>
      </c>
      <c r="E452" t="inlineStr">
        <is>
          <t>KARLSKRONA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46354-2025</t>
        </is>
      </c>
      <c r="B453" s="1" t="n">
        <v>45925</v>
      </c>
      <c r="C453" s="1" t="n">
        <v>45954</v>
      </c>
      <c r="D453" t="inlineStr">
        <is>
          <t>BLEKINGE LÄN</t>
        </is>
      </c>
      <c r="E453" t="inlineStr">
        <is>
          <t>KARLSKRONA</t>
        </is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4687-2022</t>
        </is>
      </c>
      <c r="B454" s="1" t="n">
        <v>44592</v>
      </c>
      <c r="C454" s="1" t="n">
        <v>45954</v>
      </c>
      <c r="D454" t="inlineStr">
        <is>
          <t>BLEKINGE LÄN</t>
        </is>
      </c>
      <c r="E454" t="inlineStr">
        <is>
          <t>KARLSKRONA</t>
        </is>
      </c>
      <c r="G454" t="n">
        <v>11.8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20064-2025</t>
        </is>
      </c>
      <c r="B455" s="1" t="n">
        <v>45772.43194444444</v>
      </c>
      <c r="C455" s="1" t="n">
        <v>45954</v>
      </c>
      <c r="D455" t="inlineStr">
        <is>
          <t>BLEKINGE LÄN</t>
        </is>
      </c>
      <c r="E455" t="inlineStr">
        <is>
          <t>KARLSKRONA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34283-2023</t>
        </is>
      </c>
      <c r="B456" s="1" t="n">
        <v>45127</v>
      </c>
      <c r="C456" s="1" t="n">
        <v>45954</v>
      </c>
      <c r="D456" t="inlineStr">
        <is>
          <t>BLEKINGE LÄN</t>
        </is>
      </c>
      <c r="E456" t="inlineStr">
        <is>
          <t>KARLSKRONA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32362-2024</t>
        </is>
      </c>
      <c r="B457" s="1" t="n">
        <v>45512</v>
      </c>
      <c r="C457" s="1" t="n">
        <v>45954</v>
      </c>
      <c r="D457" t="inlineStr">
        <is>
          <t>BLEKINGE LÄN</t>
        </is>
      </c>
      <c r="E457" t="inlineStr">
        <is>
          <t>KARLSKRONA</t>
        </is>
      </c>
      <c r="G457" t="n">
        <v>5.3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39381-2023</t>
        </is>
      </c>
      <c r="B458" s="1" t="n">
        <v>45166.6434375</v>
      </c>
      <c r="C458" s="1" t="n">
        <v>45954</v>
      </c>
      <c r="D458" t="inlineStr">
        <is>
          <t>BLEKINGE LÄN</t>
        </is>
      </c>
      <c r="E458" t="inlineStr">
        <is>
          <t>KARLSKRONA</t>
        </is>
      </c>
      <c r="G458" t="n">
        <v>7.1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24267-2025</t>
        </is>
      </c>
      <c r="B459" s="1" t="n">
        <v>45797.42636574074</v>
      </c>
      <c r="C459" s="1" t="n">
        <v>45954</v>
      </c>
      <c r="D459" t="inlineStr">
        <is>
          <t>BLEKINGE LÄN</t>
        </is>
      </c>
      <c r="E459" t="inlineStr">
        <is>
          <t>KARLSKRONA</t>
        </is>
      </c>
      <c r="G459" t="n">
        <v>0.5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24269-2025</t>
        </is>
      </c>
      <c r="B460" s="1" t="n">
        <v>45797.42967592592</v>
      </c>
      <c r="C460" s="1" t="n">
        <v>45954</v>
      </c>
      <c r="D460" t="inlineStr">
        <is>
          <t>BLEKINGE LÄN</t>
        </is>
      </c>
      <c r="E460" t="inlineStr">
        <is>
          <t>KARLSKRONA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71708-2021</t>
        </is>
      </c>
      <c r="B461" s="1" t="n">
        <v>44543</v>
      </c>
      <c r="C461" s="1" t="n">
        <v>45954</v>
      </c>
      <c r="D461" t="inlineStr">
        <is>
          <t>BLEKINGE LÄN</t>
        </is>
      </c>
      <c r="E461" t="inlineStr">
        <is>
          <t>KARLSKRONA</t>
        </is>
      </c>
      <c r="G461" t="n">
        <v>9.4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24030-2025</t>
        </is>
      </c>
      <c r="B462" s="1" t="n">
        <v>45796.47753472222</v>
      </c>
      <c r="C462" s="1" t="n">
        <v>45954</v>
      </c>
      <c r="D462" t="inlineStr">
        <is>
          <t>BLEKINGE LÄN</t>
        </is>
      </c>
      <c r="E462" t="inlineStr">
        <is>
          <t>KARLSKRONA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10226-2024</t>
        </is>
      </c>
      <c r="B463" s="1" t="n">
        <v>45365.30353009259</v>
      </c>
      <c r="C463" s="1" t="n">
        <v>45954</v>
      </c>
      <c r="D463" t="inlineStr">
        <is>
          <t>BLEKINGE LÄN</t>
        </is>
      </c>
      <c r="E463" t="inlineStr">
        <is>
          <t>KARLSKRONA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13922-2025</t>
        </is>
      </c>
      <c r="B464" s="1" t="n">
        <v>45737.66008101852</v>
      </c>
      <c r="C464" s="1" t="n">
        <v>45954</v>
      </c>
      <c r="D464" t="inlineStr">
        <is>
          <t>BLEKINGE LÄN</t>
        </is>
      </c>
      <c r="E464" t="inlineStr">
        <is>
          <t>KARLSKRONA</t>
        </is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1356-2024</t>
        </is>
      </c>
      <c r="B465" s="1" t="n">
        <v>45303</v>
      </c>
      <c r="C465" s="1" t="n">
        <v>45954</v>
      </c>
      <c r="D465" t="inlineStr">
        <is>
          <t>BLEKINGE LÄN</t>
        </is>
      </c>
      <c r="E465" t="inlineStr">
        <is>
          <t>KARLSKRONA</t>
        </is>
      </c>
      <c r="G465" t="n">
        <v>2.4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36576-2024</t>
        </is>
      </c>
      <c r="B466" s="1" t="n">
        <v>45537.49834490741</v>
      </c>
      <c r="C466" s="1" t="n">
        <v>45954</v>
      </c>
      <c r="D466" t="inlineStr">
        <is>
          <t>BLEKINGE LÄN</t>
        </is>
      </c>
      <c r="E466" t="inlineStr">
        <is>
          <t>KARLSKRONA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60960-2023</t>
        </is>
      </c>
      <c r="B467" s="1" t="n">
        <v>45261.4658449074</v>
      </c>
      <c r="C467" s="1" t="n">
        <v>45954</v>
      </c>
      <c r="D467" t="inlineStr">
        <is>
          <t>BLEKINGE LÄN</t>
        </is>
      </c>
      <c r="E467" t="inlineStr">
        <is>
          <t>KARLSKRONA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24270-2025</t>
        </is>
      </c>
      <c r="B468" s="1" t="n">
        <v>45797.43391203704</v>
      </c>
      <c r="C468" s="1" t="n">
        <v>45954</v>
      </c>
      <c r="D468" t="inlineStr">
        <is>
          <t>BLEKINGE LÄN</t>
        </is>
      </c>
      <c r="E468" t="inlineStr">
        <is>
          <t>KARLSKRONA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64820-2021</t>
        </is>
      </c>
      <c r="B469" s="1" t="n">
        <v>44512</v>
      </c>
      <c r="C469" s="1" t="n">
        <v>45954</v>
      </c>
      <c r="D469" t="inlineStr">
        <is>
          <t>BLEKINGE LÄN</t>
        </is>
      </c>
      <c r="E469" t="inlineStr">
        <is>
          <t>KARLSKRONA</t>
        </is>
      </c>
      <c r="G469" t="n">
        <v>1.1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24951-2023</t>
        </is>
      </c>
      <c r="B470" s="1" t="n">
        <v>45085.57921296296</v>
      </c>
      <c r="C470" s="1" t="n">
        <v>45954</v>
      </c>
      <c r="D470" t="inlineStr">
        <is>
          <t>BLEKINGE LÄN</t>
        </is>
      </c>
      <c r="E470" t="inlineStr">
        <is>
          <t>KARLSKRONA</t>
        </is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21880-2024</t>
        </is>
      </c>
      <c r="B471" s="1" t="n">
        <v>45443</v>
      </c>
      <c r="C471" s="1" t="n">
        <v>45954</v>
      </c>
      <c r="D471" t="inlineStr">
        <is>
          <t>BLEKINGE LÄN</t>
        </is>
      </c>
      <c r="E471" t="inlineStr">
        <is>
          <t>KARLSKRONA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5543-2025</t>
        </is>
      </c>
      <c r="B472" s="1" t="n">
        <v>45693.46003472222</v>
      </c>
      <c r="C472" s="1" t="n">
        <v>45954</v>
      </c>
      <c r="D472" t="inlineStr">
        <is>
          <t>BLEKINGE LÄN</t>
        </is>
      </c>
      <c r="E472" t="inlineStr">
        <is>
          <t>KARLSKRONA</t>
        </is>
      </c>
      <c r="G472" t="n">
        <v>4.8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46096-2024</t>
        </is>
      </c>
      <c r="B473" s="1" t="n">
        <v>45581.36192129629</v>
      </c>
      <c r="C473" s="1" t="n">
        <v>45954</v>
      </c>
      <c r="D473" t="inlineStr">
        <is>
          <t>BLEKINGE LÄN</t>
        </is>
      </c>
      <c r="E473" t="inlineStr">
        <is>
          <t>KARLSKRONA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10576-2024</t>
        </is>
      </c>
      <c r="B474" s="1" t="n">
        <v>45366.65268518519</v>
      </c>
      <c r="C474" s="1" t="n">
        <v>45954</v>
      </c>
      <c r="D474" t="inlineStr">
        <is>
          <t>BLEKINGE LÄN</t>
        </is>
      </c>
      <c r="E474" t="inlineStr">
        <is>
          <t>KARLSKRONA</t>
        </is>
      </c>
      <c r="G474" t="n">
        <v>3.7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38815-2025</t>
        </is>
      </c>
      <c r="B475" s="1" t="n">
        <v>45887.49454861111</v>
      </c>
      <c r="C475" s="1" t="n">
        <v>45954</v>
      </c>
      <c r="D475" t="inlineStr">
        <is>
          <t>BLEKINGE LÄN</t>
        </is>
      </c>
      <c r="E475" t="inlineStr">
        <is>
          <t>KARLSKRONA</t>
        </is>
      </c>
      <c r="G475" t="n">
        <v>1.3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19678-2025</t>
        </is>
      </c>
      <c r="B476" s="1" t="n">
        <v>45770</v>
      </c>
      <c r="C476" s="1" t="n">
        <v>45954</v>
      </c>
      <c r="D476" t="inlineStr">
        <is>
          <t>BLEKINGE LÄN</t>
        </is>
      </c>
      <c r="E476" t="inlineStr">
        <is>
          <t>KARLSKRONA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25015-2025</t>
        </is>
      </c>
      <c r="B477" s="1" t="n">
        <v>45799.63540509259</v>
      </c>
      <c r="C477" s="1" t="n">
        <v>45954</v>
      </c>
      <c r="D477" t="inlineStr">
        <is>
          <t>BLEKINGE LÄN</t>
        </is>
      </c>
      <c r="E477" t="inlineStr">
        <is>
          <t>KARLSKRONA</t>
        </is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47336-2023</t>
        </is>
      </c>
      <c r="B478" s="1" t="n">
        <v>45202.53679398148</v>
      </c>
      <c r="C478" s="1" t="n">
        <v>45954</v>
      </c>
      <c r="D478" t="inlineStr">
        <is>
          <t>BLEKINGE LÄN</t>
        </is>
      </c>
      <c r="E478" t="inlineStr">
        <is>
          <t>KARLSKRONA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27749-2024</t>
        </is>
      </c>
      <c r="B479" s="1" t="n">
        <v>45475</v>
      </c>
      <c r="C479" s="1" t="n">
        <v>45954</v>
      </c>
      <c r="D479" t="inlineStr">
        <is>
          <t>BLEKINGE LÄN</t>
        </is>
      </c>
      <c r="E479" t="inlineStr">
        <is>
          <t>KARLSKRONA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12944-2023</t>
        </is>
      </c>
      <c r="B480" s="1" t="n">
        <v>45001.70106481481</v>
      </c>
      <c r="C480" s="1" t="n">
        <v>45954</v>
      </c>
      <c r="D480" t="inlineStr">
        <is>
          <t>BLEKINGE LÄN</t>
        </is>
      </c>
      <c r="E480" t="inlineStr">
        <is>
          <t>KARLSKRONA</t>
        </is>
      </c>
      <c r="G480" t="n">
        <v>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23158-2023</t>
        </is>
      </c>
      <c r="B481" s="1" t="n">
        <v>45075.52633101852</v>
      </c>
      <c r="C481" s="1" t="n">
        <v>45954</v>
      </c>
      <c r="D481" t="inlineStr">
        <is>
          <t>BLEKINGE LÄN</t>
        </is>
      </c>
      <c r="E481" t="inlineStr">
        <is>
          <t>KARLSKRONA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697-2023</t>
        </is>
      </c>
      <c r="B482" s="1" t="n">
        <v>44930</v>
      </c>
      <c r="C482" s="1" t="n">
        <v>45954</v>
      </c>
      <c r="D482" t="inlineStr">
        <is>
          <t>BLEKINGE LÄN</t>
        </is>
      </c>
      <c r="E482" t="inlineStr">
        <is>
          <t>KARLSKRONA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9763-2022</t>
        </is>
      </c>
      <c r="B483" s="1" t="n">
        <v>44619</v>
      </c>
      <c r="C483" s="1" t="n">
        <v>45954</v>
      </c>
      <c r="D483" t="inlineStr">
        <is>
          <t>BLEKINGE LÄN</t>
        </is>
      </c>
      <c r="E483" t="inlineStr">
        <is>
          <t>KARLSKRONA</t>
        </is>
      </c>
      <c r="G483" t="n">
        <v>11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63899-2023</t>
        </is>
      </c>
      <c r="B484" s="1" t="n">
        <v>45278.56393518519</v>
      </c>
      <c r="C484" s="1" t="n">
        <v>45954</v>
      </c>
      <c r="D484" t="inlineStr">
        <is>
          <t>BLEKINGE LÄN</t>
        </is>
      </c>
      <c r="E484" t="inlineStr">
        <is>
          <t>KARLSKRONA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58296-2024</t>
        </is>
      </c>
      <c r="B485" s="1" t="n">
        <v>45632.59701388889</v>
      </c>
      <c r="C485" s="1" t="n">
        <v>45954</v>
      </c>
      <c r="D485" t="inlineStr">
        <is>
          <t>BLEKINGE LÄN</t>
        </is>
      </c>
      <c r="E485" t="inlineStr">
        <is>
          <t>KARLSKRONA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38783-2025</t>
        </is>
      </c>
      <c r="B486" s="1" t="n">
        <v>45887.44629629629</v>
      </c>
      <c r="C486" s="1" t="n">
        <v>45954</v>
      </c>
      <c r="D486" t="inlineStr">
        <is>
          <t>BLEKINGE LÄN</t>
        </is>
      </c>
      <c r="E486" t="inlineStr">
        <is>
          <t>KARLSKRONA</t>
        </is>
      </c>
      <c r="G486" t="n">
        <v>1.3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14648-2023</t>
        </is>
      </c>
      <c r="B487" s="1" t="n">
        <v>45013.82003472222</v>
      </c>
      <c r="C487" s="1" t="n">
        <v>45954</v>
      </c>
      <c r="D487" t="inlineStr">
        <is>
          <t>BLEKINGE LÄN</t>
        </is>
      </c>
      <c r="E487" t="inlineStr">
        <is>
          <t>KARLSKRONA</t>
        </is>
      </c>
      <c r="G487" t="n">
        <v>3.4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3928-2022</t>
        </is>
      </c>
      <c r="B488" s="1" t="n">
        <v>44587.5346412037</v>
      </c>
      <c r="C488" s="1" t="n">
        <v>45954</v>
      </c>
      <c r="D488" t="inlineStr">
        <is>
          <t>BLEKINGE LÄN</t>
        </is>
      </c>
      <c r="E488" t="inlineStr">
        <is>
          <t>KARLSKRONA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43606-2022</t>
        </is>
      </c>
      <c r="B489" s="1" t="n">
        <v>44837</v>
      </c>
      <c r="C489" s="1" t="n">
        <v>45954</v>
      </c>
      <c r="D489" t="inlineStr">
        <is>
          <t>BLEKINGE LÄN</t>
        </is>
      </c>
      <c r="E489" t="inlineStr">
        <is>
          <t>KARLSKRONA</t>
        </is>
      </c>
      <c r="G489" t="n">
        <v>1.9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33540-2025</t>
        </is>
      </c>
      <c r="B490" s="1" t="n">
        <v>45841</v>
      </c>
      <c r="C490" s="1" t="n">
        <v>45954</v>
      </c>
      <c r="D490" t="inlineStr">
        <is>
          <t>BLEKINGE LÄN</t>
        </is>
      </c>
      <c r="E490" t="inlineStr">
        <is>
          <t>KARLSKRONA</t>
        </is>
      </c>
      <c r="G490" t="n">
        <v>6.5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10301-2025</t>
        </is>
      </c>
      <c r="B491" s="1" t="n">
        <v>45720.43899305556</v>
      </c>
      <c r="C491" s="1" t="n">
        <v>45954</v>
      </c>
      <c r="D491" t="inlineStr">
        <is>
          <t>BLEKINGE LÄN</t>
        </is>
      </c>
      <c r="E491" t="inlineStr">
        <is>
          <t>KARLSKRONA</t>
        </is>
      </c>
      <c r="G491" t="n">
        <v>2.7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38793-2025</t>
        </is>
      </c>
      <c r="B492" s="1" t="n">
        <v>45887.44987268518</v>
      </c>
      <c r="C492" s="1" t="n">
        <v>45954</v>
      </c>
      <c r="D492" t="inlineStr">
        <is>
          <t>BLEKINGE LÄN</t>
        </is>
      </c>
      <c r="E492" t="inlineStr">
        <is>
          <t>KARLSKRONA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14511-2023</t>
        </is>
      </c>
      <c r="B493" s="1" t="n">
        <v>45012</v>
      </c>
      <c r="C493" s="1" t="n">
        <v>45954</v>
      </c>
      <c r="D493" t="inlineStr">
        <is>
          <t>BLEKINGE LÄN</t>
        </is>
      </c>
      <c r="E493" t="inlineStr">
        <is>
          <t>KARLSKRONA</t>
        </is>
      </c>
      <c r="G493" t="n">
        <v>1.2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24482-2023</t>
        </is>
      </c>
      <c r="B494" s="1" t="n">
        <v>45082</v>
      </c>
      <c r="C494" s="1" t="n">
        <v>45954</v>
      </c>
      <c r="D494" t="inlineStr">
        <is>
          <t>BLEKINGE LÄN</t>
        </is>
      </c>
      <c r="E494" t="inlineStr">
        <is>
          <t>KARLSKRONA</t>
        </is>
      </c>
      <c r="G494" t="n">
        <v>2.1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5557-2024</t>
        </is>
      </c>
      <c r="B495" s="1" t="n">
        <v>45334</v>
      </c>
      <c r="C495" s="1" t="n">
        <v>45954</v>
      </c>
      <c r="D495" t="inlineStr">
        <is>
          <t>BLEKINGE LÄN</t>
        </is>
      </c>
      <c r="E495" t="inlineStr">
        <is>
          <t>KARLSKRONA</t>
        </is>
      </c>
      <c r="G495" t="n">
        <v>6.1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14362-2024</t>
        </is>
      </c>
      <c r="B496" s="1" t="n">
        <v>45393.93069444445</v>
      </c>
      <c r="C496" s="1" t="n">
        <v>45954</v>
      </c>
      <c r="D496" t="inlineStr">
        <is>
          <t>BLEKINGE LÄN</t>
        </is>
      </c>
      <c r="E496" t="inlineStr">
        <is>
          <t>KARLSKRONA</t>
        </is>
      </c>
      <c r="G496" t="n">
        <v>2.4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39992-2024</t>
        </is>
      </c>
      <c r="B497" s="1" t="n">
        <v>45553.63233796296</v>
      </c>
      <c r="C497" s="1" t="n">
        <v>45954</v>
      </c>
      <c r="D497" t="inlineStr">
        <is>
          <t>BLEKINGE LÄN</t>
        </is>
      </c>
      <c r="E497" t="inlineStr">
        <is>
          <t>KARLSKRONA</t>
        </is>
      </c>
      <c r="G497" t="n">
        <v>5.4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8836-2025</t>
        </is>
      </c>
      <c r="B498" s="1" t="n">
        <v>45712.92822916667</v>
      </c>
      <c r="C498" s="1" t="n">
        <v>45954</v>
      </c>
      <c r="D498" t="inlineStr">
        <is>
          <t>BLEKINGE LÄN</t>
        </is>
      </c>
      <c r="E498" t="inlineStr">
        <is>
          <t>KARLSKRONA</t>
        </is>
      </c>
      <c r="G498" t="n">
        <v>2.5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14853-2023</t>
        </is>
      </c>
      <c r="B499" s="1" t="n">
        <v>45014.91954861111</v>
      </c>
      <c r="C499" s="1" t="n">
        <v>45954</v>
      </c>
      <c r="D499" t="inlineStr">
        <is>
          <t>BLEKINGE LÄN</t>
        </is>
      </c>
      <c r="E499" t="inlineStr">
        <is>
          <t>KARLSKRONA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24938-2023</t>
        </is>
      </c>
      <c r="B500" s="1" t="n">
        <v>45085</v>
      </c>
      <c r="C500" s="1" t="n">
        <v>45954</v>
      </c>
      <c r="D500" t="inlineStr">
        <is>
          <t>BLEKINGE LÄN</t>
        </is>
      </c>
      <c r="E500" t="inlineStr">
        <is>
          <t>KARLSKRONA</t>
        </is>
      </c>
      <c r="G500" t="n">
        <v>3.8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52951-2024</t>
        </is>
      </c>
      <c r="B501" s="1" t="n">
        <v>45610.89532407407</v>
      </c>
      <c r="C501" s="1" t="n">
        <v>45954</v>
      </c>
      <c r="D501" t="inlineStr">
        <is>
          <t>BLEKINGE LÄN</t>
        </is>
      </c>
      <c r="E501" t="inlineStr">
        <is>
          <t>KARLSKRONA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14644-2025</t>
        </is>
      </c>
      <c r="B502" s="1" t="n">
        <v>45742</v>
      </c>
      <c r="C502" s="1" t="n">
        <v>45954</v>
      </c>
      <c r="D502" t="inlineStr">
        <is>
          <t>BLEKINGE LÄN</t>
        </is>
      </c>
      <c r="E502" t="inlineStr">
        <is>
          <t>KARLSKRONA</t>
        </is>
      </c>
      <c r="G502" t="n">
        <v>2.6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38482-2025</t>
        </is>
      </c>
      <c r="B503" s="1" t="n">
        <v>45884.3334837963</v>
      </c>
      <c r="C503" s="1" t="n">
        <v>45954</v>
      </c>
      <c r="D503" t="inlineStr">
        <is>
          <t>BLEKINGE LÄN</t>
        </is>
      </c>
      <c r="E503" t="inlineStr">
        <is>
          <t>KARLSKRONA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29911-2023</t>
        </is>
      </c>
      <c r="B504" s="1" t="n">
        <v>45107.66918981481</v>
      </c>
      <c r="C504" s="1" t="n">
        <v>45954</v>
      </c>
      <c r="D504" t="inlineStr">
        <is>
          <t>BLEKINGE LÄN</t>
        </is>
      </c>
      <c r="E504" t="inlineStr">
        <is>
          <t>KARLSKRONA</t>
        </is>
      </c>
      <c r="G504" t="n">
        <v>1.5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8946-2022</t>
        </is>
      </c>
      <c r="B505" s="1" t="n">
        <v>44614</v>
      </c>
      <c r="C505" s="1" t="n">
        <v>45954</v>
      </c>
      <c r="D505" t="inlineStr">
        <is>
          <t>BLEKINGE LÄN</t>
        </is>
      </c>
      <c r="E505" t="inlineStr">
        <is>
          <t>KARLSKRONA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22147-2023</t>
        </is>
      </c>
      <c r="B506" s="1" t="n">
        <v>45069</v>
      </c>
      <c r="C506" s="1" t="n">
        <v>45954</v>
      </c>
      <c r="D506" t="inlineStr">
        <is>
          <t>BLEKINGE LÄN</t>
        </is>
      </c>
      <c r="E506" t="inlineStr">
        <is>
          <t>KARLSKRONA</t>
        </is>
      </c>
      <c r="G506" t="n">
        <v>1.9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13781-2023</t>
        </is>
      </c>
      <c r="B507" s="1" t="n">
        <v>45007.47481481481</v>
      </c>
      <c r="C507" s="1" t="n">
        <v>45954</v>
      </c>
      <c r="D507" t="inlineStr">
        <is>
          <t>BLEKINGE LÄN</t>
        </is>
      </c>
      <c r="E507" t="inlineStr">
        <is>
          <t>KARLSKRONA</t>
        </is>
      </c>
      <c r="G507" t="n">
        <v>1.9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13786-2023</t>
        </is>
      </c>
      <c r="B508" s="1" t="n">
        <v>45007.48090277778</v>
      </c>
      <c r="C508" s="1" t="n">
        <v>45954</v>
      </c>
      <c r="D508" t="inlineStr">
        <is>
          <t>BLEKINGE LÄN</t>
        </is>
      </c>
      <c r="E508" t="inlineStr">
        <is>
          <t>KARLSKRONA</t>
        </is>
      </c>
      <c r="G508" t="n">
        <v>1.7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35695-2024</t>
        </is>
      </c>
      <c r="B509" s="1" t="n">
        <v>45532.43672453704</v>
      </c>
      <c r="C509" s="1" t="n">
        <v>45954</v>
      </c>
      <c r="D509" t="inlineStr">
        <is>
          <t>BLEKINGE LÄN</t>
        </is>
      </c>
      <c r="E509" t="inlineStr">
        <is>
          <t>KARLSKRONA</t>
        </is>
      </c>
      <c r="G509" t="n">
        <v>2.8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35696-2024</t>
        </is>
      </c>
      <c r="B510" s="1" t="n">
        <v>45532.43798611111</v>
      </c>
      <c r="C510" s="1" t="n">
        <v>45954</v>
      </c>
      <c r="D510" t="inlineStr">
        <is>
          <t>BLEKINGE LÄN</t>
        </is>
      </c>
      <c r="E510" t="inlineStr">
        <is>
          <t>KARLSKRONA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50015-2023</t>
        </is>
      </c>
      <c r="B511" s="1" t="n">
        <v>45215.46303240741</v>
      </c>
      <c r="C511" s="1" t="n">
        <v>45954</v>
      </c>
      <c r="D511" t="inlineStr">
        <is>
          <t>BLEKINGE LÄN</t>
        </is>
      </c>
      <c r="E511" t="inlineStr">
        <is>
          <t>KARLSKRONA</t>
        </is>
      </c>
      <c r="G511" t="n">
        <v>7.7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50897-2023</t>
        </is>
      </c>
      <c r="B512" s="1" t="n">
        <v>45218.40603009259</v>
      </c>
      <c r="C512" s="1" t="n">
        <v>45954</v>
      </c>
      <c r="D512" t="inlineStr">
        <is>
          <t>BLEKINGE LÄN</t>
        </is>
      </c>
      <c r="E512" t="inlineStr">
        <is>
          <t>KARLSKRONA</t>
        </is>
      </c>
      <c r="G512" t="n">
        <v>2.4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46894-2025</t>
        </is>
      </c>
      <c r="B513" s="1" t="n">
        <v>45929.38549768519</v>
      </c>
      <c r="C513" s="1" t="n">
        <v>45954</v>
      </c>
      <c r="D513" t="inlineStr">
        <is>
          <t>BLEKINGE LÄN</t>
        </is>
      </c>
      <c r="E513" t="inlineStr">
        <is>
          <t>KARLSKRONA</t>
        </is>
      </c>
      <c r="G513" t="n">
        <v>1.5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3831-2025</t>
        </is>
      </c>
      <c r="B514" s="1" t="n">
        <v>45681.87600694445</v>
      </c>
      <c r="C514" s="1" t="n">
        <v>45954</v>
      </c>
      <c r="D514" t="inlineStr">
        <is>
          <t>BLEKINGE LÄN</t>
        </is>
      </c>
      <c r="E514" t="inlineStr">
        <is>
          <t>KARLSKRONA</t>
        </is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8327-2023</t>
        </is>
      </c>
      <c r="B515" s="1" t="n">
        <v>44974.82748842592</v>
      </c>
      <c r="C515" s="1" t="n">
        <v>45954</v>
      </c>
      <c r="D515" t="inlineStr">
        <is>
          <t>BLEKINGE LÄN</t>
        </is>
      </c>
      <c r="E515" t="inlineStr">
        <is>
          <t>KARLSKRONA</t>
        </is>
      </c>
      <c r="G515" t="n">
        <v>4.8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39360-2024</t>
        </is>
      </c>
      <c r="B516" s="1" t="n">
        <v>45551</v>
      </c>
      <c r="C516" s="1" t="n">
        <v>45954</v>
      </c>
      <c r="D516" t="inlineStr">
        <is>
          <t>BLEKINGE LÄN</t>
        </is>
      </c>
      <c r="E516" t="inlineStr">
        <is>
          <t>KARLSKRONA</t>
        </is>
      </c>
      <c r="G516" t="n">
        <v>2.8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50354-2024</t>
        </is>
      </c>
      <c r="B517" s="1" t="n">
        <v>45600</v>
      </c>
      <c r="C517" s="1" t="n">
        <v>45954</v>
      </c>
      <c r="D517" t="inlineStr">
        <is>
          <t>BLEKINGE LÄN</t>
        </is>
      </c>
      <c r="E517" t="inlineStr">
        <is>
          <t>KARLSKRONA</t>
        </is>
      </c>
      <c r="G517" t="n">
        <v>2.2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57328-2023</t>
        </is>
      </c>
      <c r="B518" s="1" t="n">
        <v>45245.655</v>
      </c>
      <c r="C518" s="1" t="n">
        <v>45954</v>
      </c>
      <c r="D518" t="inlineStr">
        <is>
          <t>BLEKINGE LÄN</t>
        </is>
      </c>
      <c r="E518" t="inlineStr">
        <is>
          <t>KARLSKRONA</t>
        </is>
      </c>
      <c r="G518" t="n">
        <v>1.2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19142-2022</t>
        </is>
      </c>
      <c r="B519" s="1" t="n">
        <v>44691.62384259259</v>
      </c>
      <c r="C519" s="1" t="n">
        <v>45954</v>
      </c>
      <c r="D519" t="inlineStr">
        <is>
          <t>BLEKINGE LÄN</t>
        </is>
      </c>
      <c r="E519" t="inlineStr">
        <is>
          <t>KARLSKRONA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26602-2025</t>
        </is>
      </c>
      <c r="B520" s="1" t="n">
        <v>45809.60372685185</v>
      </c>
      <c r="C520" s="1" t="n">
        <v>45954</v>
      </c>
      <c r="D520" t="inlineStr">
        <is>
          <t>BLEKINGE LÄN</t>
        </is>
      </c>
      <c r="E520" t="inlineStr">
        <is>
          <t>KARLSKRONA</t>
        </is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48013-2023</t>
        </is>
      </c>
      <c r="B521" s="1" t="n">
        <v>45204</v>
      </c>
      <c r="C521" s="1" t="n">
        <v>45954</v>
      </c>
      <c r="D521" t="inlineStr">
        <is>
          <t>BLEKINGE LÄN</t>
        </is>
      </c>
      <c r="E521" t="inlineStr">
        <is>
          <t>KARLSKRONA</t>
        </is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24931-2023</t>
        </is>
      </c>
      <c r="B522" s="1" t="n">
        <v>45085</v>
      </c>
      <c r="C522" s="1" t="n">
        <v>45954</v>
      </c>
      <c r="D522" t="inlineStr">
        <is>
          <t>BLEKINGE LÄN</t>
        </is>
      </c>
      <c r="E522" t="inlineStr">
        <is>
          <t>KARLSKRONA</t>
        </is>
      </c>
      <c r="G522" t="n">
        <v>10.9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35858-2022</t>
        </is>
      </c>
      <c r="B523" s="1" t="n">
        <v>44799</v>
      </c>
      <c r="C523" s="1" t="n">
        <v>45954</v>
      </c>
      <c r="D523" t="inlineStr">
        <is>
          <t>BLEKINGE LÄN</t>
        </is>
      </c>
      <c r="E523" t="inlineStr">
        <is>
          <t>KARLSKRONA</t>
        </is>
      </c>
      <c r="G523" t="n">
        <v>2.7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12698-2022</t>
        </is>
      </c>
      <c r="B524" s="1" t="n">
        <v>44641.60950231482</v>
      </c>
      <c r="C524" s="1" t="n">
        <v>45954</v>
      </c>
      <c r="D524" t="inlineStr">
        <is>
          <t>BLEKINGE LÄN</t>
        </is>
      </c>
      <c r="E524" t="inlineStr">
        <is>
          <t>KARLSKRONA</t>
        </is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18242-2021</t>
        </is>
      </c>
      <c r="B525" s="1" t="n">
        <v>44302</v>
      </c>
      <c r="C525" s="1" t="n">
        <v>45954</v>
      </c>
      <c r="D525" t="inlineStr">
        <is>
          <t>BLEKINGE LÄN</t>
        </is>
      </c>
      <c r="E525" t="inlineStr">
        <is>
          <t>KARLSKRONA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23592-2023</t>
        </is>
      </c>
      <c r="B526" s="1" t="n">
        <v>45077.43820601852</v>
      </c>
      <c r="C526" s="1" t="n">
        <v>45954</v>
      </c>
      <c r="D526" t="inlineStr">
        <is>
          <t>BLEKINGE LÄN</t>
        </is>
      </c>
      <c r="E526" t="inlineStr">
        <is>
          <t>KARLSKRONA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36731-2024</t>
        </is>
      </c>
      <c r="B527" s="1" t="n">
        <v>45537.91421296296</v>
      </c>
      <c r="C527" s="1" t="n">
        <v>45954</v>
      </c>
      <c r="D527" t="inlineStr">
        <is>
          <t>BLEKINGE LÄN</t>
        </is>
      </c>
      <c r="E527" t="inlineStr">
        <is>
          <t>KARLSKRONA</t>
        </is>
      </c>
      <c r="G527" t="n">
        <v>0.7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36811-2024</t>
        </is>
      </c>
      <c r="B528" s="1" t="n">
        <v>45538</v>
      </c>
      <c r="C528" s="1" t="n">
        <v>45954</v>
      </c>
      <c r="D528" t="inlineStr">
        <is>
          <t>BLEKINGE LÄN</t>
        </is>
      </c>
      <c r="E528" t="inlineStr">
        <is>
          <t>KARLSKRONA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35724-2024</t>
        </is>
      </c>
      <c r="B529" s="1" t="n">
        <v>45532</v>
      </c>
      <c r="C529" s="1" t="n">
        <v>45954</v>
      </c>
      <c r="D529" t="inlineStr">
        <is>
          <t>BLEKINGE LÄN</t>
        </is>
      </c>
      <c r="E529" t="inlineStr">
        <is>
          <t>KARLSKRONA</t>
        </is>
      </c>
      <c r="G529" t="n">
        <v>0.5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14176-2024</t>
        </is>
      </c>
      <c r="B530" s="1" t="n">
        <v>45393.30091435185</v>
      </c>
      <c r="C530" s="1" t="n">
        <v>45954</v>
      </c>
      <c r="D530" t="inlineStr">
        <is>
          <t>BLEKINGE LÄN</t>
        </is>
      </c>
      <c r="E530" t="inlineStr">
        <is>
          <t>KARLSKRONA</t>
        </is>
      </c>
      <c r="G530" t="n">
        <v>1.8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40714-2023</t>
        </is>
      </c>
      <c r="B531" s="1" t="n">
        <v>45170.64689814814</v>
      </c>
      <c r="C531" s="1" t="n">
        <v>45954</v>
      </c>
      <c r="D531" t="inlineStr">
        <is>
          <t>BLEKINGE LÄN</t>
        </is>
      </c>
      <c r="E531" t="inlineStr">
        <is>
          <t>KARLSKRONA</t>
        </is>
      </c>
      <c r="G531" t="n">
        <v>1.1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26790-2021</t>
        </is>
      </c>
      <c r="B532" s="1" t="n">
        <v>44349</v>
      </c>
      <c r="C532" s="1" t="n">
        <v>45954</v>
      </c>
      <c r="D532" t="inlineStr">
        <is>
          <t>BLEKINGE LÄN</t>
        </is>
      </c>
      <c r="E532" t="inlineStr">
        <is>
          <t>KARLSKRONA</t>
        </is>
      </c>
      <c r="G532" t="n">
        <v>1.8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65346-2020</t>
        </is>
      </c>
      <c r="B533" s="1" t="n">
        <v>44169</v>
      </c>
      <c r="C533" s="1" t="n">
        <v>45954</v>
      </c>
      <c r="D533" t="inlineStr">
        <is>
          <t>BLEKINGE LÄN</t>
        </is>
      </c>
      <c r="E533" t="inlineStr">
        <is>
          <t>KARLSKRONA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39391-2023</t>
        </is>
      </c>
      <c r="B534" s="1" t="n">
        <v>45166.65524305555</v>
      </c>
      <c r="C534" s="1" t="n">
        <v>45954</v>
      </c>
      <c r="D534" t="inlineStr">
        <is>
          <t>BLEKINGE LÄN</t>
        </is>
      </c>
      <c r="E534" t="inlineStr">
        <is>
          <t>KARLSKRONA</t>
        </is>
      </c>
      <c r="G534" t="n">
        <v>11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47155-2025</t>
        </is>
      </c>
      <c r="B535" s="1" t="n">
        <v>45929.73125</v>
      </c>
      <c r="C535" s="1" t="n">
        <v>45954</v>
      </c>
      <c r="D535" t="inlineStr">
        <is>
          <t>BLEKINGE LÄN</t>
        </is>
      </c>
      <c r="E535" t="inlineStr">
        <is>
          <t>KARLSKRONA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47242-2025</t>
        </is>
      </c>
      <c r="B536" s="1" t="n">
        <v>45930</v>
      </c>
      <c r="C536" s="1" t="n">
        <v>45954</v>
      </c>
      <c r="D536" t="inlineStr">
        <is>
          <t>BLEKINGE LÄN</t>
        </is>
      </c>
      <c r="E536" t="inlineStr">
        <is>
          <t>KARLSKRONA</t>
        </is>
      </c>
      <c r="G536" t="n">
        <v>0.5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58627-2023</t>
        </is>
      </c>
      <c r="B537" s="1" t="n">
        <v>45251.55815972222</v>
      </c>
      <c r="C537" s="1" t="n">
        <v>45954</v>
      </c>
      <c r="D537" t="inlineStr">
        <is>
          <t>BLEKINGE LÄN</t>
        </is>
      </c>
      <c r="E537" t="inlineStr">
        <is>
          <t>KARLSKRONA</t>
        </is>
      </c>
      <c r="G537" t="n">
        <v>0.4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11630-2022</t>
        </is>
      </c>
      <c r="B538" s="1" t="n">
        <v>44631.65131944444</v>
      </c>
      <c r="C538" s="1" t="n">
        <v>45954</v>
      </c>
      <c r="D538" t="inlineStr">
        <is>
          <t>BLEKINGE LÄN</t>
        </is>
      </c>
      <c r="E538" t="inlineStr">
        <is>
          <t>KARLSKRONA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50966-2023</t>
        </is>
      </c>
      <c r="B539" s="1" t="n">
        <v>45218.4927662037</v>
      </c>
      <c r="C539" s="1" t="n">
        <v>45954</v>
      </c>
      <c r="D539" t="inlineStr">
        <is>
          <t>BLEKINGE LÄN</t>
        </is>
      </c>
      <c r="E539" t="inlineStr">
        <is>
          <t>KARLSKRONA</t>
        </is>
      </c>
      <c r="G539" t="n">
        <v>1.7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25455-2024</t>
        </is>
      </c>
      <c r="B540" s="1" t="n">
        <v>45463.42392361111</v>
      </c>
      <c r="C540" s="1" t="n">
        <v>45954</v>
      </c>
      <c r="D540" t="inlineStr">
        <is>
          <t>BLEKINGE LÄN</t>
        </is>
      </c>
      <c r="E540" t="inlineStr">
        <is>
          <t>KARLSKRONA</t>
        </is>
      </c>
      <c r="G540" t="n">
        <v>2.5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25458-2024</t>
        </is>
      </c>
      <c r="B541" s="1" t="n">
        <v>45463.42876157408</v>
      </c>
      <c r="C541" s="1" t="n">
        <v>45954</v>
      </c>
      <c r="D541" t="inlineStr">
        <is>
          <t>BLEKINGE LÄN</t>
        </is>
      </c>
      <c r="E541" t="inlineStr">
        <is>
          <t>KARLSKRONA</t>
        </is>
      </c>
      <c r="G541" t="n">
        <v>2.3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19084-2025</t>
        </is>
      </c>
      <c r="B542" s="1" t="n">
        <v>45766</v>
      </c>
      <c r="C542" s="1" t="n">
        <v>45954</v>
      </c>
      <c r="D542" t="inlineStr">
        <is>
          <t>BLEKINGE LÄN</t>
        </is>
      </c>
      <c r="E542" t="inlineStr">
        <is>
          <t>KARLSKRONA</t>
        </is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59884-2023</t>
        </is>
      </c>
      <c r="B543" s="1" t="n">
        <v>45254</v>
      </c>
      <c r="C543" s="1" t="n">
        <v>45954</v>
      </c>
      <c r="D543" t="inlineStr">
        <is>
          <t>BLEKINGE LÄN</t>
        </is>
      </c>
      <c r="E543" t="inlineStr">
        <is>
          <t>KARLSKRONA</t>
        </is>
      </c>
      <c r="G543" t="n">
        <v>1.5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20527-2023</t>
        </is>
      </c>
      <c r="B544" s="1" t="n">
        <v>45057</v>
      </c>
      <c r="C544" s="1" t="n">
        <v>45954</v>
      </c>
      <c r="D544" t="inlineStr">
        <is>
          <t>BLEKINGE LÄN</t>
        </is>
      </c>
      <c r="E544" t="inlineStr">
        <is>
          <t>KARLSKRONA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36577-2024</t>
        </is>
      </c>
      <c r="B545" s="1" t="n">
        <v>45537.4990625</v>
      </c>
      <c r="C545" s="1" t="n">
        <v>45954</v>
      </c>
      <c r="D545" t="inlineStr">
        <is>
          <t>BLEKINGE LÄN</t>
        </is>
      </c>
      <c r="E545" t="inlineStr">
        <is>
          <t>KARLSKRONA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21589-2025</t>
        </is>
      </c>
      <c r="B546" s="1" t="n">
        <v>45783</v>
      </c>
      <c r="C546" s="1" t="n">
        <v>45954</v>
      </c>
      <c r="D546" t="inlineStr">
        <is>
          <t>BLEKINGE LÄN</t>
        </is>
      </c>
      <c r="E546" t="inlineStr">
        <is>
          <t>KARLSKRONA</t>
        </is>
      </c>
      <c r="G546" t="n">
        <v>11.5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47240-2025</t>
        </is>
      </c>
      <c r="B547" s="1" t="n">
        <v>45930</v>
      </c>
      <c r="C547" s="1" t="n">
        <v>45954</v>
      </c>
      <c r="D547" t="inlineStr">
        <is>
          <t>BLEKINGE LÄN</t>
        </is>
      </c>
      <c r="E547" t="inlineStr">
        <is>
          <t>KARLSKRONA</t>
        </is>
      </c>
      <c r="G547" t="n">
        <v>1.6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14618-2023</t>
        </is>
      </c>
      <c r="B548" s="1" t="n">
        <v>45013.65112268519</v>
      </c>
      <c r="C548" s="1" t="n">
        <v>45954</v>
      </c>
      <c r="D548" t="inlineStr">
        <is>
          <t>BLEKINGE LÄN</t>
        </is>
      </c>
      <c r="E548" t="inlineStr">
        <is>
          <t>KARLSKRONA</t>
        </is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29583-2022</t>
        </is>
      </c>
      <c r="B549" s="1" t="n">
        <v>44754</v>
      </c>
      <c r="C549" s="1" t="n">
        <v>45954</v>
      </c>
      <c r="D549" t="inlineStr">
        <is>
          <t>BLEKINGE LÄN</t>
        </is>
      </c>
      <c r="E549" t="inlineStr">
        <is>
          <t>KARLSKRONA</t>
        </is>
      </c>
      <c r="G549" t="n">
        <v>0.9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47157-2025</t>
        </is>
      </c>
      <c r="B550" s="1" t="n">
        <v>45929.73858796297</v>
      </c>
      <c r="C550" s="1" t="n">
        <v>45954</v>
      </c>
      <c r="D550" t="inlineStr">
        <is>
          <t>BLEKINGE LÄN</t>
        </is>
      </c>
      <c r="E550" t="inlineStr">
        <is>
          <t>KARLSKRONA</t>
        </is>
      </c>
      <c r="G550" t="n">
        <v>0.7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47159-2025</t>
        </is>
      </c>
      <c r="B551" s="1" t="n">
        <v>45929.74033564814</v>
      </c>
      <c r="C551" s="1" t="n">
        <v>45954</v>
      </c>
      <c r="D551" t="inlineStr">
        <is>
          <t>BLEKINGE LÄN</t>
        </is>
      </c>
      <c r="E551" t="inlineStr">
        <is>
          <t>KARLSKRONA</t>
        </is>
      </c>
      <c r="G551" t="n">
        <v>0.5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28031-2025</t>
        </is>
      </c>
      <c r="B552" s="1" t="n">
        <v>45817.63003472222</v>
      </c>
      <c r="C552" s="1" t="n">
        <v>45954</v>
      </c>
      <c r="D552" t="inlineStr">
        <is>
          <t>BLEKINGE LÄN</t>
        </is>
      </c>
      <c r="E552" t="inlineStr">
        <is>
          <t>KARLSKRONA</t>
        </is>
      </c>
      <c r="G552" t="n">
        <v>3.1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16783-2024</t>
        </is>
      </c>
      <c r="B553" s="1" t="n">
        <v>45411.41958333334</v>
      </c>
      <c r="C553" s="1" t="n">
        <v>45954</v>
      </c>
      <c r="D553" t="inlineStr">
        <is>
          <t>BLEKINGE LÄN</t>
        </is>
      </c>
      <c r="E553" t="inlineStr">
        <is>
          <t>KARLSKRONA</t>
        </is>
      </c>
      <c r="G553" t="n">
        <v>1.6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26496-2023</t>
        </is>
      </c>
      <c r="B554" s="1" t="n">
        <v>45092</v>
      </c>
      <c r="C554" s="1" t="n">
        <v>45954</v>
      </c>
      <c r="D554" t="inlineStr">
        <is>
          <t>BLEKINGE LÄN</t>
        </is>
      </c>
      <c r="E554" t="inlineStr">
        <is>
          <t>KARLSKRONA</t>
        </is>
      </c>
      <c r="G554" t="n">
        <v>23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6238-2025</t>
        </is>
      </c>
      <c r="B555" s="1" t="n">
        <v>45697</v>
      </c>
      <c r="C555" s="1" t="n">
        <v>45954</v>
      </c>
      <c r="D555" t="inlineStr">
        <is>
          <t>BLEKINGE LÄN</t>
        </is>
      </c>
      <c r="E555" t="inlineStr">
        <is>
          <t>KARLSKRONA</t>
        </is>
      </c>
      <c r="G555" t="n">
        <v>0.6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19105-2023</t>
        </is>
      </c>
      <c r="B556" s="1" t="n">
        <v>45048</v>
      </c>
      <c r="C556" s="1" t="n">
        <v>45954</v>
      </c>
      <c r="D556" t="inlineStr">
        <is>
          <t>BLEKINGE LÄN</t>
        </is>
      </c>
      <c r="E556" t="inlineStr">
        <is>
          <t>KARLSKRONA</t>
        </is>
      </c>
      <c r="G556" t="n">
        <v>2.2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8094-2022</t>
        </is>
      </c>
      <c r="B557" s="1" t="n">
        <v>44609.5427199074</v>
      </c>
      <c r="C557" s="1" t="n">
        <v>45954</v>
      </c>
      <c r="D557" t="inlineStr">
        <is>
          <t>BLEKINGE LÄN</t>
        </is>
      </c>
      <c r="E557" t="inlineStr">
        <is>
          <t>KARLSKRONA</t>
        </is>
      </c>
      <c r="F557" t="inlineStr">
        <is>
          <t>Kommuner</t>
        </is>
      </c>
      <c r="G557" t="n">
        <v>2.3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8104-2022</t>
        </is>
      </c>
      <c r="B558" s="1" t="n">
        <v>44609.55334490741</v>
      </c>
      <c r="C558" s="1" t="n">
        <v>45954</v>
      </c>
      <c r="D558" t="inlineStr">
        <is>
          <t>BLEKINGE LÄN</t>
        </is>
      </c>
      <c r="E558" t="inlineStr">
        <is>
          <t>KARLSKRONA</t>
        </is>
      </c>
      <c r="F558" t="inlineStr">
        <is>
          <t>Kommuner</t>
        </is>
      </c>
      <c r="G558" t="n">
        <v>4.3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41204-2022</t>
        </is>
      </c>
      <c r="B559" s="1" t="n">
        <v>44825</v>
      </c>
      <c r="C559" s="1" t="n">
        <v>45954</v>
      </c>
      <c r="D559" t="inlineStr">
        <is>
          <t>BLEKINGE LÄN</t>
        </is>
      </c>
      <c r="E559" t="inlineStr">
        <is>
          <t>KARLSKRONA</t>
        </is>
      </c>
      <c r="G559" t="n">
        <v>0.7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24946-2023</t>
        </is>
      </c>
      <c r="B560" s="1" t="n">
        <v>45085</v>
      </c>
      <c r="C560" s="1" t="n">
        <v>45954</v>
      </c>
      <c r="D560" t="inlineStr">
        <is>
          <t>BLEKINGE LÄN</t>
        </is>
      </c>
      <c r="E560" t="inlineStr">
        <is>
          <t>KARLSKRONA</t>
        </is>
      </c>
      <c r="G560" t="n">
        <v>6.2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24948-2023</t>
        </is>
      </c>
      <c r="B561" s="1" t="n">
        <v>45085</v>
      </c>
      <c r="C561" s="1" t="n">
        <v>45954</v>
      </c>
      <c r="D561" t="inlineStr">
        <is>
          <t>BLEKINGE LÄN</t>
        </is>
      </c>
      <c r="E561" t="inlineStr">
        <is>
          <t>KARLSKRONA</t>
        </is>
      </c>
      <c r="G561" t="n">
        <v>2.6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36582-2024</t>
        </is>
      </c>
      <c r="B562" s="1" t="n">
        <v>45537.50579861111</v>
      </c>
      <c r="C562" s="1" t="n">
        <v>45954</v>
      </c>
      <c r="D562" t="inlineStr">
        <is>
          <t>BLEKINGE LÄN</t>
        </is>
      </c>
      <c r="E562" t="inlineStr">
        <is>
          <t>KARLSKRONA</t>
        </is>
      </c>
      <c r="G562" t="n">
        <v>4.3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3618-2022</t>
        </is>
      </c>
      <c r="B563" s="1" t="n">
        <v>44586</v>
      </c>
      <c r="C563" s="1" t="n">
        <v>45954</v>
      </c>
      <c r="D563" t="inlineStr">
        <is>
          <t>BLEKINGE LÄN</t>
        </is>
      </c>
      <c r="E563" t="inlineStr">
        <is>
          <t>KARLSKRONA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14131-2023</t>
        </is>
      </c>
      <c r="B564" s="1" t="n">
        <v>45009.46116898148</v>
      </c>
      <c r="C564" s="1" t="n">
        <v>45954</v>
      </c>
      <c r="D564" t="inlineStr">
        <is>
          <t>BLEKINGE LÄN</t>
        </is>
      </c>
      <c r="E564" t="inlineStr">
        <is>
          <t>KARLSKRONA</t>
        </is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23819-2024</t>
        </is>
      </c>
      <c r="B565" s="1" t="n">
        <v>45455.45792824074</v>
      </c>
      <c r="C565" s="1" t="n">
        <v>45954</v>
      </c>
      <c r="D565" t="inlineStr">
        <is>
          <t>BLEKINGE LÄN</t>
        </is>
      </c>
      <c r="E565" t="inlineStr">
        <is>
          <t>KARLSKRONA</t>
        </is>
      </c>
      <c r="G565" t="n">
        <v>6.9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39853-2025</t>
        </is>
      </c>
      <c r="B566" s="1" t="n">
        <v>45891.58806712963</v>
      </c>
      <c r="C566" s="1" t="n">
        <v>45954</v>
      </c>
      <c r="D566" t="inlineStr">
        <is>
          <t>BLEKINGE LÄN</t>
        </is>
      </c>
      <c r="E566" t="inlineStr">
        <is>
          <t>KARLSKRONA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39984-2022</t>
        </is>
      </c>
      <c r="B567" s="1" t="n">
        <v>44820</v>
      </c>
      <c r="C567" s="1" t="n">
        <v>45954</v>
      </c>
      <c r="D567" t="inlineStr">
        <is>
          <t>BLEKINGE LÄN</t>
        </is>
      </c>
      <c r="E567" t="inlineStr">
        <is>
          <t>KARLSKRONA</t>
        </is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160-2021</t>
        </is>
      </c>
      <c r="B568" s="1" t="n">
        <v>44200</v>
      </c>
      <c r="C568" s="1" t="n">
        <v>45954</v>
      </c>
      <c r="D568" t="inlineStr">
        <is>
          <t>BLEKINGE LÄN</t>
        </is>
      </c>
      <c r="E568" t="inlineStr">
        <is>
          <t>KARLSKRONA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55434-2023</t>
        </is>
      </c>
      <c r="B569" s="1" t="n">
        <v>45238</v>
      </c>
      <c r="C569" s="1" t="n">
        <v>45954</v>
      </c>
      <c r="D569" t="inlineStr">
        <is>
          <t>BLEKINGE LÄN</t>
        </is>
      </c>
      <c r="E569" t="inlineStr">
        <is>
          <t>KARLSKRONA</t>
        </is>
      </c>
      <c r="G569" t="n">
        <v>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24179-2022</t>
        </is>
      </c>
      <c r="B570" s="1" t="n">
        <v>44725</v>
      </c>
      <c r="C570" s="1" t="n">
        <v>45954</v>
      </c>
      <c r="D570" t="inlineStr">
        <is>
          <t>BLEKINGE LÄN</t>
        </is>
      </c>
      <c r="E570" t="inlineStr">
        <is>
          <t>KARLSKRONA</t>
        </is>
      </c>
      <c r="G570" t="n">
        <v>3.3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29106-2025</t>
        </is>
      </c>
      <c r="B571" s="1" t="n">
        <v>45821.57865740741</v>
      </c>
      <c r="C571" s="1" t="n">
        <v>45954</v>
      </c>
      <c r="D571" t="inlineStr">
        <is>
          <t>BLEKINGE LÄN</t>
        </is>
      </c>
      <c r="E571" t="inlineStr">
        <is>
          <t>KARLSKRONA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52696-2023</t>
        </is>
      </c>
      <c r="B572" s="1" t="n">
        <v>45225.77278935185</v>
      </c>
      <c r="C572" s="1" t="n">
        <v>45954</v>
      </c>
      <c r="D572" t="inlineStr">
        <is>
          <t>BLEKINGE LÄN</t>
        </is>
      </c>
      <c r="E572" t="inlineStr">
        <is>
          <t>KARLSKRONA</t>
        </is>
      </c>
      <c r="G572" t="n">
        <v>0.5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64490-2021</t>
        </is>
      </c>
      <c r="B573" s="1" t="n">
        <v>44511.57038194445</v>
      </c>
      <c r="C573" s="1" t="n">
        <v>45954</v>
      </c>
      <c r="D573" t="inlineStr">
        <is>
          <t>BLEKINGE LÄN</t>
        </is>
      </c>
      <c r="E573" t="inlineStr">
        <is>
          <t>KARLSKRONA</t>
        </is>
      </c>
      <c r="G573" t="n">
        <v>4.2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30246-2025</t>
        </is>
      </c>
      <c r="B574" s="1" t="n">
        <v>45827.41166666667</v>
      </c>
      <c r="C574" s="1" t="n">
        <v>45954</v>
      </c>
      <c r="D574" t="inlineStr">
        <is>
          <t>BLEKINGE LÄN</t>
        </is>
      </c>
      <c r="E574" t="inlineStr">
        <is>
          <t>KARLSKRONA</t>
        </is>
      </c>
      <c r="G574" t="n">
        <v>1.9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47831-2025</t>
        </is>
      </c>
      <c r="B575" s="1" t="n">
        <v>45931</v>
      </c>
      <c r="C575" s="1" t="n">
        <v>45954</v>
      </c>
      <c r="D575" t="inlineStr">
        <is>
          <t>BLEKINGE LÄN</t>
        </is>
      </c>
      <c r="E575" t="inlineStr">
        <is>
          <t>KARLSKRONA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47837-2025</t>
        </is>
      </c>
      <c r="B576" s="1" t="n">
        <v>45931</v>
      </c>
      <c r="C576" s="1" t="n">
        <v>45954</v>
      </c>
      <c r="D576" t="inlineStr">
        <is>
          <t>BLEKINGE LÄN</t>
        </is>
      </c>
      <c r="E576" t="inlineStr">
        <is>
          <t>KARLSKRONA</t>
        </is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20546-2025</t>
        </is>
      </c>
      <c r="B577" s="1" t="n">
        <v>45775.63248842592</v>
      </c>
      <c r="C577" s="1" t="n">
        <v>45954</v>
      </c>
      <c r="D577" t="inlineStr">
        <is>
          <t>BLEKINGE LÄN</t>
        </is>
      </c>
      <c r="E577" t="inlineStr">
        <is>
          <t>KARLSKRONA</t>
        </is>
      </c>
      <c r="G577" t="n">
        <v>7.6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29935-2025</t>
        </is>
      </c>
      <c r="B578" s="1" t="n">
        <v>45826.44643518519</v>
      </c>
      <c r="C578" s="1" t="n">
        <v>45954</v>
      </c>
      <c r="D578" t="inlineStr">
        <is>
          <t>BLEKINGE LÄN</t>
        </is>
      </c>
      <c r="E578" t="inlineStr">
        <is>
          <t>KARLSKRONA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2197-2024</t>
        </is>
      </c>
      <c r="B579" s="1" t="n">
        <v>45309.69809027778</v>
      </c>
      <c r="C579" s="1" t="n">
        <v>45954</v>
      </c>
      <c r="D579" t="inlineStr">
        <is>
          <t>BLEKINGE LÄN</t>
        </is>
      </c>
      <c r="E579" t="inlineStr">
        <is>
          <t>KARLSKRONA</t>
        </is>
      </c>
      <c r="G579" t="n">
        <v>1.6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65639-2021</t>
        </is>
      </c>
      <c r="B580" s="1" t="n">
        <v>44516</v>
      </c>
      <c r="C580" s="1" t="n">
        <v>45954</v>
      </c>
      <c r="D580" t="inlineStr">
        <is>
          <t>BLEKINGE LÄN</t>
        </is>
      </c>
      <c r="E580" t="inlineStr">
        <is>
          <t>KARLSKRONA</t>
        </is>
      </c>
      <c r="G580" t="n">
        <v>1.9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39576-2025</t>
        </is>
      </c>
      <c r="B581" s="1" t="n">
        <v>45890</v>
      </c>
      <c r="C581" s="1" t="n">
        <v>45954</v>
      </c>
      <c r="D581" t="inlineStr">
        <is>
          <t>BLEKINGE LÄN</t>
        </is>
      </c>
      <c r="E581" t="inlineStr">
        <is>
          <t>KARLSKRONA</t>
        </is>
      </c>
      <c r="G581" t="n">
        <v>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30249-2025</t>
        </is>
      </c>
      <c r="B582" s="1" t="n">
        <v>45827.41407407408</v>
      </c>
      <c r="C582" s="1" t="n">
        <v>45954</v>
      </c>
      <c r="D582" t="inlineStr">
        <is>
          <t>BLEKINGE LÄN</t>
        </is>
      </c>
      <c r="E582" t="inlineStr">
        <is>
          <t>KARLSKRONA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68579-2020</t>
        </is>
      </c>
      <c r="B583" s="1" t="n">
        <v>44186</v>
      </c>
      <c r="C583" s="1" t="n">
        <v>45954</v>
      </c>
      <c r="D583" t="inlineStr">
        <is>
          <t>BLEKINGE LÄN</t>
        </is>
      </c>
      <c r="E583" t="inlineStr">
        <is>
          <t>KARLSKRONA</t>
        </is>
      </c>
      <c r="G583" t="n">
        <v>2.9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41867-2024</t>
        </is>
      </c>
      <c r="B584" s="1" t="n">
        <v>45561</v>
      </c>
      <c r="C584" s="1" t="n">
        <v>45954</v>
      </c>
      <c r="D584" t="inlineStr">
        <is>
          <t>BLEKINGE LÄN</t>
        </is>
      </c>
      <c r="E584" t="inlineStr">
        <is>
          <t>KARLSKRONA</t>
        </is>
      </c>
      <c r="G584" t="n">
        <v>11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29938-2025</t>
        </is>
      </c>
      <c r="B585" s="1" t="n">
        <v>45826.44898148148</v>
      </c>
      <c r="C585" s="1" t="n">
        <v>45954</v>
      </c>
      <c r="D585" t="inlineStr">
        <is>
          <t>BLEKINGE LÄN</t>
        </is>
      </c>
      <c r="E585" t="inlineStr">
        <is>
          <t>KARLSKRONA</t>
        </is>
      </c>
      <c r="G585" t="n">
        <v>2.1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2692-2022</t>
        </is>
      </c>
      <c r="B586" s="1" t="n">
        <v>44580</v>
      </c>
      <c r="C586" s="1" t="n">
        <v>45954</v>
      </c>
      <c r="D586" t="inlineStr">
        <is>
          <t>BLEKINGE LÄN</t>
        </is>
      </c>
      <c r="E586" t="inlineStr">
        <is>
          <t>KARLSKRONA</t>
        </is>
      </c>
      <c r="G586" t="n">
        <v>1.5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57337-2024</t>
        </is>
      </c>
      <c r="B587" s="1" t="n">
        <v>45629.63384259259</v>
      </c>
      <c r="C587" s="1" t="n">
        <v>45954</v>
      </c>
      <c r="D587" t="inlineStr">
        <is>
          <t>BLEKINGE LÄN</t>
        </is>
      </c>
      <c r="E587" t="inlineStr">
        <is>
          <t>KARLSKRONA</t>
        </is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30275-2025</t>
        </is>
      </c>
      <c r="B588" s="1" t="n">
        <v>45827.45453703704</v>
      </c>
      <c r="C588" s="1" t="n">
        <v>45954</v>
      </c>
      <c r="D588" t="inlineStr">
        <is>
          <t>BLEKINGE LÄN</t>
        </is>
      </c>
      <c r="E588" t="inlineStr">
        <is>
          <t>KARLSKRONA</t>
        </is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3011-2024</t>
        </is>
      </c>
      <c r="B589" s="1" t="n">
        <v>45315.87924768519</v>
      </c>
      <c r="C589" s="1" t="n">
        <v>45954</v>
      </c>
      <c r="D589" t="inlineStr">
        <is>
          <t>BLEKINGE LÄN</t>
        </is>
      </c>
      <c r="E589" t="inlineStr">
        <is>
          <t>KARLSKRONA</t>
        </is>
      </c>
      <c r="G589" t="n">
        <v>1.4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30271-2025</t>
        </is>
      </c>
      <c r="B590" s="1" t="n">
        <v>45827.45193287037</v>
      </c>
      <c r="C590" s="1" t="n">
        <v>45954</v>
      </c>
      <c r="D590" t="inlineStr">
        <is>
          <t>BLEKINGE LÄN</t>
        </is>
      </c>
      <c r="E590" t="inlineStr">
        <is>
          <t>KARLSKRONA</t>
        </is>
      </c>
      <c r="G590" t="n">
        <v>2.7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1909-2024</t>
        </is>
      </c>
      <c r="B591" s="1" t="n">
        <v>45308.40855324074</v>
      </c>
      <c r="C591" s="1" t="n">
        <v>45954</v>
      </c>
      <c r="D591" t="inlineStr">
        <is>
          <t>BLEKINGE LÄN</t>
        </is>
      </c>
      <c r="E591" t="inlineStr">
        <is>
          <t>KARLSKRONA</t>
        </is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30247-2025</t>
        </is>
      </c>
      <c r="B592" s="1" t="n">
        <v>45827.41239583334</v>
      </c>
      <c r="C592" s="1" t="n">
        <v>45954</v>
      </c>
      <c r="D592" t="inlineStr">
        <is>
          <t>BLEKINGE LÄN</t>
        </is>
      </c>
      <c r="E592" t="inlineStr">
        <is>
          <t>KARLSKRONA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29977-2025</t>
        </is>
      </c>
      <c r="B593" s="1" t="n">
        <v>45826.49226851852</v>
      </c>
      <c r="C593" s="1" t="n">
        <v>45954</v>
      </c>
      <c r="D593" t="inlineStr">
        <is>
          <t>BLEKINGE LÄN</t>
        </is>
      </c>
      <c r="E593" t="inlineStr">
        <is>
          <t>KARLSKRONA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42074-2023</t>
        </is>
      </c>
      <c r="B594" s="1" t="n">
        <v>45174</v>
      </c>
      <c r="C594" s="1" t="n">
        <v>45954</v>
      </c>
      <c r="D594" t="inlineStr">
        <is>
          <t>BLEKINGE LÄN</t>
        </is>
      </c>
      <c r="E594" t="inlineStr">
        <is>
          <t>KARLSKRONA</t>
        </is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27375-2025</t>
        </is>
      </c>
      <c r="B595" s="1" t="n">
        <v>45812.6565625</v>
      </c>
      <c r="C595" s="1" t="n">
        <v>45954</v>
      </c>
      <c r="D595" t="inlineStr">
        <is>
          <t>BLEKINGE LÄN</t>
        </is>
      </c>
      <c r="E595" t="inlineStr">
        <is>
          <t>KARLSKRONA</t>
        </is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18719-2023</t>
        </is>
      </c>
      <c r="B596" s="1" t="n">
        <v>45043.65984953703</v>
      </c>
      <c r="C596" s="1" t="n">
        <v>45954</v>
      </c>
      <c r="D596" t="inlineStr">
        <is>
          <t>BLEKINGE LÄN</t>
        </is>
      </c>
      <c r="E596" t="inlineStr">
        <is>
          <t>KARLSKRONA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32327-2024</t>
        </is>
      </c>
      <c r="B597" s="1" t="n">
        <v>45512.47371527777</v>
      </c>
      <c r="C597" s="1" t="n">
        <v>45954</v>
      </c>
      <c r="D597" t="inlineStr">
        <is>
          <t>BLEKINGE LÄN</t>
        </is>
      </c>
      <c r="E597" t="inlineStr">
        <is>
          <t>KARLSKRONA</t>
        </is>
      </c>
      <c r="G597" t="n">
        <v>2.8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48732-2025</t>
        </is>
      </c>
      <c r="B598" s="1" t="n">
        <v>45936.66256944444</v>
      </c>
      <c r="C598" s="1" t="n">
        <v>45954</v>
      </c>
      <c r="D598" t="inlineStr">
        <is>
          <t>BLEKINGE LÄN</t>
        </is>
      </c>
      <c r="E598" t="inlineStr">
        <is>
          <t>KARLSKRONA</t>
        </is>
      </c>
      <c r="G598" t="n">
        <v>0.1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22096-2024</t>
        </is>
      </c>
      <c r="B599" s="1" t="n">
        <v>45443</v>
      </c>
      <c r="C599" s="1" t="n">
        <v>45954</v>
      </c>
      <c r="D599" t="inlineStr">
        <is>
          <t>BLEKINGE LÄN</t>
        </is>
      </c>
      <c r="E599" t="inlineStr">
        <is>
          <t>KARLSKRONA</t>
        </is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40041-2025</t>
        </is>
      </c>
      <c r="B600" s="1" t="n">
        <v>45894.39850694445</v>
      </c>
      <c r="C600" s="1" t="n">
        <v>45954</v>
      </c>
      <c r="D600" t="inlineStr">
        <is>
          <t>BLEKINGE LÄN</t>
        </is>
      </c>
      <c r="E600" t="inlineStr">
        <is>
          <t>KARLSKRONA</t>
        </is>
      </c>
      <c r="G600" t="n">
        <v>1.7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19600-2023</t>
        </is>
      </c>
      <c r="B601" s="1" t="n">
        <v>45050</v>
      </c>
      <c r="C601" s="1" t="n">
        <v>45954</v>
      </c>
      <c r="D601" t="inlineStr">
        <is>
          <t>BLEKINGE LÄN</t>
        </is>
      </c>
      <c r="E601" t="inlineStr">
        <is>
          <t>KARLSKRONA</t>
        </is>
      </c>
      <c r="G601" t="n">
        <v>4.1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40597-2025</t>
        </is>
      </c>
      <c r="B602" s="1" t="n">
        <v>45896.55240740741</v>
      </c>
      <c r="C602" s="1" t="n">
        <v>45954</v>
      </c>
      <c r="D602" t="inlineStr">
        <is>
          <t>BLEKINGE LÄN</t>
        </is>
      </c>
      <c r="E602" t="inlineStr">
        <is>
          <t>KARLSKRONA</t>
        </is>
      </c>
      <c r="G602" t="n">
        <v>4.9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67336-2021</t>
        </is>
      </c>
      <c r="B603" s="1" t="n">
        <v>44523</v>
      </c>
      <c r="C603" s="1" t="n">
        <v>45954</v>
      </c>
      <c r="D603" t="inlineStr">
        <is>
          <t>BLEKINGE LÄN</t>
        </is>
      </c>
      <c r="E603" t="inlineStr">
        <is>
          <t>KARLSKRONA</t>
        </is>
      </c>
      <c r="G603" t="n">
        <v>13.4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30955-2025</t>
        </is>
      </c>
      <c r="B604" s="1" t="n">
        <v>45832.43682870371</v>
      </c>
      <c r="C604" s="1" t="n">
        <v>45954</v>
      </c>
      <c r="D604" t="inlineStr">
        <is>
          <t>BLEKINGE LÄN</t>
        </is>
      </c>
      <c r="E604" t="inlineStr">
        <is>
          <t>KARLSKRONA</t>
        </is>
      </c>
      <c r="G604" t="n">
        <v>3.4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49096-2025</t>
        </is>
      </c>
      <c r="B605" s="1" t="n">
        <v>45937</v>
      </c>
      <c r="C605" s="1" t="n">
        <v>45954</v>
      </c>
      <c r="D605" t="inlineStr">
        <is>
          <t>BLEKINGE LÄN</t>
        </is>
      </c>
      <c r="E605" t="inlineStr">
        <is>
          <t>KARLSKRONA</t>
        </is>
      </c>
      <c r="G605" t="n">
        <v>2.9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12517-2022</t>
        </is>
      </c>
      <c r="B606" s="1" t="n">
        <v>44638.56855324074</v>
      </c>
      <c r="C606" s="1" t="n">
        <v>45954</v>
      </c>
      <c r="D606" t="inlineStr">
        <is>
          <t>BLEKINGE LÄN</t>
        </is>
      </c>
      <c r="E606" t="inlineStr">
        <is>
          <t>KARLSKRONA</t>
        </is>
      </c>
      <c r="G606" t="n">
        <v>1.6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31244-2025</t>
        </is>
      </c>
      <c r="B607" s="1" t="n">
        <v>45832.87938657407</v>
      </c>
      <c r="C607" s="1" t="n">
        <v>45954</v>
      </c>
      <c r="D607" t="inlineStr">
        <is>
          <t>BLEKINGE LÄN</t>
        </is>
      </c>
      <c r="E607" t="inlineStr">
        <is>
          <t>KARLSKRONA</t>
        </is>
      </c>
      <c r="G607" t="n">
        <v>5.6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31076-2025</t>
        </is>
      </c>
      <c r="B608" s="1" t="n">
        <v>45832.58216435185</v>
      </c>
      <c r="C608" s="1" t="n">
        <v>45954</v>
      </c>
      <c r="D608" t="inlineStr">
        <is>
          <t>BLEKINGE LÄN</t>
        </is>
      </c>
      <c r="E608" t="inlineStr">
        <is>
          <t>KARLSKRONA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49093-2025</t>
        </is>
      </c>
      <c r="B609" s="1" t="n">
        <v>45937</v>
      </c>
      <c r="C609" s="1" t="n">
        <v>45954</v>
      </c>
      <c r="D609" t="inlineStr">
        <is>
          <t>BLEKINGE LÄN</t>
        </is>
      </c>
      <c r="E609" t="inlineStr">
        <is>
          <t>KARLSKRONA</t>
        </is>
      </c>
      <c r="G609" t="n">
        <v>6.6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15221-2021</t>
        </is>
      </c>
      <c r="B610" s="1" t="n">
        <v>44284</v>
      </c>
      <c r="C610" s="1" t="n">
        <v>45954</v>
      </c>
      <c r="D610" t="inlineStr">
        <is>
          <t>BLEKINGE LÄN</t>
        </is>
      </c>
      <c r="E610" t="inlineStr">
        <is>
          <t>KARLSKRONA</t>
        </is>
      </c>
      <c r="G610" t="n">
        <v>12.4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61863-2023</t>
        </is>
      </c>
      <c r="B611" s="1" t="n">
        <v>45266.39803240741</v>
      </c>
      <c r="C611" s="1" t="n">
        <v>45954</v>
      </c>
      <c r="D611" t="inlineStr">
        <is>
          <t>BLEKINGE LÄN</t>
        </is>
      </c>
      <c r="E611" t="inlineStr">
        <is>
          <t>KARLSKRONA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31084-2025</t>
        </is>
      </c>
      <c r="B612" s="1" t="n">
        <v>45832</v>
      </c>
      <c r="C612" s="1" t="n">
        <v>45954</v>
      </c>
      <c r="D612" t="inlineStr">
        <is>
          <t>BLEKINGE LÄN</t>
        </is>
      </c>
      <c r="E612" t="inlineStr">
        <is>
          <t>KARLSKRONA</t>
        </is>
      </c>
      <c r="G612" t="n">
        <v>2.3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14554-2023</t>
        </is>
      </c>
      <c r="B613" s="1" t="n">
        <v>45013.43306712963</v>
      </c>
      <c r="C613" s="1" t="n">
        <v>45954</v>
      </c>
      <c r="D613" t="inlineStr">
        <is>
          <t>BLEKINGE LÄN</t>
        </is>
      </c>
      <c r="E613" t="inlineStr">
        <is>
          <t>KARLSKRONA</t>
        </is>
      </c>
      <c r="G613" t="n">
        <v>1.8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14557-2023</t>
        </is>
      </c>
      <c r="B614" s="1" t="n">
        <v>45013.43763888889</v>
      </c>
      <c r="C614" s="1" t="n">
        <v>45954</v>
      </c>
      <c r="D614" t="inlineStr">
        <is>
          <t>BLEKINGE LÄN</t>
        </is>
      </c>
      <c r="E614" t="inlineStr">
        <is>
          <t>KARLSKRONA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40799-2025</t>
        </is>
      </c>
      <c r="B615" s="1" t="n">
        <v>45897.45144675926</v>
      </c>
      <c r="C615" s="1" t="n">
        <v>45954</v>
      </c>
      <c r="D615" t="inlineStr">
        <is>
          <t>BLEKINGE LÄN</t>
        </is>
      </c>
      <c r="E615" t="inlineStr">
        <is>
          <t>KARLSKRONA</t>
        </is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49086-2025</t>
        </is>
      </c>
      <c r="B616" s="1" t="n">
        <v>45937</v>
      </c>
      <c r="C616" s="1" t="n">
        <v>45954</v>
      </c>
      <c r="D616" t="inlineStr">
        <is>
          <t>BLEKINGE LÄN</t>
        </is>
      </c>
      <c r="E616" t="inlineStr">
        <is>
          <t>KARLSKRONA</t>
        </is>
      </c>
      <c r="G616" t="n">
        <v>12.2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33161-2023</t>
        </is>
      </c>
      <c r="B617" s="1" t="n">
        <v>45126</v>
      </c>
      <c r="C617" s="1" t="n">
        <v>45954</v>
      </c>
      <c r="D617" t="inlineStr">
        <is>
          <t>BLEKINGE LÄN</t>
        </is>
      </c>
      <c r="E617" t="inlineStr">
        <is>
          <t>KARLSKRONA</t>
        </is>
      </c>
      <c r="G617" t="n">
        <v>1.6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32215-2025</t>
        </is>
      </c>
      <c r="B618" s="1" t="n">
        <v>45835.58707175926</v>
      </c>
      <c r="C618" s="1" t="n">
        <v>45954</v>
      </c>
      <c r="D618" t="inlineStr">
        <is>
          <t>BLEKINGE LÄN</t>
        </is>
      </c>
      <c r="E618" t="inlineStr">
        <is>
          <t>KARLSKRONA</t>
        </is>
      </c>
      <c r="G618" t="n">
        <v>2.6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9620-2024</t>
        </is>
      </c>
      <c r="B619" s="1" t="n">
        <v>45361.81741898148</v>
      </c>
      <c r="C619" s="1" t="n">
        <v>45954</v>
      </c>
      <c r="D619" t="inlineStr">
        <is>
          <t>BLEKINGE LÄN</t>
        </is>
      </c>
      <c r="E619" t="inlineStr">
        <is>
          <t>KARLSKRONA</t>
        </is>
      </c>
      <c r="G619" t="n">
        <v>1.7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40991-2025</t>
        </is>
      </c>
      <c r="B620" s="1" t="n">
        <v>45898.32637731481</v>
      </c>
      <c r="C620" s="1" t="n">
        <v>45954</v>
      </c>
      <c r="D620" t="inlineStr">
        <is>
          <t>BLEKINGE LÄN</t>
        </is>
      </c>
      <c r="E620" t="inlineStr">
        <is>
          <t>KARLSKRONA</t>
        </is>
      </c>
      <c r="G620" t="n">
        <v>1.8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41000-2024</t>
        </is>
      </c>
      <c r="B621" s="1" t="n">
        <v>45558</v>
      </c>
      <c r="C621" s="1" t="n">
        <v>45954</v>
      </c>
      <c r="D621" t="inlineStr">
        <is>
          <t>BLEKINGE LÄN</t>
        </is>
      </c>
      <c r="E621" t="inlineStr">
        <is>
          <t>KARLSKRONA</t>
        </is>
      </c>
      <c r="G621" t="n">
        <v>4.2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45482-2024</t>
        </is>
      </c>
      <c r="B622" s="1" t="n">
        <v>45576.86913194445</v>
      </c>
      <c r="C622" s="1" t="n">
        <v>45954</v>
      </c>
      <c r="D622" t="inlineStr">
        <is>
          <t>BLEKINGE LÄN</t>
        </is>
      </c>
      <c r="E622" t="inlineStr">
        <is>
          <t>KARLSKRONA</t>
        </is>
      </c>
      <c r="G622" t="n">
        <v>2.7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32956-2025</t>
        </is>
      </c>
      <c r="B623" s="1" t="n">
        <v>45839.70422453704</v>
      </c>
      <c r="C623" s="1" t="n">
        <v>45954</v>
      </c>
      <c r="D623" t="inlineStr">
        <is>
          <t>BLEKINGE LÄN</t>
        </is>
      </c>
      <c r="E623" t="inlineStr">
        <is>
          <t>KARLSKRONA</t>
        </is>
      </c>
      <c r="G623" t="n">
        <v>1.5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32957-2025</t>
        </is>
      </c>
      <c r="B624" s="1" t="n">
        <v>45839.706875</v>
      </c>
      <c r="C624" s="1" t="n">
        <v>45954</v>
      </c>
      <c r="D624" t="inlineStr">
        <is>
          <t>BLEKINGE LÄN</t>
        </is>
      </c>
      <c r="E624" t="inlineStr">
        <is>
          <t>KARLSKRONA</t>
        </is>
      </c>
      <c r="G624" t="n">
        <v>0.9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32786-2025</t>
        </is>
      </c>
      <c r="B625" s="1" t="n">
        <v>45839</v>
      </c>
      <c r="C625" s="1" t="n">
        <v>45954</v>
      </c>
      <c r="D625" t="inlineStr">
        <is>
          <t>BLEKINGE LÄN</t>
        </is>
      </c>
      <c r="E625" t="inlineStr">
        <is>
          <t>KARLSKRONA</t>
        </is>
      </c>
      <c r="F625" t="inlineStr">
        <is>
          <t>Kommuner</t>
        </is>
      </c>
      <c r="G625" t="n">
        <v>2.8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30956-2023</t>
        </is>
      </c>
      <c r="B626" s="1" t="n">
        <v>45113.47337962963</v>
      </c>
      <c r="C626" s="1" t="n">
        <v>45954</v>
      </c>
      <c r="D626" t="inlineStr">
        <is>
          <t>BLEKINGE LÄN</t>
        </is>
      </c>
      <c r="E626" t="inlineStr">
        <is>
          <t>KARLSKRONA</t>
        </is>
      </c>
      <c r="G626" t="n">
        <v>3.4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32680-2025</t>
        </is>
      </c>
      <c r="B627" s="1" t="n">
        <v>45838</v>
      </c>
      <c r="C627" s="1" t="n">
        <v>45954</v>
      </c>
      <c r="D627" t="inlineStr">
        <is>
          <t>BLEKINGE LÄN</t>
        </is>
      </c>
      <c r="E627" t="inlineStr">
        <is>
          <t>KARLSKRONA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54692-2022</t>
        </is>
      </c>
      <c r="B628" s="1" t="n">
        <v>44881</v>
      </c>
      <c r="C628" s="1" t="n">
        <v>45954</v>
      </c>
      <c r="D628" t="inlineStr">
        <is>
          <t>BLEKINGE LÄN</t>
        </is>
      </c>
      <c r="E628" t="inlineStr">
        <is>
          <t>KARLSKRONA</t>
        </is>
      </c>
      <c r="G628" t="n">
        <v>1.6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62111-2022</t>
        </is>
      </c>
      <c r="B629" s="1" t="n">
        <v>44920</v>
      </c>
      <c r="C629" s="1" t="n">
        <v>45954</v>
      </c>
      <c r="D629" t="inlineStr">
        <is>
          <t>BLEKINGE LÄN</t>
        </is>
      </c>
      <c r="E629" t="inlineStr">
        <is>
          <t>KARLSKRONA</t>
        </is>
      </c>
      <c r="G629" t="n">
        <v>25.5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8619-2025</t>
        </is>
      </c>
      <c r="B630" s="1" t="n">
        <v>45711</v>
      </c>
      <c r="C630" s="1" t="n">
        <v>45954</v>
      </c>
      <c r="D630" t="inlineStr">
        <is>
          <t>BLEKINGE LÄN</t>
        </is>
      </c>
      <c r="E630" t="inlineStr">
        <is>
          <t>KARLSKRONA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38526-2023</t>
        </is>
      </c>
      <c r="B631" s="1" t="n">
        <v>45162.56537037037</v>
      </c>
      <c r="C631" s="1" t="n">
        <v>45954</v>
      </c>
      <c r="D631" t="inlineStr">
        <is>
          <t>BLEKINGE LÄN</t>
        </is>
      </c>
      <c r="E631" t="inlineStr">
        <is>
          <t>KARLSKRONA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59707-2023</t>
        </is>
      </c>
      <c r="B632" s="1" t="n">
        <v>45256</v>
      </c>
      <c r="C632" s="1" t="n">
        <v>45954</v>
      </c>
      <c r="D632" t="inlineStr">
        <is>
          <t>BLEKINGE LÄN</t>
        </is>
      </c>
      <c r="E632" t="inlineStr">
        <is>
          <t>KARLSKRONA</t>
        </is>
      </c>
      <c r="G632" t="n">
        <v>2.7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12030-2022</t>
        </is>
      </c>
      <c r="B633" s="1" t="n">
        <v>44636</v>
      </c>
      <c r="C633" s="1" t="n">
        <v>45954</v>
      </c>
      <c r="D633" t="inlineStr">
        <is>
          <t>BLEKINGE LÄN</t>
        </is>
      </c>
      <c r="E633" t="inlineStr">
        <is>
          <t>KARLSKRONA</t>
        </is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17305-2025</t>
        </is>
      </c>
      <c r="B634" s="1" t="n">
        <v>45756.60348379629</v>
      </c>
      <c r="C634" s="1" t="n">
        <v>45954</v>
      </c>
      <c r="D634" t="inlineStr">
        <is>
          <t>BLEKINGE LÄN</t>
        </is>
      </c>
      <c r="E634" t="inlineStr">
        <is>
          <t>KARLSKRONA</t>
        </is>
      </c>
      <c r="G634" t="n">
        <v>1.4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17309-2025</t>
        </is>
      </c>
      <c r="B635" s="1" t="n">
        <v>45756.60971064815</v>
      </c>
      <c r="C635" s="1" t="n">
        <v>45954</v>
      </c>
      <c r="D635" t="inlineStr">
        <is>
          <t>BLEKINGE LÄN</t>
        </is>
      </c>
      <c r="E635" t="inlineStr">
        <is>
          <t>KARLSKRONA</t>
        </is>
      </c>
      <c r="G635" t="n">
        <v>0.9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6852-2024</t>
        </is>
      </c>
      <c r="B636" s="1" t="n">
        <v>45342</v>
      </c>
      <c r="C636" s="1" t="n">
        <v>45954</v>
      </c>
      <c r="D636" t="inlineStr">
        <is>
          <t>BLEKINGE LÄN</t>
        </is>
      </c>
      <c r="E636" t="inlineStr">
        <is>
          <t>KARLSKRONA</t>
        </is>
      </c>
      <c r="G636" t="n">
        <v>6.7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19261-2021</t>
        </is>
      </c>
      <c r="B637" s="1" t="n">
        <v>44309</v>
      </c>
      <c r="C637" s="1" t="n">
        <v>45954</v>
      </c>
      <c r="D637" t="inlineStr">
        <is>
          <t>BLEKINGE LÄN</t>
        </is>
      </c>
      <c r="E637" t="inlineStr">
        <is>
          <t>KARLSKRONA</t>
        </is>
      </c>
      <c r="G637" t="n">
        <v>0.4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7997-2025</t>
        </is>
      </c>
      <c r="B638" s="1" t="n">
        <v>45707</v>
      </c>
      <c r="C638" s="1" t="n">
        <v>45954</v>
      </c>
      <c r="D638" t="inlineStr">
        <is>
          <t>BLEKINGE LÄN</t>
        </is>
      </c>
      <c r="E638" t="inlineStr">
        <is>
          <t>KARLSKRONA</t>
        </is>
      </c>
      <c r="G638" t="n">
        <v>2.8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27025-2023</t>
        </is>
      </c>
      <c r="B639" s="1" t="n">
        <v>45095.39417824074</v>
      </c>
      <c r="C639" s="1" t="n">
        <v>45954</v>
      </c>
      <c r="D639" t="inlineStr">
        <is>
          <t>BLEKINGE LÄN</t>
        </is>
      </c>
      <c r="E639" t="inlineStr">
        <is>
          <t>KARLSKRONA</t>
        </is>
      </c>
      <c r="G639" t="n">
        <v>3.3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20656-2023</t>
        </is>
      </c>
      <c r="B640" s="1" t="n">
        <v>45055</v>
      </c>
      <c r="C640" s="1" t="n">
        <v>45954</v>
      </c>
      <c r="D640" t="inlineStr">
        <is>
          <t>BLEKINGE LÄN</t>
        </is>
      </c>
      <c r="E640" t="inlineStr">
        <is>
          <t>KARLSKRONA</t>
        </is>
      </c>
      <c r="G640" t="n">
        <v>10.6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34813-2024</t>
        </is>
      </c>
      <c r="B641" s="1" t="n">
        <v>45526.70548611111</v>
      </c>
      <c r="C641" s="1" t="n">
        <v>45954</v>
      </c>
      <c r="D641" t="inlineStr">
        <is>
          <t>BLEKINGE LÄN</t>
        </is>
      </c>
      <c r="E641" t="inlineStr">
        <is>
          <t>KARLSKRONA</t>
        </is>
      </c>
      <c r="G641" t="n">
        <v>0.8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27378-2025</t>
        </is>
      </c>
      <c r="B642" s="1" t="n">
        <v>45812.65798611111</v>
      </c>
      <c r="C642" s="1" t="n">
        <v>45954</v>
      </c>
      <c r="D642" t="inlineStr">
        <is>
          <t>BLEKINGE LÄN</t>
        </is>
      </c>
      <c r="E642" t="inlineStr">
        <is>
          <t>KARLSKRONA</t>
        </is>
      </c>
      <c r="G642" t="n">
        <v>1.1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48999-2022</t>
        </is>
      </c>
      <c r="B643" s="1" t="n">
        <v>44860</v>
      </c>
      <c r="C643" s="1" t="n">
        <v>45954</v>
      </c>
      <c r="D643" t="inlineStr">
        <is>
          <t>BLEKINGE LÄN</t>
        </is>
      </c>
      <c r="E643" t="inlineStr">
        <is>
          <t>KARLSKRONA</t>
        </is>
      </c>
      <c r="G643" t="n">
        <v>1.5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5882-2025</t>
        </is>
      </c>
      <c r="B644" s="1" t="n">
        <v>45695.37408564815</v>
      </c>
      <c r="C644" s="1" t="n">
        <v>45954</v>
      </c>
      <c r="D644" t="inlineStr">
        <is>
          <t>BLEKINGE LÄN</t>
        </is>
      </c>
      <c r="E644" t="inlineStr">
        <is>
          <t>KARLSKRONA</t>
        </is>
      </c>
      <c r="G644" t="n">
        <v>2.5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50594-2025</t>
        </is>
      </c>
      <c r="B645" s="1" t="n">
        <v>45945.60642361111</v>
      </c>
      <c r="C645" s="1" t="n">
        <v>45954</v>
      </c>
      <c r="D645" t="inlineStr">
        <is>
          <t>BLEKINGE LÄN</t>
        </is>
      </c>
      <c r="E645" t="inlineStr">
        <is>
          <t>KARLSKRONA</t>
        </is>
      </c>
      <c r="G645" t="n">
        <v>1.3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12901-2025</t>
        </is>
      </c>
      <c r="B646" s="1" t="n">
        <v>45733</v>
      </c>
      <c r="C646" s="1" t="n">
        <v>45954</v>
      </c>
      <c r="D646" t="inlineStr">
        <is>
          <t>BLEKINGE LÄN</t>
        </is>
      </c>
      <c r="E646" t="inlineStr">
        <is>
          <t>KARLSKRONA</t>
        </is>
      </c>
      <c r="G646" t="n">
        <v>1.5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50603-2025</t>
        </is>
      </c>
      <c r="B647" s="1" t="n">
        <v>45945.61509259259</v>
      </c>
      <c r="C647" s="1" t="n">
        <v>45954</v>
      </c>
      <c r="D647" t="inlineStr">
        <is>
          <t>BLEKINGE LÄN</t>
        </is>
      </c>
      <c r="E647" t="inlineStr">
        <is>
          <t>KARLSKRONA</t>
        </is>
      </c>
      <c r="G647" t="n">
        <v>2.9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34609-2025</t>
        </is>
      </c>
      <c r="B648" s="1" t="n">
        <v>45847.65952546296</v>
      </c>
      <c r="C648" s="1" t="n">
        <v>45954</v>
      </c>
      <c r="D648" t="inlineStr">
        <is>
          <t>BLEKINGE LÄN</t>
        </is>
      </c>
      <c r="E648" t="inlineStr">
        <is>
          <t>KARLSKRONA</t>
        </is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34554-2025</t>
        </is>
      </c>
      <c r="B649" s="1" t="n">
        <v>45847.5694212963</v>
      </c>
      <c r="C649" s="1" t="n">
        <v>45954</v>
      </c>
      <c r="D649" t="inlineStr">
        <is>
          <t>BLEKINGE LÄN</t>
        </is>
      </c>
      <c r="E649" t="inlineStr">
        <is>
          <t>KARLSKRONA</t>
        </is>
      </c>
      <c r="G649" t="n">
        <v>2.1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41968-2025</t>
        </is>
      </c>
      <c r="B650" s="1" t="n">
        <v>45903</v>
      </c>
      <c r="C650" s="1" t="n">
        <v>45954</v>
      </c>
      <c r="D650" t="inlineStr">
        <is>
          <t>BLEKINGE LÄN</t>
        </is>
      </c>
      <c r="E650" t="inlineStr">
        <is>
          <t>KARLSKRONA</t>
        </is>
      </c>
      <c r="F650" t="inlineStr">
        <is>
          <t>Kommuner</t>
        </is>
      </c>
      <c r="G650" t="n">
        <v>4.6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72478-2021</t>
        </is>
      </c>
      <c r="B651" s="1" t="n">
        <v>44545.89236111111</v>
      </c>
      <c r="C651" s="1" t="n">
        <v>45954</v>
      </c>
      <c r="D651" t="inlineStr">
        <is>
          <t>BLEKINGE LÄN</t>
        </is>
      </c>
      <c r="E651" t="inlineStr">
        <is>
          <t>KARLSKRONA</t>
        </is>
      </c>
      <c r="G651" t="n">
        <v>1.2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19604-2023</t>
        </is>
      </c>
      <c r="B652" s="1" t="n">
        <v>45050</v>
      </c>
      <c r="C652" s="1" t="n">
        <v>45954</v>
      </c>
      <c r="D652" t="inlineStr">
        <is>
          <t>BLEKINGE LÄN</t>
        </is>
      </c>
      <c r="E652" t="inlineStr">
        <is>
          <t>KARLSKRONA</t>
        </is>
      </c>
      <c r="G652" t="n">
        <v>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31296-2023</t>
        </is>
      </c>
      <c r="B653" s="1" t="n">
        <v>45104</v>
      </c>
      <c r="C653" s="1" t="n">
        <v>45954</v>
      </c>
      <c r="D653" t="inlineStr">
        <is>
          <t>BLEKINGE LÄN</t>
        </is>
      </c>
      <c r="E653" t="inlineStr">
        <is>
          <t>KARLSKRONA</t>
        </is>
      </c>
      <c r="G653" t="n">
        <v>3.9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15583-2025</t>
        </is>
      </c>
      <c r="B654" s="1" t="n">
        <v>45747.84215277778</v>
      </c>
      <c r="C654" s="1" t="n">
        <v>45954</v>
      </c>
      <c r="D654" t="inlineStr">
        <is>
          <t>BLEKINGE LÄN</t>
        </is>
      </c>
      <c r="E654" t="inlineStr">
        <is>
          <t>KARLSKRONA</t>
        </is>
      </c>
      <c r="G654" t="n">
        <v>7.1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44211-2024</t>
        </is>
      </c>
      <c r="B655" s="1" t="n">
        <v>45573</v>
      </c>
      <c r="C655" s="1" t="n">
        <v>45954</v>
      </c>
      <c r="D655" t="inlineStr">
        <is>
          <t>BLEKINGE LÄN</t>
        </is>
      </c>
      <c r="E655" t="inlineStr">
        <is>
          <t>KARLSKRONA</t>
        </is>
      </c>
      <c r="G655" t="n">
        <v>4.9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30252-2025</t>
        </is>
      </c>
      <c r="B656" s="1" t="n">
        <v>45827</v>
      </c>
      <c r="C656" s="1" t="n">
        <v>45954</v>
      </c>
      <c r="D656" t="inlineStr">
        <is>
          <t>BLEKINGE LÄN</t>
        </is>
      </c>
      <c r="E656" t="inlineStr">
        <is>
          <t>KARLSKRONA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58727-2023</t>
        </is>
      </c>
      <c r="B657" s="1" t="n">
        <v>45251.80711805556</v>
      </c>
      <c r="C657" s="1" t="n">
        <v>45954</v>
      </c>
      <c r="D657" t="inlineStr">
        <is>
          <t>BLEKINGE LÄN</t>
        </is>
      </c>
      <c r="E657" t="inlineStr">
        <is>
          <t>KARLSKRONA</t>
        </is>
      </c>
      <c r="G657" t="n">
        <v>0.4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58731-2023</t>
        </is>
      </c>
      <c r="B658" s="1" t="n">
        <v>45251</v>
      </c>
      <c r="C658" s="1" t="n">
        <v>45954</v>
      </c>
      <c r="D658" t="inlineStr">
        <is>
          <t>BLEKINGE LÄN</t>
        </is>
      </c>
      <c r="E658" t="inlineStr">
        <is>
          <t>KARLSKRONA</t>
        </is>
      </c>
      <c r="G658" t="n">
        <v>10.6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27841-2021</t>
        </is>
      </c>
      <c r="B659" s="1" t="n">
        <v>44354</v>
      </c>
      <c r="C659" s="1" t="n">
        <v>45954</v>
      </c>
      <c r="D659" t="inlineStr">
        <is>
          <t>BLEKINGE LÄN</t>
        </is>
      </c>
      <c r="E659" t="inlineStr">
        <is>
          <t>KARLSKRONA</t>
        </is>
      </c>
      <c r="G659" t="n">
        <v>5.8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3315-2024</t>
        </is>
      </c>
      <c r="B660" s="1" t="n">
        <v>45316</v>
      </c>
      <c r="C660" s="1" t="n">
        <v>45954</v>
      </c>
      <c r="D660" t="inlineStr">
        <is>
          <t>BLEKINGE LÄN</t>
        </is>
      </c>
      <c r="E660" t="inlineStr">
        <is>
          <t>KARLSKRONA</t>
        </is>
      </c>
      <c r="G660" t="n">
        <v>0.8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9415-2025</t>
        </is>
      </c>
      <c r="B661" s="1" t="n">
        <v>45715.39251157407</v>
      </c>
      <c r="C661" s="1" t="n">
        <v>45954</v>
      </c>
      <c r="D661" t="inlineStr">
        <is>
          <t>BLEKINGE LÄN</t>
        </is>
      </c>
      <c r="E661" t="inlineStr">
        <is>
          <t>KARLSKRONA</t>
        </is>
      </c>
      <c r="G661" t="n">
        <v>0.5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58159-2023</t>
        </is>
      </c>
      <c r="B662" s="1" t="n">
        <v>45250.37905092593</v>
      </c>
      <c r="C662" s="1" t="n">
        <v>45954</v>
      </c>
      <c r="D662" t="inlineStr">
        <is>
          <t>BLEKINGE LÄN</t>
        </is>
      </c>
      <c r="E662" t="inlineStr">
        <is>
          <t>KARLSKRONA</t>
        </is>
      </c>
      <c r="G662" t="n">
        <v>1.1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11253-2023</t>
        </is>
      </c>
      <c r="B663" s="1" t="n">
        <v>44988</v>
      </c>
      <c r="C663" s="1" t="n">
        <v>45954</v>
      </c>
      <c r="D663" t="inlineStr">
        <is>
          <t>BLEKINGE LÄN</t>
        </is>
      </c>
      <c r="E663" t="inlineStr">
        <is>
          <t>KARLSKRONA</t>
        </is>
      </c>
      <c r="G663" t="n">
        <v>4.9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42472-2025</t>
        </is>
      </c>
      <c r="B664" s="1" t="n">
        <v>45905.46513888889</v>
      </c>
      <c r="C664" s="1" t="n">
        <v>45954</v>
      </c>
      <c r="D664" t="inlineStr">
        <is>
          <t>BLEKINGE LÄN</t>
        </is>
      </c>
      <c r="E664" t="inlineStr">
        <is>
          <t>KARLSKRONA</t>
        </is>
      </c>
      <c r="G664" t="n">
        <v>3.2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24668-2023</t>
        </is>
      </c>
      <c r="B665" s="1" t="n">
        <v>45084</v>
      </c>
      <c r="C665" s="1" t="n">
        <v>45954</v>
      </c>
      <c r="D665" t="inlineStr">
        <is>
          <t>BLEKINGE LÄN</t>
        </is>
      </c>
      <c r="E665" t="inlineStr">
        <is>
          <t>KARLSKRONA</t>
        </is>
      </c>
      <c r="G665" t="n">
        <v>2.6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55147-2021</t>
        </is>
      </c>
      <c r="B666" s="1" t="n">
        <v>44474.8949537037</v>
      </c>
      <c r="C666" s="1" t="n">
        <v>45954</v>
      </c>
      <c r="D666" t="inlineStr">
        <is>
          <t>BLEKINGE LÄN</t>
        </is>
      </c>
      <c r="E666" t="inlineStr">
        <is>
          <t>KARLSKRONA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60924-2024</t>
        </is>
      </c>
      <c r="B667" s="1" t="n">
        <v>45645.3549537037</v>
      </c>
      <c r="C667" s="1" t="n">
        <v>45954</v>
      </c>
      <c r="D667" t="inlineStr">
        <is>
          <t>BLEKINGE LÄN</t>
        </is>
      </c>
      <c r="E667" t="inlineStr">
        <is>
          <t>KARLSKRONA</t>
        </is>
      </c>
      <c r="G667" t="n">
        <v>2.5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50587-2025</t>
        </is>
      </c>
      <c r="B668" s="1" t="n">
        <v>45945.59504629629</v>
      </c>
      <c r="C668" s="1" t="n">
        <v>45954</v>
      </c>
      <c r="D668" t="inlineStr">
        <is>
          <t>BLEKINGE LÄN</t>
        </is>
      </c>
      <c r="E668" t="inlineStr">
        <is>
          <t>KARLSKRONA</t>
        </is>
      </c>
      <c r="G668" t="n">
        <v>3.9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51134-2025</t>
        </is>
      </c>
      <c r="B669" s="1" t="n">
        <v>45947.5568287037</v>
      </c>
      <c r="C669" s="1" t="n">
        <v>45954</v>
      </c>
      <c r="D669" t="inlineStr">
        <is>
          <t>BLEKINGE LÄN</t>
        </is>
      </c>
      <c r="E669" t="inlineStr">
        <is>
          <t>KARLSKRONA</t>
        </is>
      </c>
      <c r="G669" t="n">
        <v>0.6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5458-2023</t>
        </is>
      </c>
      <c r="B670" s="1" t="n">
        <v>44960.28089120371</v>
      </c>
      <c r="C670" s="1" t="n">
        <v>45954</v>
      </c>
      <c r="D670" t="inlineStr">
        <is>
          <t>BLEKINGE LÄN</t>
        </is>
      </c>
      <c r="E670" t="inlineStr">
        <is>
          <t>KARLSKRONA</t>
        </is>
      </c>
      <c r="G670" t="n">
        <v>1.3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51270-2021</t>
        </is>
      </c>
      <c r="B671" s="1" t="n">
        <v>44461</v>
      </c>
      <c r="C671" s="1" t="n">
        <v>45954</v>
      </c>
      <c r="D671" t="inlineStr">
        <is>
          <t>BLEKINGE LÄN</t>
        </is>
      </c>
      <c r="E671" t="inlineStr">
        <is>
          <t>KARLSKRONA</t>
        </is>
      </c>
      <c r="G671" t="n">
        <v>3.9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8799-2024</t>
        </is>
      </c>
      <c r="B672" s="1" t="n">
        <v>45335</v>
      </c>
      <c r="C672" s="1" t="n">
        <v>45954</v>
      </c>
      <c r="D672" t="inlineStr">
        <is>
          <t>BLEKINGE LÄN</t>
        </is>
      </c>
      <c r="E672" t="inlineStr">
        <is>
          <t>KARLSKRONA</t>
        </is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42609-2025</t>
        </is>
      </c>
      <c r="B673" s="1" t="n">
        <v>45905</v>
      </c>
      <c r="C673" s="1" t="n">
        <v>45954</v>
      </c>
      <c r="D673" t="inlineStr">
        <is>
          <t>BLEKINGE LÄN</t>
        </is>
      </c>
      <c r="E673" t="inlineStr">
        <is>
          <t>KARLSKRONA</t>
        </is>
      </c>
      <c r="G673" t="n">
        <v>0.8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10936-2025</t>
        </is>
      </c>
      <c r="B674" s="1" t="n">
        <v>45722</v>
      </c>
      <c r="C674" s="1" t="n">
        <v>45954</v>
      </c>
      <c r="D674" t="inlineStr">
        <is>
          <t>BLEKINGE LÄN</t>
        </is>
      </c>
      <c r="E674" t="inlineStr">
        <is>
          <t>KARLSKRONA</t>
        </is>
      </c>
      <c r="G674" t="n">
        <v>1.8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45990-2021</t>
        </is>
      </c>
      <c r="B675" s="1" t="n">
        <v>44441</v>
      </c>
      <c r="C675" s="1" t="n">
        <v>45954</v>
      </c>
      <c r="D675" t="inlineStr">
        <is>
          <t>BLEKINGE LÄN</t>
        </is>
      </c>
      <c r="E675" t="inlineStr">
        <is>
          <t>KARLSKRONA</t>
        </is>
      </c>
      <c r="G675" t="n">
        <v>6.1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42437-2025</t>
        </is>
      </c>
      <c r="B676" s="1" t="n">
        <v>45905</v>
      </c>
      <c r="C676" s="1" t="n">
        <v>45954</v>
      </c>
      <c r="D676" t="inlineStr">
        <is>
          <t>BLEKINGE LÄN</t>
        </is>
      </c>
      <c r="E676" t="inlineStr">
        <is>
          <t>KARLSKRONA</t>
        </is>
      </c>
      <c r="F676" t="inlineStr">
        <is>
          <t>Kommuner</t>
        </is>
      </c>
      <c r="G676" t="n">
        <v>4.4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64056-2023</t>
        </is>
      </c>
      <c r="B677" s="1" t="n">
        <v>45279.34813657407</v>
      </c>
      <c r="C677" s="1" t="n">
        <v>45954</v>
      </c>
      <c r="D677" t="inlineStr">
        <is>
          <t>BLEKINGE LÄN</t>
        </is>
      </c>
      <c r="E677" t="inlineStr">
        <is>
          <t>KARLSKRONA</t>
        </is>
      </c>
      <c r="G677" t="n">
        <v>1.3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42104-2025</t>
        </is>
      </c>
      <c r="B678" s="1" t="n">
        <v>45903.83215277778</v>
      </c>
      <c r="C678" s="1" t="n">
        <v>45954</v>
      </c>
      <c r="D678" t="inlineStr">
        <is>
          <t>BLEKINGE LÄN</t>
        </is>
      </c>
      <c r="E678" t="inlineStr">
        <is>
          <t>KARLSKRONA</t>
        </is>
      </c>
      <c r="G678" t="n">
        <v>1.3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13533-2024</t>
        </is>
      </c>
      <c r="B679" s="1" t="n">
        <v>45387.88914351852</v>
      </c>
      <c r="C679" s="1" t="n">
        <v>45954</v>
      </c>
      <c r="D679" t="inlineStr">
        <is>
          <t>BLEKINGE LÄN</t>
        </is>
      </c>
      <c r="E679" t="inlineStr">
        <is>
          <t>KARLSKRONA</t>
        </is>
      </c>
      <c r="G679" t="n">
        <v>1.3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42622-2025</t>
        </is>
      </c>
      <c r="B680" s="1" t="n">
        <v>45905</v>
      </c>
      <c r="C680" s="1" t="n">
        <v>45954</v>
      </c>
      <c r="D680" t="inlineStr">
        <is>
          <t>BLEKINGE LÄN</t>
        </is>
      </c>
      <c r="E680" t="inlineStr">
        <is>
          <t>KARLSKRONA</t>
        </is>
      </c>
      <c r="G680" t="n">
        <v>2.1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13377-2024</t>
        </is>
      </c>
      <c r="B681" s="1" t="n">
        <v>45387.37787037037</v>
      </c>
      <c r="C681" s="1" t="n">
        <v>45954</v>
      </c>
      <c r="D681" t="inlineStr">
        <is>
          <t>BLEKINGE LÄN</t>
        </is>
      </c>
      <c r="E681" t="inlineStr">
        <is>
          <t>KARLSKRONA</t>
        </is>
      </c>
      <c r="G681" t="n">
        <v>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5649-2024</t>
        </is>
      </c>
      <c r="B682" s="1" t="n">
        <v>45334.6330787037</v>
      </c>
      <c r="C682" s="1" t="n">
        <v>45954</v>
      </c>
      <c r="D682" t="inlineStr">
        <is>
          <t>BLEKINGE LÄN</t>
        </is>
      </c>
      <c r="E682" t="inlineStr">
        <is>
          <t>KARLSKRONA</t>
        </is>
      </c>
      <c r="G682" t="n">
        <v>2.8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24328-2023</t>
        </is>
      </c>
      <c r="B683" s="1" t="n">
        <v>45080</v>
      </c>
      <c r="C683" s="1" t="n">
        <v>45954</v>
      </c>
      <c r="D683" t="inlineStr">
        <is>
          <t>BLEKINGE LÄN</t>
        </is>
      </c>
      <c r="E683" t="inlineStr">
        <is>
          <t>KARLSKRONA</t>
        </is>
      </c>
      <c r="G683" t="n">
        <v>0.5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34318-2025</t>
        </is>
      </c>
      <c r="B684" s="1" t="n">
        <v>45846</v>
      </c>
      <c r="C684" s="1" t="n">
        <v>45954</v>
      </c>
      <c r="D684" t="inlineStr">
        <is>
          <t>BLEKINGE LÄN</t>
        </is>
      </c>
      <c r="E684" t="inlineStr">
        <is>
          <t>KARLSKRONA</t>
        </is>
      </c>
      <c r="G684" t="n">
        <v>2.8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50831-2024</t>
        </is>
      </c>
      <c r="B685" s="1" t="n">
        <v>45602.58842592593</v>
      </c>
      <c r="C685" s="1" t="n">
        <v>45954</v>
      </c>
      <c r="D685" t="inlineStr">
        <is>
          <t>BLEKINGE LÄN</t>
        </is>
      </c>
      <c r="E685" t="inlineStr">
        <is>
          <t>KARLSKRONA</t>
        </is>
      </c>
      <c r="G685" t="n">
        <v>2.6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50846-2024</t>
        </is>
      </c>
      <c r="B686" s="1" t="n">
        <v>45602.61121527778</v>
      </c>
      <c r="C686" s="1" t="n">
        <v>45954</v>
      </c>
      <c r="D686" t="inlineStr">
        <is>
          <t>BLEKINGE LÄN</t>
        </is>
      </c>
      <c r="E686" t="inlineStr">
        <is>
          <t>KARLSKRONA</t>
        </is>
      </c>
      <c r="G686" t="n">
        <v>1.2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13411-2025</t>
        </is>
      </c>
      <c r="B687" s="1" t="n">
        <v>45735.96366898148</v>
      </c>
      <c r="C687" s="1" t="n">
        <v>45954</v>
      </c>
      <c r="D687" t="inlineStr">
        <is>
          <t>BLEKINGE LÄN</t>
        </is>
      </c>
      <c r="E687" t="inlineStr">
        <is>
          <t>KARLSKRONA</t>
        </is>
      </c>
      <c r="G687" t="n">
        <v>11.8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55374-2023</t>
        </is>
      </c>
      <c r="B688" s="1" t="n">
        <v>45238.3500462963</v>
      </c>
      <c r="C688" s="1" t="n">
        <v>45954</v>
      </c>
      <c r="D688" t="inlineStr">
        <is>
          <t>BLEKINGE LÄN</t>
        </is>
      </c>
      <c r="E688" t="inlineStr">
        <is>
          <t>KARLSKRONA</t>
        </is>
      </c>
      <c r="G688" t="n">
        <v>0.9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34111-2023</t>
        </is>
      </c>
      <c r="B689" s="1" t="n">
        <v>45135.61125</v>
      </c>
      <c r="C689" s="1" t="n">
        <v>45954</v>
      </c>
      <c r="D689" t="inlineStr">
        <is>
          <t>BLEKINGE LÄN</t>
        </is>
      </c>
      <c r="E689" t="inlineStr">
        <is>
          <t>KARLSKRONA</t>
        </is>
      </c>
      <c r="G689" t="n">
        <v>2.6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22643-2025</t>
        </is>
      </c>
      <c r="B690" s="1" t="n">
        <v>45789.45869212963</v>
      </c>
      <c r="C690" s="1" t="n">
        <v>45954</v>
      </c>
      <c r="D690" t="inlineStr">
        <is>
          <t>BLEKINGE LÄN</t>
        </is>
      </c>
      <c r="E690" t="inlineStr">
        <is>
          <t>KARLSKRONA</t>
        </is>
      </c>
      <c r="G690" t="n">
        <v>1.5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57841-2023</t>
        </is>
      </c>
      <c r="B691" s="1" t="n">
        <v>45247</v>
      </c>
      <c r="C691" s="1" t="n">
        <v>45954</v>
      </c>
      <c r="D691" t="inlineStr">
        <is>
          <t>BLEKINGE LÄN</t>
        </is>
      </c>
      <c r="E691" t="inlineStr">
        <is>
          <t>KARLSKRONA</t>
        </is>
      </c>
      <c r="G691" t="n">
        <v>0.7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11024-2024</t>
        </is>
      </c>
      <c r="B692" s="1" t="n">
        <v>45370.63612268519</v>
      </c>
      <c r="C692" s="1" t="n">
        <v>45954</v>
      </c>
      <c r="D692" t="inlineStr">
        <is>
          <t>BLEKINGE LÄN</t>
        </is>
      </c>
      <c r="E692" t="inlineStr">
        <is>
          <t>KARLSKRONA</t>
        </is>
      </c>
      <c r="G692" t="n">
        <v>1.4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40219-2023</t>
        </is>
      </c>
      <c r="B693" s="1" t="n">
        <v>45169.45913194444</v>
      </c>
      <c r="C693" s="1" t="n">
        <v>45954</v>
      </c>
      <c r="D693" t="inlineStr">
        <is>
          <t>BLEKINGE LÄN</t>
        </is>
      </c>
      <c r="E693" t="inlineStr">
        <is>
          <t>KARLSKRONA</t>
        </is>
      </c>
      <c r="G693" t="n">
        <v>0.5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9586-2025</t>
        </is>
      </c>
      <c r="B694" s="1" t="n">
        <v>45714</v>
      </c>
      <c r="C694" s="1" t="n">
        <v>45954</v>
      </c>
      <c r="D694" t="inlineStr">
        <is>
          <t>BLEKINGE LÄN</t>
        </is>
      </c>
      <c r="E694" t="inlineStr">
        <is>
          <t>KARLSKRONA</t>
        </is>
      </c>
      <c r="G694" t="n">
        <v>12.4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26796-2023</t>
        </is>
      </c>
      <c r="B695" s="1" t="n">
        <v>45093.50841435185</v>
      </c>
      <c r="C695" s="1" t="n">
        <v>45954</v>
      </c>
      <c r="D695" t="inlineStr">
        <is>
          <t>BLEKINGE LÄN</t>
        </is>
      </c>
      <c r="E695" t="inlineStr">
        <is>
          <t>KARLSKRONA</t>
        </is>
      </c>
      <c r="G695" t="n">
        <v>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42777-2025</t>
        </is>
      </c>
      <c r="B696" s="1" t="n">
        <v>45908.49148148148</v>
      </c>
      <c r="C696" s="1" t="n">
        <v>45954</v>
      </c>
      <c r="D696" t="inlineStr">
        <is>
          <t>BLEKINGE LÄN</t>
        </is>
      </c>
      <c r="E696" t="inlineStr">
        <is>
          <t>KARLSKRONA</t>
        </is>
      </c>
      <c r="G696" t="n">
        <v>2.2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20094-2025</t>
        </is>
      </c>
      <c r="B697" s="1" t="n">
        <v>45772</v>
      </c>
      <c r="C697" s="1" t="n">
        <v>45954</v>
      </c>
      <c r="D697" t="inlineStr">
        <is>
          <t>BLEKINGE LÄN</t>
        </is>
      </c>
      <c r="E697" t="inlineStr">
        <is>
          <t>KARLSKRONA</t>
        </is>
      </c>
      <c r="G697" t="n">
        <v>5.7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33855-2023</t>
        </is>
      </c>
      <c r="B698" s="1" t="n">
        <v>45133</v>
      </c>
      <c r="C698" s="1" t="n">
        <v>45954</v>
      </c>
      <c r="D698" t="inlineStr">
        <is>
          <t>BLEKINGE LÄN</t>
        </is>
      </c>
      <c r="E698" t="inlineStr">
        <is>
          <t>KARLSKRONA</t>
        </is>
      </c>
      <c r="G698" t="n">
        <v>7.3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58729-2023</t>
        </is>
      </c>
      <c r="B699" s="1" t="n">
        <v>45251.80934027778</v>
      </c>
      <c r="C699" s="1" t="n">
        <v>45954</v>
      </c>
      <c r="D699" t="inlineStr">
        <is>
          <t>BLEKINGE LÄN</t>
        </is>
      </c>
      <c r="E699" t="inlineStr">
        <is>
          <t>KARLSKRONA</t>
        </is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58535-2024</t>
        </is>
      </c>
      <c r="B700" s="1" t="n">
        <v>45635</v>
      </c>
      <c r="C700" s="1" t="n">
        <v>45954</v>
      </c>
      <c r="D700" t="inlineStr">
        <is>
          <t>BLEKINGE LÄN</t>
        </is>
      </c>
      <c r="E700" t="inlineStr">
        <is>
          <t>KARLSKRONA</t>
        </is>
      </c>
      <c r="G700" t="n">
        <v>3.2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56335-2023</t>
        </is>
      </c>
      <c r="B701" s="1" t="n">
        <v>45243.34587962963</v>
      </c>
      <c r="C701" s="1" t="n">
        <v>45954</v>
      </c>
      <c r="D701" t="inlineStr">
        <is>
          <t>BLEKINGE LÄN</t>
        </is>
      </c>
      <c r="E701" t="inlineStr">
        <is>
          <t>KARLSKRONA</t>
        </is>
      </c>
      <c r="G701" t="n">
        <v>3.3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73356-2021</t>
        </is>
      </c>
      <c r="B702" s="1" t="n">
        <v>44551.40351851852</v>
      </c>
      <c r="C702" s="1" t="n">
        <v>45954</v>
      </c>
      <c r="D702" t="inlineStr">
        <is>
          <t>BLEKINGE LÄN</t>
        </is>
      </c>
      <c r="E702" t="inlineStr">
        <is>
          <t>KARLSKRONA</t>
        </is>
      </c>
      <c r="G702" t="n">
        <v>4.4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44471-2021</t>
        </is>
      </c>
      <c r="B703" s="1" t="n">
        <v>44435</v>
      </c>
      <c r="C703" s="1" t="n">
        <v>45954</v>
      </c>
      <c r="D703" t="inlineStr">
        <is>
          <t>BLEKINGE LÄN</t>
        </is>
      </c>
      <c r="E703" t="inlineStr">
        <is>
          <t>KARLSKRONA</t>
        </is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16060-2025</t>
        </is>
      </c>
      <c r="B704" s="1" t="n">
        <v>45749</v>
      </c>
      <c r="C704" s="1" t="n">
        <v>45954</v>
      </c>
      <c r="D704" t="inlineStr">
        <is>
          <t>BLEKINGE LÄN</t>
        </is>
      </c>
      <c r="E704" t="inlineStr">
        <is>
          <t>KARLSKRONA</t>
        </is>
      </c>
      <c r="G704" t="n">
        <v>2.3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36765-2025</t>
        </is>
      </c>
      <c r="B705" s="1" t="n">
        <v>45873.57835648148</v>
      </c>
      <c r="C705" s="1" t="n">
        <v>45954</v>
      </c>
      <c r="D705" t="inlineStr">
        <is>
          <t>BLEKINGE LÄN</t>
        </is>
      </c>
      <c r="E705" t="inlineStr">
        <is>
          <t>KARLSKRONA</t>
        </is>
      </c>
      <c r="G705" t="n">
        <v>1.1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28458-2022</t>
        </is>
      </c>
      <c r="B706" s="1" t="n">
        <v>44747</v>
      </c>
      <c r="C706" s="1" t="n">
        <v>45954</v>
      </c>
      <c r="D706" t="inlineStr">
        <is>
          <t>BLEKINGE LÄN</t>
        </is>
      </c>
      <c r="E706" t="inlineStr">
        <is>
          <t>KARLSKRONA</t>
        </is>
      </c>
      <c r="G706" t="n">
        <v>1.9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29121-2023</t>
        </is>
      </c>
      <c r="B707" s="1" t="n">
        <v>45105.41936342593</v>
      </c>
      <c r="C707" s="1" t="n">
        <v>45954</v>
      </c>
      <c r="D707" t="inlineStr">
        <is>
          <t>BLEKINGE LÄN</t>
        </is>
      </c>
      <c r="E707" t="inlineStr">
        <is>
          <t>KARLSKRONA</t>
        </is>
      </c>
      <c r="G707" t="n">
        <v>0.5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57996-2024</t>
        </is>
      </c>
      <c r="B708" s="1" t="n">
        <v>45631</v>
      </c>
      <c r="C708" s="1" t="n">
        <v>45954</v>
      </c>
      <c r="D708" t="inlineStr">
        <is>
          <t>BLEKINGE LÄN</t>
        </is>
      </c>
      <c r="E708" t="inlineStr">
        <is>
          <t>KARLSKRONA</t>
        </is>
      </c>
      <c r="G708" t="n">
        <v>5.2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5651-2024</t>
        </is>
      </c>
      <c r="B709" s="1" t="n">
        <v>45334.63445601852</v>
      </c>
      <c r="C709" s="1" t="n">
        <v>45954</v>
      </c>
      <c r="D709" t="inlineStr">
        <is>
          <t>BLEKINGE LÄN</t>
        </is>
      </c>
      <c r="E709" t="inlineStr">
        <is>
          <t>KARLSKRONA</t>
        </is>
      </c>
      <c r="G709" t="n">
        <v>2.2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9281-2024</t>
        </is>
      </c>
      <c r="B710" s="1" t="n">
        <v>45358.64158564815</v>
      </c>
      <c r="C710" s="1" t="n">
        <v>45954</v>
      </c>
      <c r="D710" t="inlineStr">
        <is>
          <t>BLEKINGE LÄN</t>
        </is>
      </c>
      <c r="E710" t="inlineStr">
        <is>
          <t>KARLSKRONA</t>
        </is>
      </c>
      <c r="G710" t="n">
        <v>1.3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29361-2023</t>
        </is>
      </c>
      <c r="B711" s="1" t="n">
        <v>45106.3509837963</v>
      </c>
      <c r="C711" s="1" t="n">
        <v>45954</v>
      </c>
      <c r="D711" t="inlineStr">
        <is>
          <t>BLEKINGE LÄN</t>
        </is>
      </c>
      <c r="E711" t="inlineStr">
        <is>
          <t>KARLSKRONA</t>
        </is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33854-2023</t>
        </is>
      </c>
      <c r="B712" s="1" t="n">
        <v>45133</v>
      </c>
      <c r="C712" s="1" t="n">
        <v>45954</v>
      </c>
      <c r="D712" t="inlineStr">
        <is>
          <t>BLEKINGE LÄN</t>
        </is>
      </c>
      <c r="E712" t="inlineStr">
        <is>
          <t>KARLSKRONA</t>
        </is>
      </c>
      <c r="G712" t="n">
        <v>1.8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26572-2023</t>
        </is>
      </c>
      <c r="B713" s="1" t="n">
        <v>45092.64113425926</v>
      </c>
      <c r="C713" s="1" t="n">
        <v>45954</v>
      </c>
      <c r="D713" t="inlineStr">
        <is>
          <t>BLEKINGE LÄN</t>
        </is>
      </c>
      <c r="E713" t="inlineStr">
        <is>
          <t>KARLSKRONA</t>
        </is>
      </c>
      <c r="G713" t="n">
        <v>1.8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42843-2025</t>
        </is>
      </c>
      <c r="B714" s="1" t="n">
        <v>45908.58891203703</v>
      </c>
      <c r="C714" s="1" t="n">
        <v>45954</v>
      </c>
      <c r="D714" t="inlineStr">
        <is>
          <t>BLEKINGE LÄN</t>
        </is>
      </c>
      <c r="E714" t="inlineStr">
        <is>
          <t>KARLSKRONA</t>
        </is>
      </c>
      <c r="G714" t="n">
        <v>12.7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53552-2022</t>
        </is>
      </c>
      <c r="B715" s="1" t="n">
        <v>44874</v>
      </c>
      <c r="C715" s="1" t="n">
        <v>45954</v>
      </c>
      <c r="D715" t="inlineStr">
        <is>
          <t>BLEKINGE LÄN</t>
        </is>
      </c>
      <c r="E715" t="inlineStr">
        <is>
          <t>KARLSKRONA</t>
        </is>
      </c>
      <c r="G715" t="n">
        <v>1.5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44617-2025</t>
        </is>
      </c>
      <c r="B716" s="1" t="n">
        <v>45917.45751157407</v>
      </c>
      <c r="C716" s="1" t="n">
        <v>45954</v>
      </c>
      <c r="D716" t="inlineStr">
        <is>
          <t>BLEKINGE LÄN</t>
        </is>
      </c>
      <c r="E716" t="inlineStr">
        <is>
          <t>KARLSKRONA</t>
        </is>
      </c>
      <c r="G716" t="n">
        <v>4.3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31009-2024</t>
        </is>
      </c>
      <c r="B717" s="1" t="n">
        <v>45499</v>
      </c>
      <c r="C717" s="1" t="n">
        <v>45954</v>
      </c>
      <c r="D717" t="inlineStr">
        <is>
          <t>BLEKINGE LÄN</t>
        </is>
      </c>
      <c r="E717" t="inlineStr">
        <is>
          <t>KARLSKRONA</t>
        </is>
      </c>
      <c r="G717" t="n">
        <v>1.4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39121-2023</t>
        </is>
      </c>
      <c r="B718" s="1" t="n">
        <v>45165.53146990741</v>
      </c>
      <c r="C718" s="1" t="n">
        <v>45954</v>
      </c>
      <c r="D718" t="inlineStr">
        <is>
          <t>BLEKINGE LÄN</t>
        </is>
      </c>
      <c r="E718" t="inlineStr">
        <is>
          <t>KARLSKRONA</t>
        </is>
      </c>
      <c r="G718" t="n">
        <v>0.7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37163-2025</t>
        </is>
      </c>
      <c r="B719" s="1" t="n">
        <v>45875.60252314815</v>
      </c>
      <c r="C719" s="1" t="n">
        <v>45954</v>
      </c>
      <c r="D719" t="inlineStr">
        <is>
          <t>BLEKINGE LÄN</t>
        </is>
      </c>
      <c r="E719" t="inlineStr">
        <is>
          <t>KARLSKRONA</t>
        </is>
      </c>
      <c r="G719" t="n">
        <v>1.3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37196-2025</t>
        </is>
      </c>
      <c r="B720" s="1" t="n">
        <v>45875.66709490741</v>
      </c>
      <c r="C720" s="1" t="n">
        <v>45954</v>
      </c>
      <c r="D720" t="inlineStr">
        <is>
          <t>BLEKINGE LÄN</t>
        </is>
      </c>
      <c r="E720" t="inlineStr">
        <is>
          <t>KARLSKRONA</t>
        </is>
      </c>
      <c r="G720" t="n">
        <v>2.2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7352-2025</t>
        </is>
      </c>
      <c r="B721" s="1" t="n">
        <v>45703.81983796296</v>
      </c>
      <c r="C721" s="1" t="n">
        <v>45954</v>
      </c>
      <c r="D721" t="inlineStr">
        <is>
          <t>BLEKINGE LÄN</t>
        </is>
      </c>
      <c r="E721" t="inlineStr">
        <is>
          <t>KARLSKRONA</t>
        </is>
      </c>
      <c r="G721" t="n">
        <v>6.7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43211-2025</t>
        </is>
      </c>
      <c r="B722" s="1" t="n">
        <v>45910</v>
      </c>
      <c r="C722" s="1" t="n">
        <v>45954</v>
      </c>
      <c r="D722" t="inlineStr">
        <is>
          <t>BLEKINGE LÄN</t>
        </is>
      </c>
      <c r="E722" t="inlineStr">
        <is>
          <t>KARLSKRONA</t>
        </is>
      </c>
      <c r="G722" t="n">
        <v>2.1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44549-2025</t>
        </is>
      </c>
      <c r="B723" s="1" t="n">
        <v>45917.33334490741</v>
      </c>
      <c r="C723" s="1" t="n">
        <v>45954</v>
      </c>
      <c r="D723" t="inlineStr">
        <is>
          <t>BLEKINGE LÄN</t>
        </is>
      </c>
      <c r="E723" t="inlineStr">
        <is>
          <t>KARLSKRONA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44579-2025</t>
        </is>
      </c>
      <c r="B724" s="1" t="n">
        <v>45917.40362268518</v>
      </c>
      <c r="C724" s="1" t="n">
        <v>45954</v>
      </c>
      <c r="D724" t="inlineStr">
        <is>
          <t>BLEKINGE LÄN</t>
        </is>
      </c>
      <c r="E724" t="inlineStr">
        <is>
          <t>KARLSKRONA</t>
        </is>
      </c>
      <c r="G724" t="n">
        <v>1.6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44580-2025</t>
        </is>
      </c>
      <c r="B725" s="1" t="n">
        <v>45917.40538194445</v>
      </c>
      <c r="C725" s="1" t="n">
        <v>45954</v>
      </c>
      <c r="D725" t="inlineStr">
        <is>
          <t>BLEKINGE LÄN</t>
        </is>
      </c>
      <c r="E725" t="inlineStr">
        <is>
          <t>KARLSKRONA</t>
        </is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44576-2025</t>
        </is>
      </c>
      <c r="B726" s="1" t="n">
        <v>45917.40012731482</v>
      </c>
      <c r="C726" s="1" t="n">
        <v>45954</v>
      </c>
      <c r="D726" t="inlineStr">
        <is>
          <t>BLEKINGE LÄN</t>
        </is>
      </c>
      <c r="E726" t="inlineStr">
        <is>
          <t>KARLSKRONA</t>
        </is>
      </c>
      <c r="G726" t="n">
        <v>2.4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37179-2025</t>
        </is>
      </c>
      <c r="B727" s="1" t="n">
        <v>45875.61711805555</v>
      </c>
      <c r="C727" s="1" t="n">
        <v>45954</v>
      </c>
      <c r="D727" t="inlineStr">
        <is>
          <t>BLEKINGE LÄN</t>
        </is>
      </c>
      <c r="E727" t="inlineStr">
        <is>
          <t>KARLSKRONA</t>
        </is>
      </c>
      <c r="G727" t="n">
        <v>3.9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44173-2025</t>
        </is>
      </c>
      <c r="B728" s="1" t="n">
        <v>45915.60363425926</v>
      </c>
      <c r="C728" s="1" t="n">
        <v>45954</v>
      </c>
      <c r="D728" t="inlineStr">
        <is>
          <t>BLEKINGE LÄN</t>
        </is>
      </c>
      <c r="E728" t="inlineStr">
        <is>
          <t>KARLSKRONA</t>
        </is>
      </c>
      <c r="G728" t="n">
        <v>1.7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44180-2025</t>
        </is>
      </c>
      <c r="B729" s="1" t="n">
        <v>45915.60884259259</v>
      </c>
      <c r="C729" s="1" t="n">
        <v>45954</v>
      </c>
      <c r="D729" t="inlineStr">
        <is>
          <t>BLEKINGE LÄN</t>
        </is>
      </c>
      <c r="E729" t="inlineStr">
        <is>
          <t>KARLSKRONA</t>
        </is>
      </c>
      <c r="G729" t="n">
        <v>1.2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58108-2020</t>
        </is>
      </c>
      <c r="B730" s="1" t="n">
        <v>44144</v>
      </c>
      <c r="C730" s="1" t="n">
        <v>45954</v>
      </c>
      <c r="D730" t="inlineStr">
        <is>
          <t>BLEKINGE LÄN</t>
        </is>
      </c>
      <c r="E730" t="inlineStr">
        <is>
          <t>KARLSKRONA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42430-2023</t>
        </is>
      </c>
      <c r="B731" s="1" t="n">
        <v>45180.62233796297</v>
      </c>
      <c r="C731" s="1" t="n">
        <v>45954</v>
      </c>
      <c r="D731" t="inlineStr">
        <is>
          <t>BLEKINGE LÄN</t>
        </is>
      </c>
      <c r="E731" t="inlineStr">
        <is>
          <t>KARLSKRONA</t>
        </is>
      </c>
      <c r="G731" t="n">
        <v>0.8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44577-2025</t>
        </is>
      </c>
      <c r="B732" s="1" t="n">
        <v>45917.4018287037</v>
      </c>
      <c r="C732" s="1" t="n">
        <v>45954</v>
      </c>
      <c r="D732" t="inlineStr">
        <is>
          <t>BLEKINGE LÄN</t>
        </is>
      </c>
      <c r="E732" t="inlineStr">
        <is>
          <t>KARLSKRONA</t>
        </is>
      </c>
      <c r="G732" t="n">
        <v>0.5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43595-2025</t>
        </is>
      </c>
      <c r="B733" s="1" t="n">
        <v>45911.66232638889</v>
      </c>
      <c r="C733" s="1" t="n">
        <v>45954</v>
      </c>
      <c r="D733" t="inlineStr">
        <is>
          <t>BLEKINGE LÄN</t>
        </is>
      </c>
      <c r="E733" t="inlineStr">
        <is>
          <t>KARLSKRONA</t>
        </is>
      </c>
      <c r="G733" t="n">
        <v>1.7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43196-2025</t>
        </is>
      </c>
      <c r="B734" s="1" t="n">
        <v>45910.43229166666</v>
      </c>
      <c r="C734" s="1" t="n">
        <v>45954</v>
      </c>
      <c r="D734" t="inlineStr">
        <is>
          <t>BLEKINGE LÄN</t>
        </is>
      </c>
      <c r="E734" t="inlineStr">
        <is>
          <t>KARLSKRONA</t>
        </is>
      </c>
      <c r="G734" t="n">
        <v>3.6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37168-2025</t>
        </is>
      </c>
      <c r="B735" s="1" t="n">
        <v>45875.60789351852</v>
      </c>
      <c r="C735" s="1" t="n">
        <v>45954</v>
      </c>
      <c r="D735" t="inlineStr">
        <is>
          <t>BLEKINGE LÄN</t>
        </is>
      </c>
      <c r="E735" t="inlineStr">
        <is>
          <t>KARLSKRONA</t>
        </is>
      </c>
      <c r="G735" t="n">
        <v>2.8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39236-2023</t>
        </is>
      </c>
      <c r="B736" s="1" t="n">
        <v>45166</v>
      </c>
      <c r="C736" s="1" t="n">
        <v>45954</v>
      </c>
      <c r="D736" t="inlineStr">
        <is>
          <t>BLEKINGE LÄN</t>
        </is>
      </c>
      <c r="E736" t="inlineStr">
        <is>
          <t>KARLSKRONA</t>
        </is>
      </c>
      <c r="G736" t="n">
        <v>1.9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39273-2023</t>
        </is>
      </c>
      <c r="B737" s="1" t="n">
        <v>45166.49883101852</v>
      </c>
      <c r="C737" s="1" t="n">
        <v>45954</v>
      </c>
      <c r="D737" t="inlineStr">
        <is>
          <t>BLEKINGE LÄN</t>
        </is>
      </c>
      <c r="E737" t="inlineStr">
        <is>
          <t>KARLSKRONA</t>
        </is>
      </c>
      <c r="G737" t="n">
        <v>3.8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49093-2023</t>
        </is>
      </c>
      <c r="B738" s="1" t="n">
        <v>45210.40899305556</v>
      </c>
      <c r="C738" s="1" t="n">
        <v>45954</v>
      </c>
      <c r="D738" t="inlineStr">
        <is>
          <t>BLEKINGE LÄN</t>
        </is>
      </c>
      <c r="E738" t="inlineStr">
        <is>
          <t>KARLSKRONA</t>
        </is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45070-2025</t>
        </is>
      </c>
      <c r="B739" s="1" t="n">
        <v>45919.34983796296</v>
      </c>
      <c r="C739" s="1" t="n">
        <v>45954</v>
      </c>
      <c r="D739" t="inlineStr">
        <is>
          <t>BLEKINGE LÄN</t>
        </is>
      </c>
      <c r="E739" t="inlineStr">
        <is>
          <t>KARLSKRONA</t>
        </is>
      </c>
      <c r="G739" t="n">
        <v>1.5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34319-2025</t>
        </is>
      </c>
      <c r="B740" s="1" t="n">
        <v>45846</v>
      </c>
      <c r="C740" s="1" t="n">
        <v>45954</v>
      </c>
      <c r="D740" t="inlineStr">
        <is>
          <t>BLEKINGE LÄN</t>
        </is>
      </c>
      <c r="E740" t="inlineStr">
        <is>
          <t>KARLSKRONA</t>
        </is>
      </c>
      <c r="F740" t="inlineStr">
        <is>
          <t>Kommuner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34323-2025</t>
        </is>
      </c>
      <c r="B741" s="1" t="n">
        <v>45846</v>
      </c>
      <c r="C741" s="1" t="n">
        <v>45954</v>
      </c>
      <c r="D741" t="inlineStr">
        <is>
          <t>BLEKINGE LÄN</t>
        </is>
      </c>
      <c r="E741" t="inlineStr">
        <is>
          <t>KARLSKRONA</t>
        </is>
      </c>
      <c r="F741" t="inlineStr">
        <is>
          <t>Kommuner</t>
        </is>
      </c>
      <c r="G741" t="n">
        <v>0.9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34137-2024</t>
        </is>
      </c>
      <c r="B742" s="1" t="n">
        <v>45524</v>
      </c>
      <c r="C742" s="1" t="n">
        <v>45954</v>
      </c>
      <c r="D742" t="inlineStr">
        <is>
          <t>BLEKINGE LÄN</t>
        </is>
      </c>
      <c r="E742" t="inlineStr">
        <is>
          <t>KARLSKRONA</t>
        </is>
      </c>
      <c r="G742" t="n">
        <v>1.2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61679-2024</t>
        </is>
      </c>
      <c r="B743" s="1" t="n">
        <v>45647.38805555556</v>
      </c>
      <c r="C743" s="1" t="n">
        <v>45954</v>
      </c>
      <c r="D743" t="inlineStr">
        <is>
          <t>BLEKINGE LÄN</t>
        </is>
      </c>
      <c r="E743" t="inlineStr">
        <is>
          <t>KARLSKRONA</t>
        </is>
      </c>
      <c r="G743" t="n">
        <v>20.2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17552-2024</t>
        </is>
      </c>
      <c r="B744" s="1" t="n">
        <v>45415</v>
      </c>
      <c r="C744" s="1" t="n">
        <v>45954</v>
      </c>
      <c r="D744" t="inlineStr">
        <is>
          <t>BLEKINGE LÄN</t>
        </is>
      </c>
      <c r="E744" t="inlineStr">
        <is>
          <t>KARLSKRONA</t>
        </is>
      </c>
      <c r="G744" t="n">
        <v>1.1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45068-2025</t>
        </is>
      </c>
      <c r="B745" s="1" t="n">
        <v>45919.34627314815</v>
      </c>
      <c r="C745" s="1" t="n">
        <v>45954</v>
      </c>
      <c r="D745" t="inlineStr">
        <is>
          <t>BLEKINGE LÄN</t>
        </is>
      </c>
      <c r="E745" t="inlineStr">
        <is>
          <t>KARLSKRONA</t>
        </is>
      </c>
      <c r="G745" t="n">
        <v>0.5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26277-2023</t>
        </is>
      </c>
      <c r="B746" s="1" t="n">
        <v>45091</v>
      </c>
      <c r="C746" s="1" t="n">
        <v>45954</v>
      </c>
      <c r="D746" t="inlineStr">
        <is>
          <t>BLEKINGE LÄN</t>
        </is>
      </c>
      <c r="E746" t="inlineStr">
        <is>
          <t>KARLSKRONA</t>
        </is>
      </c>
      <c r="G746" t="n">
        <v>2.9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37430-2023</t>
        </is>
      </c>
      <c r="B747" s="1" t="n">
        <v>45156.6415162037</v>
      </c>
      <c r="C747" s="1" t="n">
        <v>45954</v>
      </c>
      <c r="D747" t="inlineStr">
        <is>
          <t>BLEKINGE LÄN</t>
        </is>
      </c>
      <c r="E747" t="inlineStr">
        <is>
          <t>KARLSKRONA</t>
        </is>
      </c>
      <c r="G747" t="n">
        <v>1.6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50902-2023</t>
        </is>
      </c>
      <c r="B748" s="1" t="n">
        <v>45218.41484953704</v>
      </c>
      <c r="C748" s="1" t="n">
        <v>45954</v>
      </c>
      <c r="D748" t="inlineStr">
        <is>
          <t>BLEKINGE LÄN</t>
        </is>
      </c>
      <c r="E748" t="inlineStr">
        <is>
          <t>KARLSKRONA</t>
        </is>
      </c>
      <c r="G748" t="n">
        <v>2.5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50614-2022</t>
        </is>
      </c>
      <c r="B749" s="1" t="n">
        <v>44866</v>
      </c>
      <c r="C749" s="1" t="n">
        <v>45954</v>
      </c>
      <c r="D749" t="inlineStr">
        <is>
          <t>BLEKINGE LÄN</t>
        </is>
      </c>
      <c r="E749" t="inlineStr">
        <is>
          <t>KARLSKRONA</t>
        </is>
      </c>
      <c r="G749" t="n">
        <v>1.5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37644-2025</t>
        </is>
      </c>
      <c r="B750" s="1" t="n">
        <v>45880</v>
      </c>
      <c r="C750" s="1" t="n">
        <v>45954</v>
      </c>
      <c r="D750" t="inlineStr">
        <is>
          <t>BLEKINGE LÄN</t>
        </is>
      </c>
      <c r="E750" t="inlineStr">
        <is>
          <t>KARLSKRONA</t>
        </is>
      </c>
      <c r="G750" t="n">
        <v>2.9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18400-2021</t>
        </is>
      </c>
      <c r="B751" s="1" t="n">
        <v>44305</v>
      </c>
      <c r="C751" s="1" t="n">
        <v>45954</v>
      </c>
      <c r="D751" t="inlineStr">
        <is>
          <t>BLEKINGE LÄN</t>
        </is>
      </c>
      <c r="E751" t="inlineStr">
        <is>
          <t>KARLSKRONA</t>
        </is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45687-2025</t>
        </is>
      </c>
      <c r="B752" s="1" t="n">
        <v>45923.37813657407</v>
      </c>
      <c r="C752" s="1" t="n">
        <v>45954</v>
      </c>
      <c r="D752" t="inlineStr">
        <is>
          <t>BLEKINGE LÄN</t>
        </is>
      </c>
      <c r="E752" t="inlineStr">
        <is>
          <t>KARLSKRONA</t>
        </is>
      </c>
      <c r="G752" t="n">
        <v>0.9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45711-2025</t>
        </is>
      </c>
      <c r="B753" s="1" t="n">
        <v>45923.43107638889</v>
      </c>
      <c r="C753" s="1" t="n">
        <v>45954</v>
      </c>
      <c r="D753" t="inlineStr">
        <is>
          <t>BLEKINGE LÄN</t>
        </is>
      </c>
      <c r="E753" t="inlineStr">
        <is>
          <t>KARLSKRONA</t>
        </is>
      </c>
      <c r="G753" t="n">
        <v>2.2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758-2021</t>
        </is>
      </c>
      <c r="B754" s="1" t="n">
        <v>44204</v>
      </c>
      <c r="C754" s="1" t="n">
        <v>45954</v>
      </c>
      <c r="D754" t="inlineStr">
        <is>
          <t>BLEKINGE LÄN</t>
        </is>
      </c>
      <c r="E754" t="inlineStr">
        <is>
          <t>KARLSKRONA</t>
        </is>
      </c>
      <c r="G754" t="n">
        <v>0.9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45767-2025</t>
        </is>
      </c>
      <c r="B755" s="1" t="n">
        <v>45923.52947916667</v>
      </c>
      <c r="C755" s="1" t="n">
        <v>45954</v>
      </c>
      <c r="D755" t="inlineStr">
        <is>
          <t>BLEKINGE LÄN</t>
        </is>
      </c>
      <c r="E755" t="inlineStr">
        <is>
          <t>KARLSKRONA</t>
        </is>
      </c>
      <c r="G755" t="n">
        <v>2.2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37777-2025</t>
        </is>
      </c>
      <c r="B756" s="1" t="n">
        <v>45880</v>
      </c>
      <c r="C756" s="1" t="n">
        <v>45954</v>
      </c>
      <c r="D756" t="inlineStr">
        <is>
          <t>BLEKINGE LÄN</t>
        </is>
      </c>
      <c r="E756" t="inlineStr">
        <is>
          <t>KARLSKRONA</t>
        </is>
      </c>
      <c r="G756" t="n">
        <v>6.3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45682-2025</t>
        </is>
      </c>
      <c r="B757" s="1" t="n">
        <v>45923.37575231482</v>
      </c>
      <c r="C757" s="1" t="n">
        <v>45954</v>
      </c>
      <c r="D757" t="inlineStr">
        <is>
          <t>BLEKINGE LÄN</t>
        </is>
      </c>
      <c r="E757" t="inlineStr">
        <is>
          <t>KARLSKRONA</t>
        </is>
      </c>
      <c r="G757" t="n">
        <v>1.2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44989-2025</t>
        </is>
      </c>
      <c r="B758" s="1" t="n">
        <v>45918</v>
      </c>
      <c r="C758" s="1" t="n">
        <v>45954</v>
      </c>
      <c r="D758" t="inlineStr">
        <is>
          <t>BLEKINGE LÄN</t>
        </is>
      </c>
      <c r="E758" t="inlineStr">
        <is>
          <t>KARLSKRONA</t>
        </is>
      </c>
      <c r="G758" t="n">
        <v>2.1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45368-2025</t>
        </is>
      </c>
      <c r="B759" s="1" t="n">
        <v>45922</v>
      </c>
      <c r="C759" s="1" t="n">
        <v>45954</v>
      </c>
      <c r="D759" t="inlineStr">
        <is>
          <t>BLEKINGE LÄN</t>
        </is>
      </c>
      <c r="E759" t="inlineStr">
        <is>
          <t>KARLSKRONA</t>
        </is>
      </c>
      <c r="G759" t="n">
        <v>1.9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14415-2023</t>
        </is>
      </c>
      <c r="B760" s="1" t="n">
        <v>45012</v>
      </c>
      <c r="C760" s="1" t="n">
        <v>45954</v>
      </c>
      <c r="D760" t="inlineStr">
        <is>
          <t>BLEKINGE LÄN</t>
        </is>
      </c>
      <c r="E760" t="inlineStr">
        <is>
          <t>KARLSKRONA</t>
        </is>
      </c>
      <c r="G760" t="n">
        <v>1.5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61266-2023</t>
        </is>
      </c>
      <c r="B761" s="1" t="n">
        <v>45264</v>
      </c>
      <c r="C761" s="1" t="n">
        <v>45954</v>
      </c>
      <c r="D761" t="inlineStr">
        <is>
          <t>BLEKINGE LÄN</t>
        </is>
      </c>
      <c r="E761" t="inlineStr">
        <is>
          <t>KARLSKRONA</t>
        </is>
      </c>
      <c r="G761" t="n">
        <v>13.2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45377-2025</t>
        </is>
      </c>
      <c r="B762" s="1" t="n">
        <v>45922</v>
      </c>
      <c r="C762" s="1" t="n">
        <v>45954</v>
      </c>
      <c r="D762" t="inlineStr">
        <is>
          <t>BLEKINGE LÄN</t>
        </is>
      </c>
      <c r="E762" t="inlineStr">
        <is>
          <t>KARLSKRONA</t>
        </is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45379-2025</t>
        </is>
      </c>
      <c r="B763" s="1" t="n">
        <v>45922.39582175926</v>
      </c>
      <c r="C763" s="1" t="n">
        <v>45954</v>
      </c>
      <c r="D763" t="inlineStr">
        <is>
          <t>BLEKINGE LÄN</t>
        </is>
      </c>
      <c r="E763" t="inlineStr">
        <is>
          <t>KARLSKRONA</t>
        </is>
      </c>
      <c r="G763" t="n">
        <v>1.1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44120-2023</t>
        </is>
      </c>
      <c r="B764" s="1" t="n">
        <v>45188.45027777777</v>
      </c>
      <c r="C764" s="1" t="n">
        <v>45954</v>
      </c>
      <c r="D764" t="inlineStr">
        <is>
          <t>BLEKINGE LÄN</t>
        </is>
      </c>
      <c r="E764" t="inlineStr">
        <is>
          <t>KARLSKRONA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37690-2025</t>
        </is>
      </c>
      <c r="B765" s="1" t="n">
        <v>45880</v>
      </c>
      <c r="C765" s="1" t="n">
        <v>45954</v>
      </c>
      <c r="D765" t="inlineStr">
        <is>
          <t>BLEKINGE LÄN</t>
        </is>
      </c>
      <c r="E765" t="inlineStr">
        <is>
          <t>KARLSKRONA</t>
        </is>
      </c>
      <c r="G765" t="n">
        <v>10.4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37627-2023</t>
        </is>
      </c>
      <c r="B766" s="1" t="n">
        <v>45159</v>
      </c>
      <c r="C766" s="1" t="n">
        <v>45954</v>
      </c>
      <c r="D766" t="inlineStr">
        <is>
          <t>BLEKINGE LÄN</t>
        </is>
      </c>
      <c r="E766" t="inlineStr">
        <is>
          <t>KARLSKRONA</t>
        </is>
      </c>
      <c r="G766" t="n">
        <v>0.7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12059-2025</t>
        </is>
      </c>
      <c r="B767" s="1" t="n">
        <v>45728.69217592593</v>
      </c>
      <c r="C767" s="1" t="n">
        <v>45954</v>
      </c>
      <c r="D767" t="inlineStr">
        <is>
          <t>BLEKINGE LÄN</t>
        </is>
      </c>
      <c r="E767" t="inlineStr">
        <is>
          <t>KARLSKRONA</t>
        </is>
      </c>
      <c r="G767" t="n">
        <v>0.5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26917-2023</t>
        </is>
      </c>
      <c r="B768" s="1" t="n">
        <v>45093</v>
      </c>
      <c r="C768" s="1" t="n">
        <v>45954</v>
      </c>
      <c r="D768" t="inlineStr">
        <is>
          <t>BLEKINGE LÄN</t>
        </is>
      </c>
      <c r="E768" t="inlineStr">
        <is>
          <t>KARLSKRONA</t>
        </is>
      </c>
      <c r="G768" t="n">
        <v>1.4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38344-2025</t>
        </is>
      </c>
      <c r="B769" s="1" t="n">
        <v>45883.50537037037</v>
      </c>
      <c r="C769" s="1" t="n">
        <v>45954</v>
      </c>
      <c r="D769" t="inlineStr">
        <is>
          <t>BLEKINGE LÄN</t>
        </is>
      </c>
      <c r="E769" t="inlineStr">
        <is>
          <t>KARLSKRONA</t>
        </is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621-2025</t>
        </is>
      </c>
      <c r="B770" s="1" t="n">
        <v>45664.61273148148</v>
      </c>
      <c r="C770" s="1" t="n">
        <v>45954</v>
      </c>
      <c r="D770" t="inlineStr">
        <is>
          <t>BLEKINGE LÄN</t>
        </is>
      </c>
      <c r="E770" t="inlineStr">
        <is>
          <t>KARLSKRONA</t>
        </is>
      </c>
      <c r="G770" t="n">
        <v>1.6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6419-2021</t>
        </is>
      </c>
      <c r="B771" s="1" t="n">
        <v>44235</v>
      </c>
      <c r="C771" s="1" t="n">
        <v>45954</v>
      </c>
      <c r="D771" t="inlineStr">
        <is>
          <t>BLEKINGE LÄN</t>
        </is>
      </c>
      <c r="E771" t="inlineStr">
        <is>
          <t>KARLSKRONA</t>
        </is>
      </c>
      <c r="G771" t="n">
        <v>14.9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7889-2024</t>
        </is>
      </c>
      <c r="B772" s="1" t="n">
        <v>45350.39834490741</v>
      </c>
      <c r="C772" s="1" t="n">
        <v>45954</v>
      </c>
      <c r="D772" t="inlineStr">
        <is>
          <t>BLEKINGE LÄN</t>
        </is>
      </c>
      <c r="E772" t="inlineStr">
        <is>
          <t>KARLSKRONA</t>
        </is>
      </c>
      <c r="G772" t="n">
        <v>1.6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30958-2023</t>
        </is>
      </c>
      <c r="B773" s="1" t="n">
        <v>45113.47484953704</v>
      </c>
      <c r="C773" s="1" t="n">
        <v>45954</v>
      </c>
      <c r="D773" t="inlineStr">
        <is>
          <t>BLEKINGE LÄN</t>
        </is>
      </c>
      <c r="E773" t="inlineStr">
        <is>
          <t>KARLSKRONA</t>
        </is>
      </c>
      <c r="G773" t="n">
        <v>1.8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17273-2023</t>
        </is>
      </c>
      <c r="B774" s="1" t="n">
        <v>45035.43935185186</v>
      </c>
      <c r="C774" s="1" t="n">
        <v>45954</v>
      </c>
      <c r="D774" t="inlineStr">
        <is>
          <t>BLEKINGE LÄN</t>
        </is>
      </c>
      <c r="E774" t="inlineStr">
        <is>
          <t>KARLSKRONA</t>
        </is>
      </c>
      <c r="G774" t="n">
        <v>1.7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17275-2023</t>
        </is>
      </c>
      <c r="B775" s="1" t="n">
        <v>45035.44078703703</v>
      </c>
      <c r="C775" s="1" t="n">
        <v>45954</v>
      </c>
      <c r="D775" t="inlineStr">
        <is>
          <t>BLEKINGE LÄN</t>
        </is>
      </c>
      <c r="E775" t="inlineStr">
        <is>
          <t>KARLSKRONA</t>
        </is>
      </c>
      <c r="G775" t="n">
        <v>0.5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38342-2025</t>
        </is>
      </c>
      <c r="B776" s="1" t="n">
        <v>45883.50228009259</v>
      </c>
      <c r="C776" s="1" t="n">
        <v>45954</v>
      </c>
      <c r="D776" t="inlineStr">
        <is>
          <t>BLEKINGE LÄN</t>
        </is>
      </c>
      <c r="E776" t="inlineStr">
        <is>
          <t>KARLSKRONA</t>
        </is>
      </c>
      <c r="G776" t="n">
        <v>0.5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27481-2022</t>
        </is>
      </c>
      <c r="B777" s="1" t="n">
        <v>44742</v>
      </c>
      <c r="C777" s="1" t="n">
        <v>45954</v>
      </c>
      <c r="D777" t="inlineStr">
        <is>
          <t>BLEKINGE LÄN</t>
        </is>
      </c>
      <c r="E777" t="inlineStr">
        <is>
          <t>KARLSKRONA</t>
        </is>
      </c>
      <c r="G777" t="n">
        <v>1.7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60901-2022</t>
        </is>
      </c>
      <c r="B778" s="1" t="n">
        <v>44914.59365740741</v>
      </c>
      <c r="C778" s="1" t="n">
        <v>45954</v>
      </c>
      <c r="D778" t="inlineStr">
        <is>
          <t>BLEKINGE LÄN</t>
        </is>
      </c>
      <c r="E778" t="inlineStr">
        <is>
          <t>KARLSKRONA</t>
        </is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3807-2024</t>
        </is>
      </c>
      <c r="B779" s="1" t="n">
        <v>45321.65413194444</v>
      </c>
      <c r="C779" s="1" t="n">
        <v>45954</v>
      </c>
      <c r="D779" t="inlineStr">
        <is>
          <t>BLEKINGE LÄN</t>
        </is>
      </c>
      <c r="E779" t="inlineStr">
        <is>
          <t>KARLSKRONA</t>
        </is>
      </c>
      <c r="G779" t="n">
        <v>0.5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7014-2024</t>
        </is>
      </c>
      <c r="B780" s="1" t="n">
        <v>45343.56496527778</v>
      </c>
      <c r="C780" s="1" t="n">
        <v>45954</v>
      </c>
      <c r="D780" t="inlineStr">
        <is>
          <t>BLEKINGE LÄN</t>
        </is>
      </c>
      <c r="E780" t="inlineStr">
        <is>
          <t>KARLSKRONA</t>
        </is>
      </c>
      <c r="G780" t="n">
        <v>0.4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45722-2025</t>
        </is>
      </c>
      <c r="B781" s="1" t="n">
        <v>45923.44908564815</v>
      </c>
      <c r="C781" s="1" t="n">
        <v>45954</v>
      </c>
      <c r="D781" t="inlineStr">
        <is>
          <t>BLEKINGE LÄN</t>
        </is>
      </c>
      <c r="E781" t="inlineStr">
        <is>
          <t>KARLSKRONA</t>
        </is>
      </c>
      <c r="G781" t="n">
        <v>4.5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45718-2025</t>
        </is>
      </c>
      <c r="B782" s="1" t="n">
        <v>45923.44246527777</v>
      </c>
      <c r="C782" s="1" t="n">
        <v>45954</v>
      </c>
      <c r="D782" t="inlineStr">
        <is>
          <t>BLEKINGE LÄN</t>
        </is>
      </c>
      <c r="E782" t="inlineStr">
        <is>
          <t>KARLSKRONA</t>
        </is>
      </c>
      <c r="G782" t="n">
        <v>1.9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45770-2025</t>
        </is>
      </c>
      <c r="B783" s="1" t="n">
        <v>45923.53277777778</v>
      </c>
      <c r="C783" s="1" t="n">
        <v>45954</v>
      </c>
      <c r="D783" t="inlineStr">
        <is>
          <t>BLEKINGE LÄN</t>
        </is>
      </c>
      <c r="E783" t="inlineStr">
        <is>
          <t>KARLSKRONA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29367-2023</t>
        </is>
      </c>
      <c r="B784" s="1" t="n">
        <v>45106.36304398148</v>
      </c>
      <c r="C784" s="1" t="n">
        <v>45954</v>
      </c>
      <c r="D784" t="inlineStr">
        <is>
          <t>BLEKINGE LÄN</t>
        </is>
      </c>
      <c r="E784" t="inlineStr">
        <is>
          <t>KARLSKRONA</t>
        </is>
      </c>
      <c r="G784" t="n">
        <v>3.3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10998-2022</t>
        </is>
      </c>
      <c r="B785" s="1" t="n">
        <v>44628</v>
      </c>
      <c r="C785" s="1" t="n">
        <v>45954</v>
      </c>
      <c r="D785" t="inlineStr">
        <is>
          <t>BLEKINGE LÄN</t>
        </is>
      </c>
      <c r="E785" t="inlineStr">
        <is>
          <t>KARLSKRONA</t>
        </is>
      </c>
      <c r="G785" t="n">
        <v>1.5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26605-2023</t>
        </is>
      </c>
      <c r="B786" s="1" t="n">
        <v>45092.68969907407</v>
      </c>
      <c r="C786" s="1" t="n">
        <v>45954</v>
      </c>
      <c r="D786" t="inlineStr">
        <is>
          <t>BLEKINGE LÄN</t>
        </is>
      </c>
      <c r="E786" t="inlineStr">
        <is>
          <t>KARLSKRONA</t>
        </is>
      </c>
      <c r="G786" t="n">
        <v>1.1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33234-2023</t>
        </is>
      </c>
      <c r="B787" s="1" t="n">
        <v>45127.48940972222</v>
      </c>
      <c r="C787" s="1" t="n">
        <v>45954</v>
      </c>
      <c r="D787" t="inlineStr">
        <is>
          <t>BLEKINGE LÄN</t>
        </is>
      </c>
      <c r="E787" t="inlineStr">
        <is>
          <t>KARLSKRONA</t>
        </is>
      </c>
      <c r="G787" t="n">
        <v>1.5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25450-2023</t>
        </is>
      </c>
      <c r="B788" s="1" t="n">
        <v>45089.43696759259</v>
      </c>
      <c r="C788" s="1" t="n">
        <v>45954</v>
      </c>
      <c r="D788" t="inlineStr">
        <is>
          <t>BLEKINGE LÄN</t>
        </is>
      </c>
      <c r="E788" t="inlineStr">
        <is>
          <t>KARLSKRONA</t>
        </is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25455-2023</t>
        </is>
      </c>
      <c r="B789" s="1" t="n">
        <v>45089</v>
      </c>
      <c r="C789" s="1" t="n">
        <v>45954</v>
      </c>
      <c r="D789" t="inlineStr">
        <is>
          <t>BLEKINGE LÄN</t>
        </is>
      </c>
      <c r="E789" t="inlineStr">
        <is>
          <t>KARLSKRONA</t>
        </is>
      </c>
      <c r="G789" t="n">
        <v>1.8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56600-2023</t>
        </is>
      </c>
      <c r="B790" s="1" t="n">
        <v>45238</v>
      </c>
      <c r="C790" s="1" t="n">
        <v>45954</v>
      </c>
      <c r="D790" t="inlineStr">
        <is>
          <t>BLEKINGE LÄN</t>
        </is>
      </c>
      <c r="E790" t="inlineStr">
        <is>
          <t>KARLSKRONA</t>
        </is>
      </c>
      <c r="G790" t="n">
        <v>2.1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5556-2024</t>
        </is>
      </c>
      <c r="B791" s="1" t="n">
        <v>45334.4565162037</v>
      </c>
      <c r="C791" s="1" t="n">
        <v>45954</v>
      </c>
      <c r="D791" t="inlineStr">
        <is>
          <t>BLEKINGE LÄN</t>
        </is>
      </c>
      <c r="E791" t="inlineStr">
        <is>
          <t>KARLSKRONA</t>
        </is>
      </c>
      <c r="G791" t="n">
        <v>4.8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6470-2025</t>
        </is>
      </c>
      <c r="B792" s="1" t="n">
        <v>45699.59120370371</v>
      </c>
      <c r="C792" s="1" t="n">
        <v>45954</v>
      </c>
      <c r="D792" t="inlineStr">
        <is>
          <t>BLEKINGE LÄN</t>
        </is>
      </c>
      <c r="E792" t="inlineStr">
        <is>
          <t>KARLSKRONA</t>
        </is>
      </c>
      <c r="G792" t="n">
        <v>1.6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664-2025</t>
        </is>
      </c>
      <c r="B793" s="1" t="n">
        <v>45662</v>
      </c>
      <c r="C793" s="1" t="n">
        <v>45954</v>
      </c>
      <c r="D793" t="inlineStr">
        <is>
          <t>BLEKINGE LÄN</t>
        </is>
      </c>
      <c r="E793" t="inlineStr">
        <is>
          <t>KARLSKRONA</t>
        </is>
      </c>
      <c r="G793" t="n">
        <v>0.7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9410-2025</t>
        </is>
      </c>
      <c r="B794" s="1" t="n">
        <v>45715.38833333334</v>
      </c>
      <c r="C794" s="1" t="n">
        <v>45954</v>
      </c>
      <c r="D794" t="inlineStr">
        <is>
          <t>BLEKINGE LÄN</t>
        </is>
      </c>
      <c r="E794" t="inlineStr">
        <is>
          <t>KARLSKRONA</t>
        </is>
      </c>
      <c r="G794" t="n">
        <v>6.7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12181-2022</t>
        </is>
      </c>
      <c r="B795" s="1" t="n">
        <v>44636.83194444444</v>
      </c>
      <c r="C795" s="1" t="n">
        <v>45954</v>
      </c>
      <c r="D795" t="inlineStr">
        <is>
          <t>BLEKINGE LÄN</t>
        </is>
      </c>
      <c r="E795" t="inlineStr">
        <is>
          <t>KARLSKRONA</t>
        </is>
      </c>
      <c r="G795" t="n">
        <v>0.5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58004-2024</t>
        </is>
      </c>
      <c r="B796" s="1" t="n">
        <v>45631</v>
      </c>
      <c r="C796" s="1" t="n">
        <v>45954</v>
      </c>
      <c r="D796" t="inlineStr">
        <is>
          <t>BLEKINGE LÄN</t>
        </is>
      </c>
      <c r="E796" t="inlineStr">
        <is>
          <t>KARLSKRONA</t>
        </is>
      </c>
      <c r="G796" t="n">
        <v>1.2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35464-2024</t>
        </is>
      </c>
      <c r="B797" s="1" t="n">
        <v>45531.4630787037</v>
      </c>
      <c r="C797" s="1" t="n">
        <v>45954</v>
      </c>
      <c r="D797" t="inlineStr">
        <is>
          <t>BLEKINGE LÄN</t>
        </is>
      </c>
      <c r="E797" t="inlineStr">
        <is>
          <t>KARLSKRONA</t>
        </is>
      </c>
      <c r="G797" t="n">
        <v>7.8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35807-2023</t>
        </is>
      </c>
      <c r="B798" s="1" t="n">
        <v>45148</v>
      </c>
      <c r="C798" s="1" t="n">
        <v>45954</v>
      </c>
      <c r="D798" t="inlineStr">
        <is>
          <t>BLEKINGE LÄN</t>
        </is>
      </c>
      <c r="E798" t="inlineStr">
        <is>
          <t>KARLSKRONA</t>
        </is>
      </c>
      <c r="G798" t="n">
        <v>1.2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10980-2023</t>
        </is>
      </c>
      <c r="B799" s="1" t="n">
        <v>44991.60873842592</v>
      </c>
      <c r="C799" s="1" t="n">
        <v>45954</v>
      </c>
      <c r="D799" t="inlineStr">
        <is>
          <t>BLEKINGE LÄN</t>
        </is>
      </c>
      <c r="E799" t="inlineStr">
        <is>
          <t>KARLSKRONA</t>
        </is>
      </c>
      <c r="G799" t="n">
        <v>1.7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10629-2022</t>
        </is>
      </c>
      <c r="B800" s="1" t="n">
        <v>44624</v>
      </c>
      <c r="C800" s="1" t="n">
        <v>45954</v>
      </c>
      <c r="D800" t="inlineStr">
        <is>
          <t>BLEKINGE LÄN</t>
        </is>
      </c>
      <c r="E800" t="inlineStr">
        <is>
          <t>KARLSKRONA</t>
        </is>
      </c>
      <c r="G800" t="n">
        <v>2.3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2093-2023</t>
        </is>
      </c>
      <c r="B801" s="1" t="n">
        <v>44939</v>
      </c>
      <c r="C801" s="1" t="n">
        <v>45954</v>
      </c>
      <c r="D801" t="inlineStr">
        <is>
          <t>BLEKINGE LÄN</t>
        </is>
      </c>
      <c r="E801" t="inlineStr">
        <is>
          <t>KARLSKRONA</t>
        </is>
      </c>
      <c r="G801" t="n">
        <v>1.5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2094-2023</t>
        </is>
      </c>
      <c r="B802" s="1" t="n">
        <v>44939.68549768518</v>
      </c>
      <c r="C802" s="1" t="n">
        <v>45954</v>
      </c>
      <c r="D802" t="inlineStr">
        <is>
          <t>BLEKINGE LÄN</t>
        </is>
      </c>
      <c r="E802" t="inlineStr">
        <is>
          <t>KARLSKRONA</t>
        </is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14355-2024</t>
        </is>
      </c>
      <c r="B803" s="1" t="n">
        <v>45393.86842592592</v>
      </c>
      <c r="C803" s="1" t="n">
        <v>45954</v>
      </c>
      <c r="D803" t="inlineStr">
        <is>
          <t>BLEKINGE LÄN</t>
        </is>
      </c>
      <c r="E803" t="inlineStr">
        <is>
          <t>KARLSKRONA</t>
        </is>
      </c>
      <c r="G803" t="n">
        <v>12.6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63981-2023</t>
        </is>
      </c>
      <c r="B804" s="1" t="n">
        <v>45278.72490740741</v>
      </c>
      <c r="C804" s="1" t="n">
        <v>45954</v>
      </c>
      <c r="D804" t="inlineStr">
        <is>
          <t>BLEKINGE LÄN</t>
        </is>
      </c>
      <c r="E804" t="inlineStr">
        <is>
          <t>KARLSKRONA</t>
        </is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47992-2023</t>
        </is>
      </c>
      <c r="B805" s="1" t="n">
        <v>45204.62678240741</v>
      </c>
      <c r="C805" s="1" t="n">
        <v>45954</v>
      </c>
      <c r="D805" t="inlineStr">
        <is>
          <t>BLEKINGE LÄN</t>
        </is>
      </c>
      <c r="E805" t="inlineStr">
        <is>
          <t>KARLSKRONA</t>
        </is>
      </c>
      <c r="G805" t="n">
        <v>0.7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6199-2025</t>
        </is>
      </c>
      <c r="B806" s="1" t="n">
        <v>45698.47751157408</v>
      </c>
      <c r="C806" s="1" t="n">
        <v>45954</v>
      </c>
      <c r="D806" t="inlineStr">
        <is>
          <t>BLEKINGE LÄN</t>
        </is>
      </c>
      <c r="E806" t="inlineStr">
        <is>
          <t>KARLSKRONA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42174-2023</t>
        </is>
      </c>
      <c r="B807" s="1" t="n">
        <v>45178</v>
      </c>
      <c r="C807" s="1" t="n">
        <v>45954</v>
      </c>
      <c r="D807" t="inlineStr">
        <is>
          <t>BLEKINGE LÄN</t>
        </is>
      </c>
      <c r="E807" t="inlineStr">
        <is>
          <t>KARLSKRONA</t>
        </is>
      </c>
      <c r="G807" t="n">
        <v>4.6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3328-2022</t>
        </is>
      </c>
      <c r="B808" s="1" t="n">
        <v>44585.33765046296</v>
      </c>
      <c r="C808" s="1" t="n">
        <v>45954</v>
      </c>
      <c r="D808" t="inlineStr">
        <is>
          <t>BLEKINGE LÄN</t>
        </is>
      </c>
      <c r="E808" t="inlineStr">
        <is>
          <t>KARLSKRONA</t>
        </is>
      </c>
      <c r="G808" t="n">
        <v>0.9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21148-2023</t>
        </is>
      </c>
      <c r="B809" s="1" t="n">
        <v>45062.38054398148</v>
      </c>
      <c r="C809" s="1" t="n">
        <v>45954</v>
      </c>
      <c r="D809" t="inlineStr">
        <is>
          <t>BLEKINGE LÄN</t>
        </is>
      </c>
      <c r="E809" t="inlineStr">
        <is>
          <t>KARLSKRONA</t>
        </is>
      </c>
      <c r="G809" t="n">
        <v>1.8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58040-2022</t>
        </is>
      </c>
      <c r="B810" s="1" t="n">
        <v>44893</v>
      </c>
      <c r="C810" s="1" t="n">
        <v>45954</v>
      </c>
      <c r="D810" t="inlineStr">
        <is>
          <t>BLEKINGE LÄN</t>
        </is>
      </c>
      <c r="E810" t="inlineStr">
        <is>
          <t>KARLSKRONA</t>
        </is>
      </c>
      <c r="G810" t="n">
        <v>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14496-2024</t>
        </is>
      </c>
      <c r="B811" s="1" t="n">
        <v>45394.58707175926</v>
      </c>
      <c r="C811" s="1" t="n">
        <v>45954</v>
      </c>
      <c r="D811" t="inlineStr">
        <is>
          <t>BLEKINGE LÄN</t>
        </is>
      </c>
      <c r="E811" t="inlineStr">
        <is>
          <t>KARLSKRONA</t>
        </is>
      </c>
      <c r="G811" t="n">
        <v>0.6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7129-2024</t>
        </is>
      </c>
      <c r="B812" s="1" t="n">
        <v>45344.35084490741</v>
      </c>
      <c r="C812" s="1" t="n">
        <v>45954</v>
      </c>
      <c r="D812" t="inlineStr">
        <is>
          <t>BLEKINGE LÄN</t>
        </is>
      </c>
      <c r="E812" t="inlineStr">
        <is>
          <t>KARLSKRONA</t>
        </is>
      </c>
      <c r="G812" t="n">
        <v>0.6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7727-2023</t>
        </is>
      </c>
      <c r="B813" s="1" t="n">
        <v>44973.29771990741</v>
      </c>
      <c r="C813" s="1" t="n">
        <v>45954</v>
      </c>
      <c r="D813" t="inlineStr">
        <is>
          <t>BLEKINGE LÄN</t>
        </is>
      </c>
      <c r="E813" t="inlineStr">
        <is>
          <t>KARLSKRONA</t>
        </is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40074-2022</t>
        </is>
      </c>
      <c r="B814" s="1" t="n">
        <v>44820</v>
      </c>
      <c r="C814" s="1" t="n">
        <v>45954</v>
      </c>
      <c r="D814" t="inlineStr">
        <is>
          <t>BLEKINGE LÄN</t>
        </is>
      </c>
      <c r="E814" t="inlineStr">
        <is>
          <t>KARLSKRONA</t>
        </is>
      </c>
      <c r="G814" t="n">
        <v>4.4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2169-2025</t>
        </is>
      </c>
      <c r="B815" s="1" t="n">
        <v>45673.28958333333</v>
      </c>
      <c r="C815" s="1" t="n">
        <v>45954</v>
      </c>
      <c r="D815" t="inlineStr">
        <is>
          <t>BLEKINGE LÄN</t>
        </is>
      </c>
      <c r="E815" t="inlineStr">
        <is>
          <t>KARLSKRONA</t>
        </is>
      </c>
      <c r="G815" t="n">
        <v>1.7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2096-2024</t>
        </is>
      </c>
      <c r="B816" s="1" t="n">
        <v>45309.44398148148</v>
      </c>
      <c r="C816" s="1" t="n">
        <v>45954</v>
      </c>
      <c r="D816" t="inlineStr">
        <is>
          <t>BLEKINGE LÄN</t>
        </is>
      </c>
      <c r="E816" t="inlineStr">
        <is>
          <t>KARLSKRONA</t>
        </is>
      </c>
      <c r="G816" t="n">
        <v>3.4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34952-2023</t>
        </is>
      </c>
      <c r="B817" s="1" t="n">
        <v>45142</v>
      </c>
      <c r="C817" s="1" t="n">
        <v>45954</v>
      </c>
      <c r="D817" t="inlineStr">
        <is>
          <t>BLEKINGE LÄN</t>
        </is>
      </c>
      <c r="E817" t="inlineStr">
        <is>
          <t>KARLSKRONA</t>
        </is>
      </c>
      <c r="G817" t="n">
        <v>0.5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58795-2020</t>
        </is>
      </c>
      <c r="B818" s="1" t="n">
        <v>44139</v>
      </c>
      <c r="C818" s="1" t="n">
        <v>45954</v>
      </c>
      <c r="D818" t="inlineStr">
        <is>
          <t>BLEKINGE LÄN</t>
        </is>
      </c>
      <c r="E818" t="inlineStr">
        <is>
          <t>KARLSKRONA</t>
        </is>
      </c>
      <c r="G818" t="n">
        <v>10.2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44628-2022</t>
        </is>
      </c>
      <c r="B819" s="1" t="n">
        <v>44840.58092592593</v>
      </c>
      <c r="C819" s="1" t="n">
        <v>45954</v>
      </c>
      <c r="D819" t="inlineStr">
        <is>
          <t>BLEKINGE LÄN</t>
        </is>
      </c>
      <c r="E819" t="inlineStr">
        <is>
          <t>KARLSKRONA</t>
        </is>
      </c>
      <c r="G819" t="n">
        <v>1.4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45483-2024</t>
        </is>
      </c>
      <c r="B820" s="1" t="n">
        <v>45577.29355324074</v>
      </c>
      <c r="C820" s="1" t="n">
        <v>45954</v>
      </c>
      <c r="D820" t="inlineStr">
        <is>
          <t>BLEKINGE LÄN</t>
        </is>
      </c>
      <c r="E820" t="inlineStr">
        <is>
          <t>KARLSKRONA</t>
        </is>
      </c>
      <c r="G820" t="n">
        <v>8.4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27024-2023</t>
        </is>
      </c>
      <c r="B821" s="1" t="n">
        <v>45094</v>
      </c>
      <c r="C821" s="1" t="n">
        <v>45954</v>
      </c>
      <c r="D821" t="inlineStr">
        <is>
          <t>BLEKINGE LÄN</t>
        </is>
      </c>
      <c r="E821" t="inlineStr">
        <is>
          <t>KARLSKRONA</t>
        </is>
      </c>
      <c r="G821" t="n">
        <v>1.3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48739-2023</t>
        </is>
      </c>
      <c r="B822" s="1" t="n">
        <v>45208.83212962963</v>
      </c>
      <c r="C822" s="1" t="n">
        <v>45954</v>
      </c>
      <c r="D822" t="inlineStr">
        <is>
          <t>BLEKINGE LÄN</t>
        </is>
      </c>
      <c r="E822" t="inlineStr">
        <is>
          <t>KARLSKRONA</t>
        </is>
      </c>
      <c r="G822" t="n">
        <v>3.2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14177-2024</t>
        </is>
      </c>
      <c r="B823" s="1" t="n">
        <v>45393.30375</v>
      </c>
      <c r="C823" s="1" t="n">
        <v>45954</v>
      </c>
      <c r="D823" t="inlineStr">
        <is>
          <t>BLEKINGE LÄN</t>
        </is>
      </c>
      <c r="E823" t="inlineStr">
        <is>
          <t>KARLSKRONA</t>
        </is>
      </c>
      <c r="G823" t="n">
        <v>2.1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38185-2023</t>
        </is>
      </c>
      <c r="B824" s="1" t="n">
        <v>45161.47722222222</v>
      </c>
      <c r="C824" s="1" t="n">
        <v>45954</v>
      </c>
      <c r="D824" t="inlineStr">
        <is>
          <t>BLEKINGE LÄN</t>
        </is>
      </c>
      <c r="E824" t="inlineStr">
        <is>
          <t>KARLSKRONA</t>
        </is>
      </c>
      <c r="G824" t="n">
        <v>1.7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35643-2024</t>
        </is>
      </c>
      <c r="B825" s="1" t="n">
        <v>45531.94460648148</v>
      </c>
      <c r="C825" s="1" t="n">
        <v>45954</v>
      </c>
      <c r="D825" t="inlineStr">
        <is>
          <t>BLEKINGE LÄN</t>
        </is>
      </c>
      <c r="E825" t="inlineStr">
        <is>
          <t>KARLSKRONA</t>
        </is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34533-2023</t>
        </is>
      </c>
      <c r="B826" s="1" t="n">
        <v>45140</v>
      </c>
      <c r="C826" s="1" t="n">
        <v>45954</v>
      </c>
      <c r="D826" t="inlineStr">
        <is>
          <t>BLEKINGE LÄN</t>
        </is>
      </c>
      <c r="E826" t="inlineStr">
        <is>
          <t>KARLSKRONA</t>
        </is>
      </c>
      <c r="G826" t="n">
        <v>2.3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7119-2024</t>
        </is>
      </c>
      <c r="B827" s="1" t="n">
        <v>45344.29208333333</v>
      </c>
      <c r="C827" s="1" t="n">
        <v>45954</v>
      </c>
      <c r="D827" t="inlineStr">
        <is>
          <t>BLEKINGE LÄN</t>
        </is>
      </c>
      <c r="E827" t="inlineStr">
        <is>
          <t>KARLSKRONA</t>
        </is>
      </c>
      <c r="G827" t="n">
        <v>0.9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34133-2024</t>
        </is>
      </c>
      <c r="B828" s="1" t="n">
        <v>45524.35208333333</v>
      </c>
      <c r="C828" s="1" t="n">
        <v>45954</v>
      </c>
      <c r="D828" t="inlineStr">
        <is>
          <t>BLEKINGE LÄN</t>
        </is>
      </c>
      <c r="E828" t="inlineStr">
        <is>
          <t>KARLSKRONA</t>
        </is>
      </c>
      <c r="G828" t="n">
        <v>1.4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50967-2023</t>
        </is>
      </c>
      <c r="B829" s="1" t="n">
        <v>45218.49332175926</v>
      </c>
      <c r="C829" s="1" t="n">
        <v>45954</v>
      </c>
      <c r="D829" t="inlineStr">
        <is>
          <t>BLEKINGE LÄN</t>
        </is>
      </c>
      <c r="E829" t="inlineStr">
        <is>
          <t>KARLSKRONA</t>
        </is>
      </c>
      <c r="G829" t="n">
        <v>1.9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30064-2022</t>
        </is>
      </c>
      <c r="B830" s="1" t="n">
        <v>44757.34600694444</v>
      </c>
      <c r="C830" s="1" t="n">
        <v>45954</v>
      </c>
      <c r="D830" t="inlineStr">
        <is>
          <t>BLEKINGE LÄN</t>
        </is>
      </c>
      <c r="E830" t="inlineStr">
        <is>
          <t>KARLSKRONA</t>
        </is>
      </c>
      <c r="G830" t="n">
        <v>1.1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9763-2022</t>
        </is>
      </c>
      <c r="B831" s="1" t="n">
        <v>44619</v>
      </c>
      <c r="C831" s="1" t="n">
        <v>45954</v>
      </c>
      <c r="D831" t="inlineStr">
        <is>
          <t>BLEKINGE LÄN</t>
        </is>
      </c>
      <c r="E831" t="inlineStr">
        <is>
          <t>KARLSKRONA</t>
        </is>
      </c>
      <c r="G831" t="n">
        <v>11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45908-2023</t>
        </is>
      </c>
      <c r="B832" s="1" t="n">
        <v>45195.77855324074</v>
      </c>
      <c r="C832" s="1" t="n">
        <v>45954</v>
      </c>
      <c r="D832" t="inlineStr">
        <is>
          <t>BLEKINGE LÄN</t>
        </is>
      </c>
      <c r="E832" t="inlineStr">
        <is>
          <t>KARLSKRONA</t>
        </is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42323-2023</t>
        </is>
      </c>
      <c r="B833" s="1" t="n">
        <v>45180</v>
      </c>
      <c r="C833" s="1" t="n">
        <v>45954</v>
      </c>
      <c r="D833" t="inlineStr">
        <is>
          <t>BLEKINGE LÄN</t>
        </is>
      </c>
      <c r="E833" t="inlineStr">
        <is>
          <t>KARLSKRONA</t>
        </is>
      </c>
      <c r="G833" t="n">
        <v>14.7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13497-2025</t>
        </is>
      </c>
      <c r="B834" s="1" t="n">
        <v>45736.44543981482</v>
      </c>
      <c r="C834" s="1" t="n">
        <v>45954</v>
      </c>
      <c r="D834" t="inlineStr">
        <is>
          <t>BLEKINGE LÄN</t>
        </is>
      </c>
      <c r="E834" t="inlineStr">
        <is>
          <t>KARLSKRONA</t>
        </is>
      </c>
      <c r="G834" t="n">
        <v>0.5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59122-2024</t>
        </is>
      </c>
      <c r="B835" s="1" t="n">
        <v>45637.38047453704</v>
      </c>
      <c r="C835" s="1" t="n">
        <v>45954</v>
      </c>
      <c r="D835" t="inlineStr">
        <is>
          <t>BLEKINGE LÄN</t>
        </is>
      </c>
      <c r="E835" t="inlineStr">
        <is>
          <t>KARLSKRONA</t>
        </is>
      </c>
      <c r="G835" t="n">
        <v>0.6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42532-2023</t>
        </is>
      </c>
      <c r="B836" s="1" t="n">
        <v>45181</v>
      </c>
      <c r="C836" s="1" t="n">
        <v>45954</v>
      </c>
      <c r="D836" t="inlineStr">
        <is>
          <t>BLEKINGE LÄN</t>
        </is>
      </c>
      <c r="E836" t="inlineStr">
        <is>
          <t>KARLSKRONA</t>
        </is>
      </c>
      <c r="G836" t="n">
        <v>3.9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41201-2022</t>
        </is>
      </c>
      <c r="B837" s="1" t="n">
        <v>44825.97048611111</v>
      </c>
      <c r="C837" s="1" t="n">
        <v>45954</v>
      </c>
      <c r="D837" t="inlineStr">
        <is>
          <t>BLEKINGE LÄN</t>
        </is>
      </c>
      <c r="E837" t="inlineStr">
        <is>
          <t>KARLSKRONA</t>
        </is>
      </c>
      <c r="G837" t="n">
        <v>1.3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46712-2021</t>
        </is>
      </c>
      <c r="B838" s="1" t="n">
        <v>44445.65237268519</v>
      </c>
      <c r="C838" s="1" t="n">
        <v>45954</v>
      </c>
      <c r="D838" t="inlineStr">
        <is>
          <t>BLEKINGE LÄN</t>
        </is>
      </c>
      <c r="E838" t="inlineStr">
        <is>
          <t>KARLSKRONA</t>
        </is>
      </c>
      <c r="G838" t="n">
        <v>2.4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2191-2024</t>
        </is>
      </c>
      <c r="B839" s="1" t="n">
        <v>45309.69259259259</v>
      </c>
      <c r="C839" s="1" t="n">
        <v>45954</v>
      </c>
      <c r="D839" t="inlineStr">
        <is>
          <t>BLEKINGE LÄN</t>
        </is>
      </c>
      <c r="E839" t="inlineStr">
        <is>
          <t>KARLSKRONA</t>
        </is>
      </c>
      <c r="G839" t="n">
        <v>1.6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42861-2023</t>
        </is>
      </c>
      <c r="B840" s="1" t="n">
        <v>45182.43038194445</v>
      </c>
      <c r="C840" s="1" t="n">
        <v>45954</v>
      </c>
      <c r="D840" t="inlineStr">
        <is>
          <t>BLEKINGE LÄN</t>
        </is>
      </c>
      <c r="E840" t="inlineStr">
        <is>
          <t>KARLSKRONA</t>
        </is>
      </c>
      <c r="G840" t="n">
        <v>0.5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15456-2025</t>
        </is>
      </c>
      <c r="B841" s="1" t="n">
        <v>45747.50460648148</v>
      </c>
      <c r="C841" s="1" t="n">
        <v>45954</v>
      </c>
      <c r="D841" t="inlineStr">
        <is>
          <t>BLEKINGE LÄN</t>
        </is>
      </c>
      <c r="E841" t="inlineStr">
        <is>
          <t>KARLSKRONA</t>
        </is>
      </c>
      <c r="G841" t="n">
        <v>6.1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25975-2023</t>
        </is>
      </c>
      <c r="B842" s="1" t="n">
        <v>45090.87483796296</v>
      </c>
      <c r="C842" s="1" t="n">
        <v>45954</v>
      </c>
      <c r="D842" t="inlineStr">
        <is>
          <t>BLEKINGE LÄN</t>
        </is>
      </c>
      <c r="E842" t="inlineStr">
        <is>
          <t>KARLSKRONA</t>
        </is>
      </c>
      <c r="G842" t="n">
        <v>1.1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4205-2024</t>
        </is>
      </c>
      <c r="B843" s="1" t="n">
        <v>45324</v>
      </c>
      <c r="C843" s="1" t="n">
        <v>45954</v>
      </c>
      <c r="D843" t="inlineStr">
        <is>
          <t>BLEKINGE LÄN</t>
        </is>
      </c>
      <c r="E843" t="inlineStr">
        <is>
          <t>KARLSKRONA</t>
        </is>
      </c>
      <c r="G843" t="n">
        <v>3.5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51934-2023</t>
        </is>
      </c>
      <c r="B844" s="1" t="n">
        <v>45223.50019675926</v>
      </c>
      <c r="C844" s="1" t="n">
        <v>45954</v>
      </c>
      <c r="D844" t="inlineStr">
        <is>
          <t>BLEKINGE LÄN</t>
        </is>
      </c>
      <c r="E844" t="inlineStr">
        <is>
          <t>KARLSKRONA</t>
        </is>
      </c>
      <c r="G844" t="n">
        <v>1.9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40579-2023</t>
        </is>
      </c>
      <c r="B845" s="1" t="n">
        <v>45170</v>
      </c>
      <c r="C845" s="1" t="n">
        <v>45954</v>
      </c>
      <c r="D845" t="inlineStr">
        <is>
          <t>BLEKINGE LÄN</t>
        </is>
      </c>
      <c r="E845" t="inlineStr">
        <is>
          <t>KARLSKRONA</t>
        </is>
      </c>
      <c r="G845" t="n">
        <v>9.199999999999999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18730-2023</t>
        </is>
      </c>
      <c r="B846" s="1" t="n">
        <v>45042</v>
      </c>
      <c r="C846" s="1" t="n">
        <v>45954</v>
      </c>
      <c r="D846" t="inlineStr">
        <is>
          <t>BLEKINGE LÄN</t>
        </is>
      </c>
      <c r="E846" t="inlineStr">
        <is>
          <t>KARLSKRONA</t>
        </is>
      </c>
      <c r="G846" t="n">
        <v>1.5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16200-2024</t>
        </is>
      </c>
      <c r="B847" s="1" t="n">
        <v>45406.73519675926</v>
      </c>
      <c r="C847" s="1" t="n">
        <v>45954</v>
      </c>
      <c r="D847" t="inlineStr">
        <is>
          <t>BLEKINGE LÄN</t>
        </is>
      </c>
      <c r="E847" t="inlineStr">
        <is>
          <t>KARLSKRONA</t>
        </is>
      </c>
      <c r="G847" t="n">
        <v>0.9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38392-2023</t>
        </is>
      </c>
      <c r="B848" s="1" t="n">
        <v>45162</v>
      </c>
      <c r="C848" s="1" t="n">
        <v>45954</v>
      </c>
      <c r="D848" t="inlineStr">
        <is>
          <t>BLEKINGE LÄN</t>
        </is>
      </c>
      <c r="E848" t="inlineStr">
        <is>
          <t>KARLSKRONA</t>
        </is>
      </c>
      <c r="G848" t="n">
        <v>0.6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56539-2022</t>
        </is>
      </c>
      <c r="B849" s="1" t="n">
        <v>44893.475</v>
      </c>
      <c r="C849" s="1" t="n">
        <v>45954</v>
      </c>
      <c r="D849" t="inlineStr">
        <is>
          <t>BLEKINGE LÄN</t>
        </is>
      </c>
      <c r="E849" t="inlineStr">
        <is>
          <t>KARLSKRONA</t>
        </is>
      </c>
      <c r="G849" t="n">
        <v>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51218-2024</t>
        </is>
      </c>
      <c r="B850" s="1" t="n">
        <v>45602</v>
      </c>
      <c r="C850" s="1" t="n">
        <v>45954</v>
      </c>
      <c r="D850" t="inlineStr">
        <is>
          <t>BLEKINGE LÄN</t>
        </is>
      </c>
      <c r="E850" t="inlineStr">
        <is>
          <t>KARLSKRONA</t>
        </is>
      </c>
      <c r="G850" t="n">
        <v>2.1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26490-2023</t>
        </is>
      </c>
      <c r="B851" s="1" t="n">
        <v>45092</v>
      </c>
      <c r="C851" s="1" t="n">
        <v>45954</v>
      </c>
      <c r="D851" t="inlineStr">
        <is>
          <t>BLEKINGE LÄN</t>
        </is>
      </c>
      <c r="E851" t="inlineStr">
        <is>
          <t>KARLSKRONA</t>
        </is>
      </c>
      <c r="G851" t="n">
        <v>10.8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24942-2023</t>
        </is>
      </c>
      <c r="B852" s="1" t="n">
        <v>45085</v>
      </c>
      <c r="C852" s="1" t="n">
        <v>45954</v>
      </c>
      <c r="D852" t="inlineStr">
        <is>
          <t>BLEKINGE LÄN</t>
        </is>
      </c>
      <c r="E852" t="inlineStr">
        <is>
          <t>KARLSKRONA</t>
        </is>
      </c>
      <c r="G852" t="n">
        <v>1.4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690-2023</t>
        </is>
      </c>
      <c r="B853" s="1" t="n">
        <v>44930.78150462963</v>
      </c>
      <c r="C853" s="1" t="n">
        <v>45954</v>
      </c>
      <c r="D853" t="inlineStr">
        <is>
          <t>BLEKINGE LÄN</t>
        </is>
      </c>
      <c r="E853" t="inlineStr">
        <is>
          <t>KARLSKRONA</t>
        </is>
      </c>
      <c r="G853" t="n">
        <v>1.5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56117-2024</t>
        </is>
      </c>
      <c r="B854" s="1" t="n">
        <v>45624.45537037037</v>
      </c>
      <c r="C854" s="1" t="n">
        <v>45954</v>
      </c>
      <c r="D854" t="inlineStr">
        <is>
          <t>BLEKINGE LÄN</t>
        </is>
      </c>
      <c r="E854" t="inlineStr">
        <is>
          <t>KARLSKRONA</t>
        </is>
      </c>
      <c r="G854" t="n">
        <v>1.2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51477-2021</t>
        </is>
      </c>
      <c r="B855" s="1" t="n">
        <v>44461</v>
      </c>
      <c r="C855" s="1" t="n">
        <v>45954</v>
      </c>
      <c r="D855" t="inlineStr">
        <is>
          <t>BLEKINGE LÄN</t>
        </is>
      </c>
      <c r="E855" t="inlineStr">
        <is>
          <t>KARLSKRONA</t>
        </is>
      </c>
      <c r="G855" t="n">
        <v>0.5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26486-2023</t>
        </is>
      </c>
      <c r="B856" s="1" t="n">
        <v>45092</v>
      </c>
      <c r="C856" s="1" t="n">
        <v>45954</v>
      </c>
      <c r="D856" t="inlineStr">
        <is>
          <t>BLEKINGE LÄN</t>
        </is>
      </c>
      <c r="E856" t="inlineStr">
        <is>
          <t>KARLSKRONA</t>
        </is>
      </c>
      <c r="G856" t="n">
        <v>8.6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23707-2024</t>
        </is>
      </c>
      <c r="B857" s="1" t="n">
        <v>45454.72009259259</v>
      </c>
      <c r="C857" s="1" t="n">
        <v>45954</v>
      </c>
      <c r="D857" t="inlineStr">
        <is>
          <t>BLEKINGE LÄN</t>
        </is>
      </c>
      <c r="E857" t="inlineStr">
        <is>
          <t>KARLSKRONA</t>
        </is>
      </c>
      <c r="G857" t="n">
        <v>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40324-2023</t>
        </is>
      </c>
      <c r="B858" s="1" t="n">
        <v>45169.6147337963</v>
      </c>
      <c r="C858" s="1" t="n">
        <v>45954</v>
      </c>
      <c r="D858" t="inlineStr">
        <is>
          <t>BLEKINGE LÄN</t>
        </is>
      </c>
      <c r="E858" t="inlineStr">
        <is>
          <t>KARLSKRONA</t>
        </is>
      </c>
      <c r="G858" t="n">
        <v>2.7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44407-2024</t>
        </is>
      </c>
      <c r="B859" s="1" t="n">
        <v>45573.72731481482</v>
      </c>
      <c r="C859" s="1" t="n">
        <v>45954</v>
      </c>
      <c r="D859" t="inlineStr">
        <is>
          <t>BLEKINGE LÄN</t>
        </is>
      </c>
      <c r="E859" t="inlineStr">
        <is>
          <t>KARLSKRONA</t>
        </is>
      </c>
      <c r="G859" t="n">
        <v>0.5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18124-2025</t>
        </is>
      </c>
      <c r="B860" s="1" t="n">
        <v>45761</v>
      </c>
      <c r="C860" s="1" t="n">
        <v>45954</v>
      </c>
      <c r="D860" t="inlineStr">
        <is>
          <t>BLEKINGE LÄN</t>
        </is>
      </c>
      <c r="E860" t="inlineStr">
        <is>
          <t>KARLSKRONA</t>
        </is>
      </c>
      <c r="G860" t="n">
        <v>4.6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65798-2021</t>
        </is>
      </c>
      <c r="B861" s="1" t="n">
        <v>44517</v>
      </c>
      <c r="C861" s="1" t="n">
        <v>45954</v>
      </c>
      <c r="D861" t="inlineStr">
        <is>
          <t>BLEKINGE LÄN</t>
        </is>
      </c>
      <c r="E861" t="inlineStr">
        <is>
          <t>KARLSKRONA</t>
        </is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16532-2023</t>
        </is>
      </c>
      <c r="B862" s="1" t="n">
        <v>45027</v>
      </c>
      <c r="C862" s="1" t="n">
        <v>45954</v>
      </c>
      <c r="D862" t="inlineStr">
        <is>
          <t>BLEKINGE LÄN</t>
        </is>
      </c>
      <c r="E862" t="inlineStr">
        <is>
          <t>KARLSKRONA</t>
        </is>
      </c>
      <c r="G862" t="n">
        <v>1.7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45573-2023</t>
        </is>
      </c>
      <c r="B863" s="1" t="n">
        <v>45194.60591435185</v>
      </c>
      <c r="C863" s="1" t="n">
        <v>45954</v>
      </c>
      <c r="D863" t="inlineStr">
        <is>
          <t>BLEKINGE LÄN</t>
        </is>
      </c>
      <c r="E863" t="inlineStr">
        <is>
          <t>KARLSKRONA</t>
        </is>
      </c>
      <c r="G863" t="n">
        <v>3.8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6413-2021</t>
        </is>
      </c>
      <c r="B864" s="1" t="n">
        <v>44235</v>
      </c>
      <c r="C864" s="1" t="n">
        <v>45954</v>
      </c>
      <c r="D864" t="inlineStr">
        <is>
          <t>BLEKINGE LÄN</t>
        </is>
      </c>
      <c r="E864" t="inlineStr">
        <is>
          <t>KARLSKRONA</t>
        </is>
      </c>
      <c r="G864" t="n">
        <v>0.7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2195-2024</t>
        </is>
      </c>
      <c r="B865" s="1" t="n">
        <v>45309.69599537037</v>
      </c>
      <c r="C865" s="1" t="n">
        <v>45954</v>
      </c>
      <c r="D865" t="inlineStr">
        <is>
          <t>BLEKINGE LÄN</t>
        </is>
      </c>
      <c r="E865" t="inlineStr">
        <is>
          <t>KARLSKRONA</t>
        </is>
      </c>
      <c r="G865" t="n">
        <v>8.199999999999999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20606-2022</t>
        </is>
      </c>
      <c r="B866" s="1" t="n">
        <v>44700</v>
      </c>
      <c r="C866" s="1" t="n">
        <v>45954</v>
      </c>
      <c r="D866" t="inlineStr">
        <is>
          <t>BLEKINGE LÄN</t>
        </is>
      </c>
      <c r="E866" t="inlineStr">
        <is>
          <t>KARLSKRONA</t>
        </is>
      </c>
      <c r="G866" t="n">
        <v>0.8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2414-2025</t>
        </is>
      </c>
      <c r="B867" s="1" t="n">
        <v>45674.37722222223</v>
      </c>
      <c r="C867" s="1" t="n">
        <v>45954</v>
      </c>
      <c r="D867" t="inlineStr">
        <is>
          <t>BLEKINGE LÄN</t>
        </is>
      </c>
      <c r="E867" t="inlineStr">
        <is>
          <t>KARLSKRONA</t>
        </is>
      </c>
      <c r="G867" t="n">
        <v>0.8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15293-2025</t>
        </is>
      </c>
      <c r="B868" s="1" t="n">
        <v>45744</v>
      </c>
      <c r="C868" s="1" t="n">
        <v>45954</v>
      </c>
      <c r="D868" t="inlineStr">
        <is>
          <t>BLEKINGE LÄN</t>
        </is>
      </c>
      <c r="E868" t="inlineStr">
        <is>
          <t>KARLSKRONA</t>
        </is>
      </c>
      <c r="G868" t="n">
        <v>1.7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44584-2023</t>
        </is>
      </c>
      <c r="B869" s="1" t="n">
        <v>45183</v>
      </c>
      <c r="C869" s="1" t="n">
        <v>45954</v>
      </c>
      <c r="D869" t="inlineStr">
        <is>
          <t>BLEKINGE LÄN</t>
        </is>
      </c>
      <c r="E869" t="inlineStr">
        <is>
          <t>KARLSKRONA</t>
        </is>
      </c>
      <c r="G869" t="n">
        <v>1.4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7066-2022</t>
        </is>
      </c>
      <c r="B870" s="1" t="n">
        <v>44603.56049768518</v>
      </c>
      <c r="C870" s="1" t="n">
        <v>45954</v>
      </c>
      <c r="D870" t="inlineStr">
        <is>
          <t>BLEKINGE LÄN</t>
        </is>
      </c>
      <c r="E870" t="inlineStr">
        <is>
          <t>KARLSKRONA</t>
        </is>
      </c>
      <c r="G870" t="n">
        <v>1.3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52701-2023</t>
        </is>
      </c>
      <c r="B871" s="1" t="n">
        <v>45225.8025</v>
      </c>
      <c r="C871" s="1" t="n">
        <v>45954</v>
      </c>
      <c r="D871" t="inlineStr">
        <is>
          <t>BLEKINGE LÄN</t>
        </is>
      </c>
      <c r="E871" t="inlineStr">
        <is>
          <t>KARLSKRONA</t>
        </is>
      </c>
      <c r="G871" t="n">
        <v>1.2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14308-2024</t>
        </is>
      </c>
      <c r="B872" s="1" t="n">
        <v>45393.66436342592</v>
      </c>
      <c r="C872" s="1" t="n">
        <v>45954</v>
      </c>
      <c r="D872" t="inlineStr">
        <is>
          <t>BLEKINGE LÄN</t>
        </is>
      </c>
      <c r="E872" t="inlineStr">
        <is>
          <t>KARLSKRONA</t>
        </is>
      </c>
      <c r="G872" t="n">
        <v>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9306-2022</t>
        </is>
      </c>
      <c r="B873" s="1" t="n">
        <v>44616</v>
      </c>
      <c r="C873" s="1" t="n">
        <v>45954</v>
      </c>
      <c r="D873" t="inlineStr">
        <is>
          <t>BLEKINGE LÄN</t>
        </is>
      </c>
      <c r="E873" t="inlineStr">
        <is>
          <t>KARLSKRONA</t>
        </is>
      </c>
      <c r="G873" t="n">
        <v>4.9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41243-2023</t>
        </is>
      </c>
      <c r="B874" s="1" t="n">
        <v>45174.49248842592</v>
      </c>
      <c r="C874" s="1" t="n">
        <v>45954</v>
      </c>
      <c r="D874" t="inlineStr">
        <is>
          <t>BLEKINGE LÄN</t>
        </is>
      </c>
      <c r="E874" t="inlineStr">
        <is>
          <t>KARLSKRONA</t>
        </is>
      </c>
      <c r="G874" t="n">
        <v>2.8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23072-2023</t>
        </is>
      </c>
      <c r="B875" s="1" t="n">
        <v>45070</v>
      </c>
      <c r="C875" s="1" t="n">
        <v>45954</v>
      </c>
      <c r="D875" t="inlineStr">
        <is>
          <t>BLEKINGE LÄN</t>
        </is>
      </c>
      <c r="E875" t="inlineStr">
        <is>
          <t>KARLSKRONA</t>
        </is>
      </c>
      <c r="G875" t="n">
        <v>1.2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17820-2023</t>
        </is>
      </c>
      <c r="B876" s="1" t="n">
        <v>45037</v>
      </c>
      <c r="C876" s="1" t="n">
        <v>45954</v>
      </c>
      <c r="D876" t="inlineStr">
        <is>
          <t>BLEKINGE LÄN</t>
        </is>
      </c>
      <c r="E876" t="inlineStr">
        <is>
          <t>KARLSKRONA</t>
        </is>
      </c>
      <c r="G876" t="n">
        <v>0.5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26485-2023</t>
        </is>
      </c>
      <c r="B877" s="1" t="n">
        <v>45092</v>
      </c>
      <c r="C877" s="1" t="n">
        <v>45954</v>
      </c>
      <c r="D877" t="inlineStr">
        <is>
          <t>BLEKINGE LÄN</t>
        </is>
      </c>
      <c r="E877" t="inlineStr">
        <is>
          <t>KARLSKRONA</t>
        </is>
      </c>
      <c r="G877" t="n">
        <v>39.4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60071-2022</t>
        </is>
      </c>
      <c r="B878" s="1" t="n">
        <v>44909</v>
      </c>
      <c r="C878" s="1" t="n">
        <v>45954</v>
      </c>
      <c r="D878" t="inlineStr">
        <is>
          <t>BLEKINGE LÄN</t>
        </is>
      </c>
      <c r="E878" t="inlineStr">
        <is>
          <t>KARLSKRONA</t>
        </is>
      </c>
      <c r="G878" t="n">
        <v>2.8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23410-2023</t>
        </is>
      </c>
      <c r="B879" s="1" t="n">
        <v>45076.50148148148</v>
      </c>
      <c r="C879" s="1" t="n">
        <v>45954</v>
      </c>
      <c r="D879" t="inlineStr">
        <is>
          <t>BLEKINGE LÄN</t>
        </is>
      </c>
      <c r="E879" t="inlineStr">
        <is>
          <t>KARLSKRONA</t>
        </is>
      </c>
      <c r="G879" t="n">
        <v>2.4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>
      <c r="A880" t="inlineStr">
        <is>
          <t>A 58059-2022</t>
        </is>
      </c>
      <c r="B880" s="1" t="n">
        <v>44900.59222222222</v>
      </c>
      <c r="C880" s="1" t="n">
        <v>45954</v>
      </c>
      <c r="D880" t="inlineStr">
        <is>
          <t>BLEKINGE LÄN</t>
        </is>
      </c>
      <c r="E880" t="inlineStr">
        <is>
          <t>KARLSKRONA</t>
        </is>
      </c>
      <c r="G880" t="n">
        <v>1.5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2025-10-24T10:02:04Z</dcterms:created>
  <dcterms:modified xmlns:dcterms="http://purl.org/dc/terms/" xmlns:xsi="http://www.w3.org/2001/XMLSchema-instance" xsi:type="dcterms:W3CDTF">2025-10-24T10:02:04Z</dcterms:modified>
</cp:coreProperties>
</file>