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0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52117-2022</t>
        </is>
      </c>
      <c r="B2" s="1" t="n">
        <v>44873</v>
      </c>
      <c r="C2" s="1" t="n">
        <v>45961</v>
      </c>
      <c r="D2" t="inlineStr">
        <is>
          <t>HALLANDS LÄN</t>
        </is>
      </c>
      <c r="E2" t="inlineStr">
        <is>
          <t>HYLTE</t>
        </is>
      </c>
      <c r="G2" t="n">
        <v>2</v>
      </c>
      <c r="H2" t="n">
        <v>0</v>
      </c>
      <c r="I2" t="n">
        <v>2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4</v>
      </c>
      <c r="R2" s="2" t="inlineStr">
        <is>
          <t>Bokkantlav
Bokvårtlav
Barkkornlav
Jättesvampmal</t>
        </is>
      </c>
      <c r="S2">
        <f>HYPERLINK("https://klasma.github.io/Logging_1315/artfynd/A 52117-2022 artfynd.xlsx", "A 52117-2022")</f>
        <v/>
      </c>
      <c r="T2">
        <f>HYPERLINK("https://klasma.github.io/Logging_1315/kartor/A 52117-2022 karta.png", "A 52117-2022")</f>
        <v/>
      </c>
      <c r="V2">
        <f>HYPERLINK("https://klasma.github.io/Logging_1315/klagomål/A 52117-2022 FSC-klagomål.docx", "A 52117-2022")</f>
        <v/>
      </c>
      <c r="W2">
        <f>HYPERLINK("https://klasma.github.io/Logging_1315/klagomålsmail/A 52117-2022 FSC-klagomål mail.docx", "A 52117-2022")</f>
        <v/>
      </c>
      <c r="X2">
        <f>HYPERLINK("https://klasma.github.io/Logging_1315/tillsyn/A 52117-2022 tillsynsbegäran.docx", "A 52117-2022")</f>
        <v/>
      </c>
      <c r="Y2">
        <f>HYPERLINK("https://klasma.github.io/Logging_1315/tillsynsmail/A 52117-2022 tillsynsbegäran mail.docx", "A 52117-2022")</f>
        <v/>
      </c>
    </row>
    <row r="3" ht="15" customHeight="1">
      <c r="A3" t="inlineStr">
        <is>
          <t>A 57150-2023</t>
        </is>
      </c>
      <c r="B3" s="1" t="n">
        <v>45245</v>
      </c>
      <c r="C3" s="1" t="n">
        <v>45961</v>
      </c>
      <c r="D3" t="inlineStr">
        <is>
          <t>HALLANDS LÄN</t>
        </is>
      </c>
      <c r="E3" t="inlineStr">
        <is>
          <t>HYLTE</t>
        </is>
      </c>
      <c r="G3" t="n">
        <v>2.7</v>
      </c>
      <c r="H3" t="n">
        <v>3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Duvhök
Gråkråka
Kungsfågel</t>
        </is>
      </c>
      <c r="S3">
        <f>HYPERLINK("https://klasma.github.io/Logging_1315/artfynd/A 57150-2023 artfynd.xlsx", "A 57150-2023")</f>
        <v/>
      </c>
      <c r="T3">
        <f>HYPERLINK("https://klasma.github.io/Logging_1315/kartor/A 57150-2023 karta.png", "A 57150-2023")</f>
        <v/>
      </c>
      <c r="V3">
        <f>HYPERLINK("https://klasma.github.io/Logging_1315/klagomål/A 57150-2023 FSC-klagomål.docx", "A 57150-2023")</f>
        <v/>
      </c>
      <c r="W3">
        <f>HYPERLINK("https://klasma.github.io/Logging_1315/klagomålsmail/A 57150-2023 FSC-klagomål mail.docx", "A 57150-2023")</f>
        <v/>
      </c>
      <c r="X3">
        <f>HYPERLINK("https://klasma.github.io/Logging_1315/tillsyn/A 57150-2023 tillsynsbegäran.docx", "A 57150-2023")</f>
        <v/>
      </c>
      <c r="Y3">
        <f>HYPERLINK("https://klasma.github.io/Logging_1315/tillsynsmail/A 57150-2023 tillsynsbegäran mail.docx", "A 57150-2023")</f>
        <v/>
      </c>
      <c r="Z3">
        <f>HYPERLINK("https://klasma.github.io/Logging_1315/fåglar/A 57150-2023 prioriterade fågelarter.docx", "A 57150-2023")</f>
        <v/>
      </c>
    </row>
    <row r="4" ht="15" customHeight="1">
      <c r="A4" t="inlineStr">
        <is>
          <t>A 53674-2025</t>
        </is>
      </c>
      <c r="B4" s="1" t="n">
        <v>45960.55587962963</v>
      </c>
      <c r="C4" s="1" t="n">
        <v>45961</v>
      </c>
      <c r="D4" t="inlineStr">
        <is>
          <t>HALLANDS LÄN</t>
        </is>
      </c>
      <c r="E4" t="inlineStr">
        <is>
          <t>HYLTE</t>
        </is>
      </c>
      <c r="G4" t="n">
        <v>1.7</v>
      </c>
      <c r="H4" t="n">
        <v>0</v>
      </c>
      <c r="I4" t="n">
        <v>0</v>
      </c>
      <c r="J4" t="n">
        <v>1</v>
      </c>
      <c r="K4" t="n">
        <v>1</v>
      </c>
      <c r="L4" t="n">
        <v>1</v>
      </c>
      <c r="M4" t="n">
        <v>0</v>
      </c>
      <c r="N4" t="n">
        <v>0</v>
      </c>
      <c r="O4" t="n">
        <v>3</v>
      </c>
      <c r="P4" t="n">
        <v>2</v>
      </c>
      <c r="Q4" t="n">
        <v>3</v>
      </c>
      <c r="R4" s="2" t="inlineStr">
        <is>
          <t>Ask
Åkerrättika
Svinrot</t>
        </is>
      </c>
      <c r="S4">
        <f>HYPERLINK("https://klasma.github.io/Logging_1315/artfynd/A 53674-2025 artfynd.xlsx", "A 53674-2025")</f>
        <v/>
      </c>
      <c r="T4">
        <f>HYPERLINK("https://klasma.github.io/Logging_1315/kartor/A 53674-2025 karta.png", "A 53674-2025")</f>
        <v/>
      </c>
      <c r="V4">
        <f>HYPERLINK("https://klasma.github.io/Logging_1315/klagomål/A 53674-2025 FSC-klagomål.docx", "A 53674-2025")</f>
        <v/>
      </c>
      <c r="W4">
        <f>HYPERLINK("https://klasma.github.io/Logging_1315/klagomålsmail/A 53674-2025 FSC-klagomål mail.docx", "A 53674-2025")</f>
        <v/>
      </c>
      <c r="X4">
        <f>HYPERLINK("https://klasma.github.io/Logging_1315/tillsyn/A 53674-2025 tillsynsbegäran.docx", "A 53674-2025")</f>
        <v/>
      </c>
      <c r="Y4">
        <f>HYPERLINK("https://klasma.github.io/Logging_1315/tillsynsmail/A 53674-2025 tillsynsbegäran mail.docx", "A 53674-2025")</f>
        <v/>
      </c>
    </row>
    <row r="5" ht="15" customHeight="1">
      <c r="A5" t="inlineStr">
        <is>
          <t>A 28111-2023</t>
        </is>
      </c>
      <c r="B5" s="1" t="n">
        <v>45099</v>
      </c>
      <c r="C5" s="1" t="n">
        <v>45961</v>
      </c>
      <c r="D5" t="inlineStr">
        <is>
          <t>HALLANDS LÄN</t>
        </is>
      </c>
      <c r="E5" t="inlineStr">
        <is>
          <t>HYLTE</t>
        </is>
      </c>
      <c r="G5" t="n">
        <v>1.2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Orre
Pärluggla</t>
        </is>
      </c>
      <c r="S5">
        <f>HYPERLINK("https://klasma.github.io/Logging_1315/artfynd/A 28111-2023 artfynd.xlsx", "A 28111-2023")</f>
        <v/>
      </c>
      <c r="T5">
        <f>HYPERLINK("https://klasma.github.io/Logging_1315/kartor/A 28111-2023 karta.png", "A 28111-2023")</f>
        <v/>
      </c>
      <c r="V5">
        <f>HYPERLINK("https://klasma.github.io/Logging_1315/klagomål/A 28111-2023 FSC-klagomål.docx", "A 28111-2023")</f>
        <v/>
      </c>
      <c r="W5">
        <f>HYPERLINK("https://klasma.github.io/Logging_1315/klagomålsmail/A 28111-2023 FSC-klagomål mail.docx", "A 28111-2023")</f>
        <v/>
      </c>
      <c r="X5">
        <f>HYPERLINK("https://klasma.github.io/Logging_1315/tillsyn/A 28111-2023 tillsynsbegäran.docx", "A 28111-2023")</f>
        <v/>
      </c>
      <c r="Y5">
        <f>HYPERLINK("https://klasma.github.io/Logging_1315/tillsynsmail/A 28111-2023 tillsynsbegäran mail.docx", "A 28111-2023")</f>
        <v/>
      </c>
      <c r="Z5">
        <f>HYPERLINK("https://klasma.github.io/Logging_1315/fåglar/A 28111-2023 prioriterade fågelarter.docx", "A 28111-2023")</f>
        <v/>
      </c>
    </row>
    <row r="6" ht="15" customHeight="1">
      <c r="A6" t="inlineStr">
        <is>
          <t>A 42170-2025</t>
        </is>
      </c>
      <c r="B6" s="1" t="n">
        <v>45904</v>
      </c>
      <c r="C6" s="1" t="n">
        <v>45961</v>
      </c>
      <c r="D6" t="inlineStr">
        <is>
          <t>HALLANDS LÄN</t>
        </is>
      </c>
      <c r="E6" t="inlineStr">
        <is>
          <t>HYLTE</t>
        </is>
      </c>
      <c r="G6" t="n">
        <v>0.9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Orre
Pärluggla</t>
        </is>
      </c>
      <c r="S6">
        <f>HYPERLINK("https://klasma.github.io/Logging_1315/artfynd/A 42170-2025 artfynd.xlsx", "A 42170-2025")</f>
        <v/>
      </c>
      <c r="T6">
        <f>HYPERLINK("https://klasma.github.io/Logging_1315/kartor/A 42170-2025 karta.png", "A 42170-2025")</f>
        <v/>
      </c>
      <c r="V6">
        <f>HYPERLINK("https://klasma.github.io/Logging_1315/klagomål/A 42170-2025 FSC-klagomål.docx", "A 42170-2025")</f>
        <v/>
      </c>
      <c r="W6">
        <f>HYPERLINK("https://klasma.github.io/Logging_1315/klagomålsmail/A 42170-2025 FSC-klagomål mail.docx", "A 42170-2025")</f>
        <v/>
      </c>
      <c r="X6">
        <f>HYPERLINK("https://klasma.github.io/Logging_1315/tillsyn/A 42170-2025 tillsynsbegäran.docx", "A 42170-2025")</f>
        <v/>
      </c>
      <c r="Y6">
        <f>HYPERLINK("https://klasma.github.io/Logging_1315/tillsynsmail/A 42170-2025 tillsynsbegäran mail.docx", "A 42170-2025")</f>
        <v/>
      </c>
      <c r="Z6">
        <f>HYPERLINK("https://klasma.github.io/Logging_1315/fåglar/A 42170-2025 prioriterade fågelarter.docx", "A 42170-2025")</f>
        <v/>
      </c>
    </row>
    <row r="7" ht="15" customHeight="1">
      <c r="A7" t="inlineStr">
        <is>
          <t>A 6626-2022</t>
        </is>
      </c>
      <c r="B7" s="1" t="n">
        <v>44601</v>
      </c>
      <c r="C7" s="1" t="n">
        <v>45961</v>
      </c>
      <c r="D7" t="inlineStr">
        <is>
          <t>HALLANDS LÄN</t>
        </is>
      </c>
      <c r="E7" t="inlineStr">
        <is>
          <t>HYLTE</t>
        </is>
      </c>
      <c r="G7" t="n">
        <v>6.4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Ask</t>
        </is>
      </c>
      <c r="S7">
        <f>HYPERLINK("https://klasma.github.io/Logging_1315/artfynd/A 6626-2022 artfynd.xlsx", "A 6626-2022")</f>
        <v/>
      </c>
      <c r="T7">
        <f>HYPERLINK("https://klasma.github.io/Logging_1315/kartor/A 6626-2022 karta.png", "A 6626-2022")</f>
        <v/>
      </c>
      <c r="V7">
        <f>HYPERLINK("https://klasma.github.io/Logging_1315/klagomål/A 6626-2022 FSC-klagomål.docx", "A 6626-2022")</f>
        <v/>
      </c>
      <c r="W7">
        <f>HYPERLINK("https://klasma.github.io/Logging_1315/klagomålsmail/A 6626-2022 FSC-klagomål mail.docx", "A 6626-2022")</f>
        <v/>
      </c>
      <c r="X7">
        <f>HYPERLINK("https://klasma.github.io/Logging_1315/tillsyn/A 6626-2022 tillsynsbegäran.docx", "A 6626-2022")</f>
        <v/>
      </c>
      <c r="Y7">
        <f>HYPERLINK("https://klasma.github.io/Logging_1315/tillsynsmail/A 6626-2022 tillsynsbegäran mail.docx", "A 6626-2022")</f>
        <v/>
      </c>
    </row>
    <row r="8" ht="15" customHeight="1">
      <c r="A8" t="inlineStr">
        <is>
          <t>A 7006-2024</t>
        </is>
      </c>
      <c r="B8" s="1" t="n">
        <v>45343.54708333333</v>
      </c>
      <c r="C8" s="1" t="n">
        <v>45961</v>
      </c>
      <c r="D8" t="inlineStr">
        <is>
          <t>HALLANDS LÄN</t>
        </is>
      </c>
      <c r="E8" t="inlineStr">
        <is>
          <t>HYLTE</t>
        </is>
      </c>
      <c r="G8" t="n">
        <v>2.2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Fläcknycklar</t>
        </is>
      </c>
      <c r="S8">
        <f>HYPERLINK("https://klasma.github.io/Logging_1315/artfynd/A 7006-2024 artfynd.xlsx", "A 7006-2024")</f>
        <v/>
      </c>
      <c r="T8">
        <f>HYPERLINK("https://klasma.github.io/Logging_1315/kartor/A 7006-2024 karta.png", "A 7006-2024")</f>
        <v/>
      </c>
      <c r="V8">
        <f>HYPERLINK("https://klasma.github.io/Logging_1315/klagomål/A 7006-2024 FSC-klagomål.docx", "A 7006-2024")</f>
        <v/>
      </c>
      <c r="W8">
        <f>HYPERLINK("https://klasma.github.io/Logging_1315/klagomålsmail/A 7006-2024 FSC-klagomål mail.docx", "A 7006-2024")</f>
        <v/>
      </c>
      <c r="X8">
        <f>HYPERLINK("https://klasma.github.io/Logging_1315/tillsyn/A 7006-2024 tillsynsbegäran.docx", "A 7006-2024")</f>
        <v/>
      </c>
      <c r="Y8">
        <f>HYPERLINK("https://klasma.github.io/Logging_1315/tillsynsmail/A 7006-2024 tillsynsbegäran mail.docx", "A 7006-2024")</f>
        <v/>
      </c>
    </row>
    <row r="9" ht="15" customHeight="1">
      <c r="A9" t="inlineStr">
        <is>
          <t>A 609-2025</t>
        </is>
      </c>
      <c r="B9" s="1" t="n">
        <v>45664.60349537037</v>
      </c>
      <c r="C9" s="1" t="n">
        <v>45961</v>
      </c>
      <c r="D9" t="inlineStr">
        <is>
          <t>HALLANDS LÄN</t>
        </is>
      </c>
      <c r="E9" t="inlineStr">
        <is>
          <t>HYLTE</t>
        </is>
      </c>
      <c r="F9" t="inlineStr">
        <is>
          <t>Kyrkan</t>
        </is>
      </c>
      <c r="G9" t="n">
        <v>1.8</v>
      </c>
      <c r="H9" t="n">
        <v>1</v>
      </c>
      <c r="I9" t="n">
        <v>0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Sommargylling</t>
        </is>
      </c>
      <c r="S9">
        <f>HYPERLINK("https://klasma.github.io/Logging_1315/artfynd/A 609-2025 artfynd.xlsx", "A 609-2025")</f>
        <v/>
      </c>
      <c r="T9">
        <f>HYPERLINK("https://klasma.github.io/Logging_1315/kartor/A 609-2025 karta.png", "A 609-2025")</f>
        <v/>
      </c>
      <c r="V9">
        <f>HYPERLINK("https://klasma.github.io/Logging_1315/klagomål/A 609-2025 FSC-klagomål.docx", "A 609-2025")</f>
        <v/>
      </c>
      <c r="W9">
        <f>HYPERLINK("https://klasma.github.io/Logging_1315/klagomålsmail/A 609-2025 FSC-klagomål mail.docx", "A 609-2025")</f>
        <v/>
      </c>
      <c r="X9">
        <f>HYPERLINK("https://klasma.github.io/Logging_1315/tillsyn/A 609-2025 tillsynsbegäran.docx", "A 609-2025")</f>
        <v/>
      </c>
      <c r="Y9">
        <f>HYPERLINK("https://klasma.github.io/Logging_1315/tillsynsmail/A 609-2025 tillsynsbegäran mail.docx", "A 609-2025")</f>
        <v/>
      </c>
      <c r="Z9">
        <f>HYPERLINK("https://klasma.github.io/Logging_1315/fåglar/A 609-2025 prioriterade fågelarter.docx", "A 609-2025")</f>
        <v/>
      </c>
    </row>
    <row r="10" ht="15" customHeight="1">
      <c r="A10" t="inlineStr">
        <is>
          <t>A 23166-2021</t>
        </is>
      </c>
      <c r="B10" s="1" t="n">
        <v>44332.8927662037</v>
      </c>
      <c r="C10" s="1" t="n">
        <v>45961</v>
      </c>
      <c r="D10" t="inlineStr">
        <is>
          <t>HALLANDS LÄN</t>
        </is>
      </c>
      <c r="E10" t="inlineStr">
        <is>
          <t>HYLTE</t>
        </is>
      </c>
      <c r="G10" t="n">
        <v>0.3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Knärot</t>
        </is>
      </c>
      <c r="S10">
        <f>HYPERLINK("https://klasma.github.io/Logging_1315/artfynd/A 23166-2021 artfynd.xlsx", "A 23166-2021")</f>
        <v/>
      </c>
      <c r="T10">
        <f>HYPERLINK("https://klasma.github.io/Logging_1315/kartor/A 23166-2021 karta.png", "A 23166-2021")</f>
        <v/>
      </c>
      <c r="U10">
        <f>HYPERLINK("https://klasma.github.io/Logging_1315/knärot/A 23166-2021 karta knärot.png", "A 23166-2021")</f>
        <v/>
      </c>
      <c r="V10">
        <f>HYPERLINK("https://klasma.github.io/Logging_1315/klagomål/A 23166-2021 FSC-klagomål.docx", "A 23166-2021")</f>
        <v/>
      </c>
      <c r="W10">
        <f>HYPERLINK("https://klasma.github.io/Logging_1315/klagomålsmail/A 23166-2021 FSC-klagomål mail.docx", "A 23166-2021")</f>
        <v/>
      </c>
      <c r="X10">
        <f>HYPERLINK("https://klasma.github.io/Logging_1315/tillsyn/A 23166-2021 tillsynsbegäran.docx", "A 23166-2021")</f>
        <v/>
      </c>
      <c r="Y10">
        <f>HYPERLINK("https://klasma.github.io/Logging_1315/tillsynsmail/A 23166-2021 tillsynsbegäran mail.docx", "A 23166-2021")</f>
        <v/>
      </c>
    </row>
    <row r="11" ht="15" customHeight="1">
      <c r="A11" t="inlineStr">
        <is>
          <t>A 57230-2023</t>
        </is>
      </c>
      <c r="B11" s="1" t="n">
        <v>45245</v>
      </c>
      <c r="C11" s="1" t="n">
        <v>45961</v>
      </c>
      <c r="D11" t="inlineStr">
        <is>
          <t>HALLANDS LÄN</t>
        </is>
      </c>
      <c r="E11" t="inlineStr">
        <is>
          <t>HYLTE</t>
        </is>
      </c>
      <c r="G11" t="n">
        <v>0.5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Västlig hakmossa</t>
        </is>
      </c>
      <c r="S11">
        <f>HYPERLINK("https://klasma.github.io/Logging_1315/artfynd/A 57230-2023 artfynd.xlsx", "A 57230-2023")</f>
        <v/>
      </c>
      <c r="T11">
        <f>HYPERLINK("https://klasma.github.io/Logging_1315/kartor/A 57230-2023 karta.png", "A 57230-2023")</f>
        <v/>
      </c>
      <c r="V11">
        <f>HYPERLINK("https://klasma.github.io/Logging_1315/klagomål/A 57230-2023 FSC-klagomål.docx", "A 57230-2023")</f>
        <v/>
      </c>
      <c r="W11">
        <f>HYPERLINK("https://klasma.github.io/Logging_1315/klagomålsmail/A 57230-2023 FSC-klagomål mail.docx", "A 57230-2023")</f>
        <v/>
      </c>
      <c r="X11">
        <f>HYPERLINK("https://klasma.github.io/Logging_1315/tillsyn/A 57230-2023 tillsynsbegäran.docx", "A 57230-2023")</f>
        <v/>
      </c>
      <c r="Y11">
        <f>HYPERLINK("https://klasma.github.io/Logging_1315/tillsynsmail/A 57230-2023 tillsynsbegäran mail.docx", "A 57230-2023")</f>
        <v/>
      </c>
    </row>
    <row r="12" ht="15" customHeight="1">
      <c r="A12" t="inlineStr">
        <is>
          <t>A 51799-2025</t>
        </is>
      </c>
      <c r="B12" s="1" t="n">
        <v>45951</v>
      </c>
      <c r="C12" s="1" t="n">
        <v>45961</v>
      </c>
      <c r="D12" t="inlineStr">
        <is>
          <t>HALLANDS LÄN</t>
        </is>
      </c>
      <c r="E12" t="inlineStr">
        <is>
          <t>HYLTE</t>
        </is>
      </c>
      <c r="G12" t="n">
        <v>2.8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Svinrot</t>
        </is>
      </c>
      <c r="S12">
        <f>HYPERLINK("https://klasma.github.io/Logging_1315/artfynd/A 51799-2025 artfynd.xlsx", "A 51799-2025")</f>
        <v/>
      </c>
      <c r="T12">
        <f>HYPERLINK("https://klasma.github.io/Logging_1315/kartor/A 51799-2025 karta.png", "A 51799-2025")</f>
        <v/>
      </c>
      <c r="V12">
        <f>HYPERLINK("https://klasma.github.io/Logging_1315/klagomål/A 51799-2025 FSC-klagomål.docx", "A 51799-2025")</f>
        <v/>
      </c>
      <c r="W12">
        <f>HYPERLINK("https://klasma.github.io/Logging_1315/klagomålsmail/A 51799-2025 FSC-klagomål mail.docx", "A 51799-2025")</f>
        <v/>
      </c>
      <c r="X12">
        <f>HYPERLINK("https://klasma.github.io/Logging_1315/tillsyn/A 51799-2025 tillsynsbegäran.docx", "A 51799-2025")</f>
        <v/>
      </c>
      <c r="Y12">
        <f>HYPERLINK("https://klasma.github.io/Logging_1315/tillsynsmail/A 51799-2025 tillsynsbegäran mail.docx", "A 51799-2025")</f>
        <v/>
      </c>
    </row>
    <row r="13" ht="15" customHeight="1">
      <c r="A13" t="inlineStr">
        <is>
          <t>A 51798-2025</t>
        </is>
      </c>
      <c r="B13" s="1" t="n">
        <v>45951</v>
      </c>
      <c r="C13" s="1" t="n">
        <v>45961</v>
      </c>
      <c r="D13" t="inlineStr">
        <is>
          <t>HALLANDS LÄN</t>
        </is>
      </c>
      <c r="E13" t="inlineStr">
        <is>
          <t>HYLTE</t>
        </is>
      </c>
      <c r="G13" t="n">
        <v>1.6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Revlummer</t>
        </is>
      </c>
      <c r="S13">
        <f>HYPERLINK("https://klasma.github.io/Logging_1315/artfynd/A 51798-2025 artfynd.xlsx", "A 51798-2025")</f>
        <v/>
      </c>
      <c r="T13">
        <f>HYPERLINK("https://klasma.github.io/Logging_1315/kartor/A 51798-2025 karta.png", "A 51798-2025")</f>
        <v/>
      </c>
      <c r="V13">
        <f>HYPERLINK("https://klasma.github.io/Logging_1315/klagomål/A 51798-2025 FSC-klagomål.docx", "A 51798-2025")</f>
        <v/>
      </c>
      <c r="W13">
        <f>HYPERLINK("https://klasma.github.io/Logging_1315/klagomålsmail/A 51798-2025 FSC-klagomål mail.docx", "A 51798-2025")</f>
        <v/>
      </c>
      <c r="X13">
        <f>HYPERLINK("https://klasma.github.io/Logging_1315/tillsyn/A 51798-2025 tillsynsbegäran.docx", "A 51798-2025")</f>
        <v/>
      </c>
      <c r="Y13">
        <f>HYPERLINK("https://klasma.github.io/Logging_1315/tillsynsmail/A 51798-2025 tillsynsbegäran mail.docx", "A 51798-2025")</f>
        <v/>
      </c>
    </row>
    <row r="14" ht="15" customHeight="1">
      <c r="A14" t="inlineStr">
        <is>
          <t>A 11253-2021</t>
        </is>
      </c>
      <c r="B14" s="1" t="n">
        <v>44261</v>
      </c>
      <c r="C14" s="1" t="n">
        <v>45961</v>
      </c>
      <c r="D14" t="inlineStr">
        <is>
          <t>HALLANDS LÄN</t>
        </is>
      </c>
      <c r="E14" t="inlineStr">
        <is>
          <t>HYLTE</t>
        </is>
      </c>
      <c r="F14" t="inlineStr">
        <is>
          <t>Kyrkan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16952-2021</t>
        </is>
      </c>
      <c r="B15" s="1" t="n">
        <v>44295</v>
      </c>
      <c r="C15" s="1" t="n">
        <v>45961</v>
      </c>
      <c r="D15" t="inlineStr">
        <is>
          <t>HALLANDS LÄN</t>
        </is>
      </c>
      <c r="E15" t="inlineStr">
        <is>
          <t>HYLTE</t>
        </is>
      </c>
      <c r="G15" t="n">
        <v>2.3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64944-2020</t>
        </is>
      </c>
      <c r="B16" s="1" t="n">
        <v>44172</v>
      </c>
      <c r="C16" s="1" t="n">
        <v>45961</v>
      </c>
      <c r="D16" t="inlineStr">
        <is>
          <t>HALLANDS LÄN</t>
        </is>
      </c>
      <c r="E16" t="inlineStr">
        <is>
          <t>HYLTE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18595-2021</t>
        </is>
      </c>
      <c r="B17" s="1" t="n">
        <v>44306.61185185185</v>
      </c>
      <c r="C17" s="1" t="n">
        <v>45961</v>
      </c>
      <c r="D17" t="inlineStr">
        <is>
          <t>HALLANDS LÄN</t>
        </is>
      </c>
      <c r="E17" t="inlineStr">
        <is>
          <t>HYLTE</t>
        </is>
      </c>
      <c r="G17" t="n">
        <v>2.1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11992-2021</t>
        </is>
      </c>
      <c r="B18" s="1" t="n">
        <v>44266.43267361111</v>
      </c>
      <c r="C18" s="1" t="n">
        <v>45961</v>
      </c>
      <c r="D18" t="inlineStr">
        <is>
          <t>HALLANDS LÄN</t>
        </is>
      </c>
      <c r="E18" t="inlineStr">
        <is>
          <t>HYLTE</t>
        </is>
      </c>
      <c r="F18" t="inlineStr">
        <is>
          <t>Bergvik skog väst AB</t>
        </is>
      </c>
      <c r="G18" t="n">
        <v>3.5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3786-2021</t>
        </is>
      </c>
      <c r="B19" s="1" t="n">
        <v>44221</v>
      </c>
      <c r="C19" s="1" t="n">
        <v>45961</v>
      </c>
      <c r="D19" t="inlineStr">
        <is>
          <t>HALLANDS LÄN</t>
        </is>
      </c>
      <c r="E19" t="inlineStr">
        <is>
          <t>HYLTE</t>
        </is>
      </c>
      <c r="G19" t="n">
        <v>7.2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13607-2021</t>
        </is>
      </c>
      <c r="B20" s="1" t="n">
        <v>44274.36774305555</v>
      </c>
      <c r="C20" s="1" t="n">
        <v>45961</v>
      </c>
      <c r="D20" t="inlineStr">
        <is>
          <t>HALLANDS LÄN</t>
        </is>
      </c>
      <c r="E20" t="inlineStr">
        <is>
          <t>HYLTE</t>
        </is>
      </c>
      <c r="G20" t="n">
        <v>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35327-2021</t>
        </is>
      </c>
      <c r="B21" s="1" t="n">
        <v>44384.7596412037</v>
      </c>
      <c r="C21" s="1" t="n">
        <v>45961</v>
      </c>
      <c r="D21" t="inlineStr">
        <is>
          <t>HALLANDS LÄN</t>
        </is>
      </c>
      <c r="E21" t="inlineStr">
        <is>
          <t>HYLTE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16515-2021</t>
        </is>
      </c>
      <c r="B22" s="1" t="n">
        <v>44293.64414351852</v>
      </c>
      <c r="C22" s="1" t="n">
        <v>45961</v>
      </c>
      <c r="D22" t="inlineStr">
        <is>
          <t>HALLANDS LÄN</t>
        </is>
      </c>
      <c r="E22" t="inlineStr">
        <is>
          <t>HYLTE</t>
        </is>
      </c>
      <c r="G22" t="n">
        <v>5.7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56804-2021</t>
        </is>
      </c>
      <c r="B23" s="1" t="n">
        <v>44481</v>
      </c>
      <c r="C23" s="1" t="n">
        <v>45961</v>
      </c>
      <c r="D23" t="inlineStr">
        <is>
          <t>HALLANDS LÄN</t>
        </is>
      </c>
      <c r="E23" t="inlineStr">
        <is>
          <t>HYLTE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28498-2021</t>
        </is>
      </c>
      <c r="B24" s="1" t="n">
        <v>44356.61467592593</v>
      </c>
      <c r="C24" s="1" t="n">
        <v>45961</v>
      </c>
      <c r="D24" t="inlineStr">
        <is>
          <t>HALLANDS LÄN</t>
        </is>
      </c>
      <c r="E24" t="inlineStr">
        <is>
          <t>HYLTE</t>
        </is>
      </c>
      <c r="G24" t="n">
        <v>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37606-2022</t>
        </is>
      </c>
      <c r="B25" s="1" t="n">
        <v>44810.32085648148</v>
      </c>
      <c r="C25" s="1" t="n">
        <v>45961</v>
      </c>
      <c r="D25" t="inlineStr">
        <is>
          <t>HALLANDS LÄN</t>
        </is>
      </c>
      <c r="E25" t="inlineStr">
        <is>
          <t>HYLTE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64415-2020</t>
        </is>
      </c>
      <c r="B26" s="1" t="n">
        <v>44168</v>
      </c>
      <c r="C26" s="1" t="n">
        <v>45961</v>
      </c>
      <c r="D26" t="inlineStr">
        <is>
          <t>HALLANDS LÄN</t>
        </is>
      </c>
      <c r="E26" t="inlineStr">
        <is>
          <t>HYLTE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32501-2021</t>
        </is>
      </c>
      <c r="B27" s="1" t="n">
        <v>44373.56392361111</v>
      </c>
      <c r="C27" s="1" t="n">
        <v>45961</v>
      </c>
      <c r="D27" t="inlineStr">
        <is>
          <t>HALLANDS LÄN</t>
        </is>
      </c>
      <c r="E27" t="inlineStr">
        <is>
          <t>HYLTE</t>
        </is>
      </c>
      <c r="G27" t="n">
        <v>2.1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46101-2021</t>
        </is>
      </c>
      <c r="B28" s="1" t="n">
        <v>44442</v>
      </c>
      <c r="C28" s="1" t="n">
        <v>45961</v>
      </c>
      <c r="D28" t="inlineStr">
        <is>
          <t>HALLANDS LÄN</t>
        </is>
      </c>
      <c r="E28" t="inlineStr">
        <is>
          <t>HYLTE</t>
        </is>
      </c>
      <c r="G28" t="n">
        <v>1.1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7796-2021</t>
        </is>
      </c>
      <c r="B29" s="1" t="n">
        <v>44242</v>
      </c>
      <c r="C29" s="1" t="n">
        <v>45961</v>
      </c>
      <c r="D29" t="inlineStr">
        <is>
          <t>HALLANDS LÄN</t>
        </is>
      </c>
      <c r="E29" t="inlineStr">
        <is>
          <t>HYLTE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10208-2021</t>
        </is>
      </c>
      <c r="B30" s="1" t="n">
        <v>44256</v>
      </c>
      <c r="C30" s="1" t="n">
        <v>45961</v>
      </c>
      <c r="D30" t="inlineStr">
        <is>
          <t>HALLANDS LÄN</t>
        </is>
      </c>
      <c r="E30" t="inlineStr">
        <is>
          <t>HYLTE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9559-2021</t>
        </is>
      </c>
      <c r="B31" s="1" t="n">
        <v>44251</v>
      </c>
      <c r="C31" s="1" t="n">
        <v>45961</v>
      </c>
      <c r="D31" t="inlineStr">
        <is>
          <t>HALLANDS LÄN</t>
        </is>
      </c>
      <c r="E31" t="inlineStr">
        <is>
          <t>HYLTE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18778-2021</t>
        </is>
      </c>
      <c r="B32" s="1" t="n">
        <v>44307</v>
      </c>
      <c r="C32" s="1" t="n">
        <v>45961</v>
      </c>
      <c r="D32" t="inlineStr">
        <is>
          <t>HALLANDS LÄN</t>
        </is>
      </c>
      <c r="E32" t="inlineStr">
        <is>
          <t>HYLTE</t>
        </is>
      </c>
      <c r="G32" t="n">
        <v>5.7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49390-2021</t>
        </is>
      </c>
      <c r="B33" s="1" t="n">
        <v>44454</v>
      </c>
      <c r="C33" s="1" t="n">
        <v>45961</v>
      </c>
      <c r="D33" t="inlineStr">
        <is>
          <t>HALLANDS LÄN</t>
        </is>
      </c>
      <c r="E33" t="inlineStr">
        <is>
          <t>HYLTE</t>
        </is>
      </c>
      <c r="G33" t="n">
        <v>3.4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6415-2022</t>
        </is>
      </c>
      <c r="B34" s="1" t="n">
        <v>44600.80572916667</v>
      </c>
      <c r="C34" s="1" t="n">
        <v>45961</v>
      </c>
      <c r="D34" t="inlineStr">
        <is>
          <t>HALLANDS LÄN</t>
        </is>
      </c>
      <c r="E34" t="inlineStr">
        <is>
          <t>HYLTE</t>
        </is>
      </c>
      <c r="G34" t="n">
        <v>0.4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68652-2021</t>
        </is>
      </c>
      <c r="B35" s="1" t="n">
        <v>44529</v>
      </c>
      <c r="C35" s="1" t="n">
        <v>45961</v>
      </c>
      <c r="D35" t="inlineStr">
        <is>
          <t>HALLANDS LÄN</t>
        </is>
      </c>
      <c r="E35" t="inlineStr">
        <is>
          <t>HYLTE</t>
        </is>
      </c>
      <c r="G35" t="n">
        <v>4.2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74045-2021</t>
        </is>
      </c>
      <c r="B36" s="1" t="n">
        <v>44557</v>
      </c>
      <c r="C36" s="1" t="n">
        <v>45961</v>
      </c>
      <c r="D36" t="inlineStr">
        <is>
          <t>HALLANDS LÄN</t>
        </is>
      </c>
      <c r="E36" t="inlineStr">
        <is>
          <t>HYLTE</t>
        </is>
      </c>
      <c r="G36" t="n">
        <v>5.1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38476-2021</t>
        </is>
      </c>
      <c r="B37" s="1" t="n">
        <v>44407</v>
      </c>
      <c r="C37" s="1" t="n">
        <v>45961</v>
      </c>
      <c r="D37" t="inlineStr">
        <is>
          <t>HALLANDS LÄN</t>
        </is>
      </c>
      <c r="E37" t="inlineStr">
        <is>
          <t>HYLTE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2864-2021</t>
        </is>
      </c>
      <c r="B38" s="1" t="n">
        <v>44216</v>
      </c>
      <c r="C38" s="1" t="n">
        <v>45961</v>
      </c>
      <c r="D38" t="inlineStr">
        <is>
          <t>HALLANDS LÄN</t>
        </is>
      </c>
      <c r="E38" t="inlineStr">
        <is>
          <t>HYLTE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45-2021</t>
        </is>
      </c>
      <c r="B39" s="1" t="n">
        <v>44199</v>
      </c>
      <c r="C39" s="1" t="n">
        <v>45961</v>
      </c>
      <c r="D39" t="inlineStr">
        <is>
          <t>HALLANDS LÄN</t>
        </is>
      </c>
      <c r="E39" t="inlineStr">
        <is>
          <t>HYLTE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57437-2021</t>
        </is>
      </c>
      <c r="B40" s="1" t="n">
        <v>44483.62717592593</v>
      </c>
      <c r="C40" s="1" t="n">
        <v>45961</v>
      </c>
      <c r="D40" t="inlineStr">
        <is>
          <t>HALLANDS LÄN</t>
        </is>
      </c>
      <c r="E40" t="inlineStr">
        <is>
          <t>HYLTE</t>
        </is>
      </c>
      <c r="G40" t="n">
        <v>2.2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21306-2022</t>
        </is>
      </c>
      <c r="B41" s="1" t="n">
        <v>44705.55137731481</v>
      </c>
      <c r="C41" s="1" t="n">
        <v>45961</v>
      </c>
      <c r="D41" t="inlineStr">
        <is>
          <t>HALLANDS LÄN</t>
        </is>
      </c>
      <c r="E41" t="inlineStr">
        <is>
          <t>HYLTE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32931-2021</t>
        </is>
      </c>
      <c r="B42" s="1" t="n">
        <v>44375</v>
      </c>
      <c r="C42" s="1" t="n">
        <v>45961</v>
      </c>
      <c r="D42" t="inlineStr">
        <is>
          <t>HALLANDS LÄN</t>
        </is>
      </c>
      <c r="E42" t="inlineStr">
        <is>
          <t>HYLTE</t>
        </is>
      </c>
      <c r="G42" t="n">
        <v>7.1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32052-2022</t>
        </is>
      </c>
      <c r="B43" s="1" t="n">
        <v>44778</v>
      </c>
      <c r="C43" s="1" t="n">
        <v>45961</v>
      </c>
      <c r="D43" t="inlineStr">
        <is>
          <t>HALLANDS LÄN</t>
        </is>
      </c>
      <c r="E43" t="inlineStr">
        <is>
          <t>HYLTE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58499-2021</t>
        </is>
      </c>
      <c r="B44" s="1" t="n">
        <v>44488</v>
      </c>
      <c r="C44" s="1" t="n">
        <v>45961</v>
      </c>
      <c r="D44" t="inlineStr">
        <is>
          <t>HALLANDS LÄN</t>
        </is>
      </c>
      <c r="E44" t="inlineStr">
        <is>
          <t>HYLTE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49521-2021</t>
        </is>
      </c>
      <c r="B45" s="1" t="n">
        <v>44455.3215625</v>
      </c>
      <c r="C45" s="1" t="n">
        <v>45961</v>
      </c>
      <c r="D45" t="inlineStr">
        <is>
          <t>HALLANDS LÄN</t>
        </is>
      </c>
      <c r="E45" t="inlineStr">
        <is>
          <t>HYLTE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59082-2020</t>
        </is>
      </c>
      <c r="B46" s="1" t="n">
        <v>44147</v>
      </c>
      <c r="C46" s="1" t="n">
        <v>45961</v>
      </c>
      <c r="D46" t="inlineStr">
        <is>
          <t>HALLANDS LÄN</t>
        </is>
      </c>
      <c r="E46" t="inlineStr">
        <is>
          <t>HYLTE</t>
        </is>
      </c>
      <c r="G46" t="n">
        <v>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24020-2021</t>
        </is>
      </c>
      <c r="B47" s="1" t="n">
        <v>44336.29427083334</v>
      </c>
      <c r="C47" s="1" t="n">
        <v>45961</v>
      </c>
      <c r="D47" t="inlineStr">
        <is>
          <t>HALLANDS LÄN</t>
        </is>
      </c>
      <c r="E47" t="inlineStr">
        <is>
          <t>HYLTE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55261-2021</t>
        </is>
      </c>
      <c r="B48" s="1" t="n">
        <v>44475</v>
      </c>
      <c r="C48" s="1" t="n">
        <v>45961</v>
      </c>
      <c r="D48" t="inlineStr">
        <is>
          <t>HALLANDS LÄN</t>
        </is>
      </c>
      <c r="E48" t="inlineStr">
        <is>
          <t>HYLTE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58227-2020</t>
        </is>
      </c>
      <c r="B49" s="1" t="n">
        <v>44144</v>
      </c>
      <c r="C49" s="1" t="n">
        <v>45961</v>
      </c>
      <c r="D49" t="inlineStr">
        <is>
          <t>HALLANDS LÄN</t>
        </is>
      </c>
      <c r="E49" t="inlineStr">
        <is>
          <t>HYLTE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11325-2021</t>
        </is>
      </c>
      <c r="B50" s="1" t="n">
        <v>44263</v>
      </c>
      <c r="C50" s="1" t="n">
        <v>45961</v>
      </c>
      <c r="D50" t="inlineStr">
        <is>
          <t>HALLANDS LÄN</t>
        </is>
      </c>
      <c r="E50" t="inlineStr">
        <is>
          <t>HYLTE</t>
        </is>
      </c>
      <c r="G50" t="n">
        <v>1.9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10635-2022</t>
        </is>
      </c>
      <c r="B51" s="1" t="n">
        <v>44624.50719907408</v>
      </c>
      <c r="C51" s="1" t="n">
        <v>45961</v>
      </c>
      <c r="D51" t="inlineStr">
        <is>
          <t>HALLANDS LÄN</t>
        </is>
      </c>
      <c r="E51" t="inlineStr">
        <is>
          <t>HYLTE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12637-2021</t>
        </is>
      </c>
      <c r="B52" s="1" t="n">
        <v>44267</v>
      </c>
      <c r="C52" s="1" t="n">
        <v>45961</v>
      </c>
      <c r="D52" t="inlineStr">
        <is>
          <t>HALLANDS LÄN</t>
        </is>
      </c>
      <c r="E52" t="inlineStr">
        <is>
          <t>HYLTE</t>
        </is>
      </c>
      <c r="F52" t="inlineStr">
        <is>
          <t>Bergvik skog väst AB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12640-2021</t>
        </is>
      </c>
      <c r="B53" s="1" t="n">
        <v>44267</v>
      </c>
      <c r="C53" s="1" t="n">
        <v>45961</v>
      </c>
      <c r="D53" t="inlineStr">
        <is>
          <t>HALLANDS LÄN</t>
        </is>
      </c>
      <c r="E53" t="inlineStr">
        <is>
          <t>HYLTE</t>
        </is>
      </c>
      <c r="F53" t="inlineStr">
        <is>
          <t>Bergvik skog väst AB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12643-2021</t>
        </is>
      </c>
      <c r="B54" s="1" t="n">
        <v>44267</v>
      </c>
      <c r="C54" s="1" t="n">
        <v>45961</v>
      </c>
      <c r="D54" t="inlineStr">
        <is>
          <t>HALLANDS LÄN</t>
        </is>
      </c>
      <c r="E54" t="inlineStr">
        <is>
          <t>HYLTE</t>
        </is>
      </c>
      <c r="F54" t="inlineStr">
        <is>
          <t>Bergvik skog väst AB</t>
        </is>
      </c>
      <c r="G54" t="n">
        <v>4.4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38170-2022</t>
        </is>
      </c>
      <c r="B55" s="1" t="n">
        <v>44812.38810185185</v>
      </c>
      <c r="C55" s="1" t="n">
        <v>45961</v>
      </c>
      <c r="D55" t="inlineStr">
        <is>
          <t>HALLANDS LÄN</t>
        </is>
      </c>
      <c r="E55" t="inlineStr">
        <is>
          <t>HYLTE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12550-2022</t>
        </is>
      </c>
      <c r="B56" s="1" t="n">
        <v>44638.68053240741</v>
      </c>
      <c r="C56" s="1" t="n">
        <v>45961</v>
      </c>
      <c r="D56" t="inlineStr">
        <is>
          <t>HALLANDS LÄN</t>
        </is>
      </c>
      <c r="E56" t="inlineStr">
        <is>
          <t>HYLTE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61226-2021</t>
        </is>
      </c>
      <c r="B57" s="1" t="n">
        <v>44498.52659722222</v>
      </c>
      <c r="C57" s="1" t="n">
        <v>45961</v>
      </c>
      <c r="D57" t="inlineStr">
        <is>
          <t>HALLANDS LÄN</t>
        </is>
      </c>
      <c r="E57" t="inlineStr">
        <is>
          <t>HYLTE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45453-2022</t>
        </is>
      </c>
      <c r="B58" s="1" t="n">
        <v>44845</v>
      </c>
      <c r="C58" s="1" t="n">
        <v>45961</v>
      </c>
      <c r="D58" t="inlineStr">
        <is>
          <t>HALLANDS LÄN</t>
        </is>
      </c>
      <c r="E58" t="inlineStr">
        <is>
          <t>HYLTE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40450-2022</t>
        </is>
      </c>
      <c r="B59" s="1" t="n">
        <v>44823.50232638889</v>
      </c>
      <c r="C59" s="1" t="n">
        <v>45961</v>
      </c>
      <c r="D59" t="inlineStr">
        <is>
          <t>HALLANDS LÄN</t>
        </is>
      </c>
      <c r="E59" t="inlineStr">
        <is>
          <t>HYLTE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11998-2021</t>
        </is>
      </c>
      <c r="B60" s="1" t="n">
        <v>44266.43594907408</v>
      </c>
      <c r="C60" s="1" t="n">
        <v>45961</v>
      </c>
      <c r="D60" t="inlineStr">
        <is>
          <t>HALLANDS LÄN</t>
        </is>
      </c>
      <c r="E60" t="inlineStr">
        <is>
          <t>HYLTE</t>
        </is>
      </c>
      <c r="F60" t="inlineStr">
        <is>
          <t>Bergvik skog väst AB</t>
        </is>
      </c>
      <c r="G60" t="n">
        <v>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59139-2020</t>
        </is>
      </c>
      <c r="B61" s="1" t="n">
        <v>44147</v>
      </c>
      <c r="C61" s="1" t="n">
        <v>45961</v>
      </c>
      <c r="D61" t="inlineStr">
        <is>
          <t>HALLANDS LÄN</t>
        </is>
      </c>
      <c r="E61" t="inlineStr">
        <is>
          <t>HYLTE</t>
        </is>
      </c>
      <c r="G61" t="n">
        <v>2.7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59091-2020</t>
        </is>
      </c>
      <c r="B62" s="1" t="n">
        <v>44147</v>
      </c>
      <c r="C62" s="1" t="n">
        <v>45961</v>
      </c>
      <c r="D62" t="inlineStr">
        <is>
          <t>HALLANDS LÄN</t>
        </is>
      </c>
      <c r="E62" t="inlineStr">
        <is>
          <t>HYLTE</t>
        </is>
      </c>
      <c r="G62" t="n">
        <v>0.4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74365-2021</t>
        </is>
      </c>
      <c r="B63" s="1" t="n">
        <v>44559.63728009259</v>
      </c>
      <c r="C63" s="1" t="n">
        <v>45961</v>
      </c>
      <c r="D63" t="inlineStr">
        <is>
          <t>HALLANDS LÄN</t>
        </is>
      </c>
      <c r="E63" t="inlineStr">
        <is>
          <t>HYLTE</t>
        </is>
      </c>
      <c r="G63" t="n">
        <v>2.1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15317-2022</t>
        </is>
      </c>
      <c r="B64" s="1" t="n">
        <v>44659</v>
      </c>
      <c r="C64" s="1" t="n">
        <v>45961</v>
      </c>
      <c r="D64" t="inlineStr">
        <is>
          <t>HALLANDS LÄN</t>
        </is>
      </c>
      <c r="E64" t="inlineStr">
        <is>
          <t>HYLTE</t>
        </is>
      </c>
      <c r="F64" t="inlineStr">
        <is>
          <t>Bergvik skog väst AB</t>
        </is>
      </c>
      <c r="G64" t="n">
        <v>2.6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2315-2022</t>
        </is>
      </c>
      <c r="B65" s="1" t="n">
        <v>44578.78960648148</v>
      </c>
      <c r="C65" s="1" t="n">
        <v>45961</v>
      </c>
      <c r="D65" t="inlineStr">
        <is>
          <t>HALLANDS LÄN</t>
        </is>
      </c>
      <c r="E65" t="inlineStr">
        <is>
          <t>HYLTE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31170-2022</t>
        </is>
      </c>
      <c r="B66" s="1" t="n">
        <v>44770.54641203704</v>
      </c>
      <c r="C66" s="1" t="n">
        <v>45961</v>
      </c>
      <c r="D66" t="inlineStr">
        <is>
          <t>HALLANDS LÄN</t>
        </is>
      </c>
      <c r="E66" t="inlineStr">
        <is>
          <t>HYLTE</t>
        </is>
      </c>
      <c r="G66" t="n">
        <v>3.2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69303-2020</t>
        </is>
      </c>
      <c r="B67" s="1" t="n">
        <v>44193</v>
      </c>
      <c r="C67" s="1" t="n">
        <v>45961</v>
      </c>
      <c r="D67" t="inlineStr">
        <is>
          <t>HALLANDS LÄN</t>
        </is>
      </c>
      <c r="E67" t="inlineStr">
        <is>
          <t>HYLTE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24969-2021</t>
        </is>
      </c>
      <c r="B68" s="1" t="n">
        <v>44341.49761574074</v>
      </c>
      <c r="C68" s="1" t="n">
        <v>45961</v>
      </c>
      <c r="D68" t="inlineStr">
        <is>
          <t>HALLANDS LÄN</t>
        </is>
      </c>
      <c r="E68" t="inlineStr">
        <is>
          <t>HYLTE</t>
        </is>
      </c>
      <c r="G68" t="n">
        <v>1.8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57743-2020</t>
        </is>
      </c>
      <c r="B69" s="1" t="n">
        <v>44141</v>
      </c>
      <c r="C69" s="1" t="n">
        <v>45961</v>
      </c>
      <c r="D69" t="inlineStr">
        <is>
          <t>HALLANDS LÄN</t>
        </is>
      </c>
      <c r="E69" t="inlineStr">
        <is>
          <t>HYLTE</t>
        </is>
      </c>
      <c r="F69" t="inlineStr">
        <is>
          <t>Kyrkan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11994-2021</t>
        </is>
      </c>
      <c r="B70" s="1" t="n">
        <v>44266.43403935185</v>
      </c>
      <c r="C70" s="1" t="n">
        <v>45961</v>
      </c>
      <c r="D70" t="inlineStr">
        <is>
          <t>HALLANDS LÄN</t>
        </is>
      </c>
      <c r="E70" t="inlineStr">
        <is>
          <t>HYLTE</t>
        </is>
      </c>
      <c r="F70" t="inlineStr">
        <is>
          <t>Bergvik skog väst AB</t>
        </is>
      </c>
      <c r="G70" t="n">
        <v>6.1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49500-2021</t>
        </is>
      </c>
      <c r="B71" s="1" t="n">
        <v>44454</v>
      </c>
      <c r="C71" s="1" t="n">
        <v>45961</v>
      </c>
      <c r="D71" t="inlineStr">
        <is>
          <t>HALLANDS LÄN</t>
        </is>
      </c>
      <c r="E71" t="inlineStr">
        <is>
          <t>HYLTE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13697-2022</t>
        </is>
      </c>
      <c r="B72" s="1" t="n">
        <v>44648.7996412037</v>
      </c>
      <c r="C72" s="1" t="n">
        <v>45961</v>
      </c>
      <c r="D72" t="inlineStr">
        <is>
          <t>HALLANDS LÄN</t>
        </is>
      </c>
      <c r="E72" t="inlineStr">
        <is>
          <t>HYLTE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22034-2021</t>
        </is>
      </c>
      <c r="B73" s="1" t="n">
        <v>44323.50259259259</v>
      </c>
      <c r="C73" s="1" t="n">
        <v>45961</v>
      </c>
      <c r="D73" t="inlineStr">
        <is>
          <t>HALLANDS LÄN</t>
        </is>
      </c>
      <c r="E73" t="inlineStr">
        <is>
          <t>HYLTE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32852-2021</t>
        </is>
      </c>
      <c r="B74" s="1" t="n">
        <v>44375.65076388889</v>
      </c>
      <c r="C74" s="1" t="n">
        <v>45961</v>
      </c>
      <c r="D74" t="inlineStr">
        <is>
          <t>HALLANDS LÄN</t>
        </is>
      </c>
      <c r="E74" t="inlineStr">
        <is>
          <t>HYLTE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29961-2022</t>
        </is>
      </c>
      <c r="B75" s="1" t="n">
        <v>44756</v>
      </c>
      <c r="C75" s="1" t="n">
        <v>45961</v>
      </c>
      <c r="D75" t="inlineStr">
        <is>
          <t>HALLANDS LÄN</t>
        </is>
      </c>
      <c r="E75" t="inlineStr">
        <is>
          <t>HYLTE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71120-2021</t>
        </is>
      </c>
      <c r="B76" s="1" t="n">
        <v>44539.37798611111</v>
      </c>
      <c r="C76" s="1" t="n">
        <v>45961</v>
      </c>
      <c r="D76" t="inlineStr">
        <is>
          <t>HALLANDS LÄN</t>
        </is>
      </c>
      <c r="E76" t="inlineStr">
        <is>
          <t>HYLTE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14176-2022</t>
        </is>
      </c>
      <c r="B77" s="1" t="n">
        <v>44651.54018518519</v>
      </c>
      <c r="C77" s="1" t="n">
        <v>45961</v>
      </c>
      <c r="D77" t="inlineStr">
        <is>
          <t>HALLANDS LÄN</t>
        </is>
      </c>
      <c r="E77" t="inlineStr">
        <is>
          <t>HYLTE</t>
        </is>
      </c>
      <c r="G77" t="n">
        <v>0.4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32300-2021</t>
        </is>
      </c>
      <c r="B78" s="1" t="n">
        <v>44371</v>
      </c>
      <c r="C78" s="1" t="n">
        <v>45961</v>
      </c>
      <c r="D78" t="inlineStr">
        <is>
          <t>HALLANDS LÄN</t>
        </is>
      </c>
      <c r="E78" t="inlineStr">
        <is>
          <t>HYLTE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61681-2021</t>
        </is>
      </c>
      <c r="B79" s="1" t="n">
        <v>44501</v>
      </c>
      <c r="C79" s="1" t="n">
        <v>45961</v>
      </c>
      <c r="D79" t="inlineStr">
        <is>
          <t>HALLANDS LÄN</t>
        </is>
      </c>
      <c r="E79" t="inlineStr">
        <is>
          <t>HYLTE</t>
        </is>
      </c>
      <c r="G79" t="n">
        <v>1.9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57426-2020</t>
        </is>
      </c>
      <c r="B80" s="1" t="n">
        <v>44140</v>
      </c>
      <c r="C80" s="1" t="n">
        <v>45961</v>
      </c>
      <c r="D80" t="inlineStr">
        <is>
          <t>HALLANDS LÄN</t>
        </is>
      </c>
      <c r="E80" t="inlineStr">
        <is>
          <t>HYLTE</t>
        </is>
      </c>
      <c r="G80" t="n">
        <v>3.4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36065-2021</t>
        </is>
      </c>
      <c r="B81" s="1" t="n">
        <v>44389</v>
      </c>
      <c r="C81" s="1" t="n">
        <v>45961</v>
      </c>
      <c r="D81" t="inlineStr">
        <is>
          <t>HALLANDS LÄN</t>
        </is>
      </c>
      <c r="E81" t="inlineStr">
        <is>
          <t>HYLTE</t>
        </is>
      </c>
      <c r="G81" t="n">
        <v>6.2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14256-2022</t>
        </is>
      </c>
      <c r="B82" s="1" t="n">
        <v>44651.74912037037</v>
      </c>
      <c r="C82" s="1" t="n">
        <v>45961</v>
      </c>
      <c r="D82" t="inlineStr">
        <is>
          <t>HALLANDS LÄN</t>
        </is>
      </c>
      <c r="E82" t="inlineStr">
        <is>
          <t>HYLTE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53267-2022</t>
        </is>
      </c>
      <c r="B83" s="1" t="n">
        <v>44876</v>
      </c>
      <c r="C83" s="1" t="n">
        <v>45961</v>
      </c>
      <c r="D83" t="inlineStr">
        <is>
          <t>HALLANDS LÄN</t>
        </is>
      </c>
      <c r="E83" t="inlineStr">
        <is>
          <t>HYLTE</t>
        </is>
      </c>
      <c r="G83" t="n">
        <v>4.2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11876-2021</t>
        </is>
      </c>
      <c r="B84" s="1" t="n">
        <v>44265.67184027778</v>
      </c>
      <c r="C84" s="1" t="n">
        <v>45961</v>
      </c>
      <c r="D84" t="inlineStr">
        <is>
          <t>HALLANDS LÄN</t>
        </is>
      </c>
      <c r="E84" t="inlineStr">
        <is>
          <t>HYLTE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21995-2022</t>
        </is>
      </c>
      <c r="B85" s="1" t="n">
        <v>44711</v>
      </c>
      <c r="C85" s="1" t="n">
        <v>45961</v>
      </c>
      <c r="D85" t="inlineStr">
        <is>
          <t>HALLANDS LÄN</t>
        </is>
      </c>
      <c r="E85" t="inlineStr">
        <is>
          <t>HYLTE</t>
        </is>
      </c>
      <c r="G85" t="n">
        <v>2.5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58045-2021</t>
        </is>
      </c>
      <c r="B86" s="1" t="n">
        <v>44487</v>
      </c>
      <c r="C86" s="1" t="n">
        <v>45961</v>
      </c>
      <c r="D86" t="inlineStr">
        <is>
          <t>HALLANDS LÄN</t>
        </is>
      </c>
      <c r="E86" t="inlineStr">
        <is>
          <t>HYLTE</t>
        </is>
      </c>
      <c r="F86" t="inlineStr">
        <is>
          <t>Bergvik skog väst AB</t>
        </is>
      </c>
      <c r="G86" t="n">
        <v>5.2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43364-2022</t>
        </is>
      </c>
      <c r="B87" s="1" t="n">
        <v>44834.64466435185</v>
      </c>
      <c r="C87" s="1" t="n">
        <v>45961</v>
      </c>
      <c r="D87" t="inlineStr">
        <is>
          <t>HALLANDS LÄN</t>
        </is>
      </c>
      <c r="E87" t="inlineStr">
        <is>
          <t>HYLTE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66473-2020</t>
        </is>
      </c>
      <c r="B88" s="1" t="n">
        <v>44177.35059027778</v>
      </c>
      <c r="C88" s="1" t="n">
        <v>45961</v>
      </c>
      <c r="D88" t="inlineStr">
        <is>
          <t>HALLANDS LÄN</t>
        </is>
      </c>
      <c r="E88" t="inlineStr">
        <is>
          <t>HYLTE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24185-2021</t>
        </is>
      </c>
      <c r="B89" s="1" t="n">
        <v>44336.64763888889</v>
      </c>
      <c r="C89" s="1" t="n">
        <v>45961</v>
      </c>
      <c r="D89" t="inlineStr">
        <is>
          <t>HALLANDS LÄN</t>
        </is>
      </c>
      <c r="E89" t="inlineStr">
        <is>
          <t>HYLTE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49884-2021</t>
        </is>
      </c>
      <c r="B90" s="1" t="n">
        <v>44455</v>
      </c>
      <c r="C90" s="1" t="n">
        <v>45961</v>
      </c>
      <c r="D90" t="inlineStr">
        <is>
          <t>HALLANDS LÄN</t>
        </is>
      </c>
      <c r="E90" t="inlineStr">
        <is>
          <t>HYLTE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57006-2021</t>
        </is>
      </c>
      <c r="B91" s="1" t="n">
        <v>44482.47785879629</v>
      </c>
      <c r="C91" s="1" t="n">
        <v>45961</v>
      </c>
      <c r="D91" t="inlineStr">
        <is>
          <t>HALLANDS LÄN</t>
        </is>
      </c>
      <c r="E91" t="inlineStr">
        <is>
          <t>HYLTE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57015-2021</t>
        </is>
      </c>
      <c r="B92" s="1" t="n">
        <v>44482.49334490741</v>
      </c>
      <c r="C92" s="1" t="n">
        <v>45961</v>
      </c>
      <c r="D92" t="inlineStr">
        <is>
          <t>HALLANDS LÄN</t>
        </is>
      </c>
      <c r="E92" t="inlineStr">
        <is>
          <t>HYLTE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47822-2021</t>
        </is>
      </c>
      <c r="B93" s="1" t="n">
        <v>44448</v>
      </c>
      <c r="C93" s="1" t="n">
        <v>45961</v>
      </c>
      <c r="D93" t="inlineStr">
        <is>
          <t>HALLANDS LÄN</t>
        </is>
      </c>
      <c r="E93" t="inlineStr">
        <is>
          <t>HYLTE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50712-2022</t>
        </is>
      </c>
      <c r="B94" s="1" t="n">
        <v>44867.34995370371</v>
      </c>
      <c r="C94" s="1" t="n">
        <v>45961</v>
      </c>
      <c r="D94" t="inlineStr">
        <is>
          <t>HALLANDS LÄN</t>
        </is>
      </c>
      <c r="E94" t="inlineStr">
        <is>
          <t>HYLTE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17341-2021</t>
        </is>
      </c>
      <c r="B95" s="1" t="n">
        <v>44298</v>
      </c>
      <c r="C95" s="1" t="n">
        <v>45961</v>
      </c>
      <c r="D95" t="inlineStr">
        <is>
          <t>HALLANDS LÄN</t>
        </is>
      </c>
      <c r="E95" t="inlineStr">
        <is>
          <t>HYLTE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63107-2021</t>
        </is>
      </c>
      <c r="B96" s="1" t="n">
        <v>44505.61444444444</v>
      </c>
      <c r="C96" s="1" t="n">
        <v>45961</v>
      </c>
      <c r="D96" t="inlineStr">
        <is>
          <t>HALLANDS LÄN</t>
        </is>
      </c>
      <c r="E96" t="inlineStr">
        <is>
          <t>HYLTE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53813-2021</t>
        </is>
      </c>
      <c r="B97" s="1" t="n">
        <v>44469</v>
      </c>
      <c r="C97" s="1" t="n">
        <v>45961</v>
      </c>
      <c r="D97" t="inlineStr">
        <is>
          <t>HALLANDS LÄN</t>
        </is>
      </c>
      <c r="E97" t="inlineStr">
        <is>
          <t>HYLTE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11689-2022</t>
        </is>
      </c>
      <c r="B98" s="1" t="n">
        <v>44634</v>
      </c>
      <c r="C98" s="1" t="n">
        <v>45961</v>
      </c>
      <c r="D98" t="inlineStr">
        <is>
          <t>HALLANDS LÄN</t>
        </is>
      </c>
      <c r="E98" t="inlineStr">
        <is>
          <t>HYLTE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34902-2022</t>
        </is>
      </c>
      <c r="B99" s="1" t="n">
        <v>44796.56157407408</v>
      </c>
      <c r="C99" s="1" t="n">
        <v>45961</v>
      </c>
      <c r="D99" t="inlineStr">
        <is>
          <t>HALLANDS LÄN</t>
        </is>
      </c>
      <c r="E99" t="inlineStr">
        <is>
          <t>HYLTE</t>
        </is>
      </c>
      <c r="G99" t="n">
        <v>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12630-2021</t>
        </is>
      </c>
      <c r="B100" s="1" t="n">
        <v>44267</v>
      </c>
      <c r="C100" s="1" t="n">
        <v>45961</v>
      </c>
      <c r="D100" t="inlineStr">
        <is>
          <t>HALLANDS LÄN</t>
        </is>
      </c>
      <c r="E100" t="inlineStr">
        <is>
          <t>HYLTE</t>
        </is>
      </c>
      <c r="F100" t="inlineStr">
        <is>
          <t>Bergvik skog väst AB</t>
        </is>
      </c>
      <c r="G100" t="n">
        <v>3.9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37093-2021</t>
        </is>
      </c>
      <c r="B101" s="1" t="n">
        <v>44395.92155092592</v>
      </c>
      <c r="C101" s="1" t="n">
        <v>45961</v>
      </c>
      <c r="D101" t="inlineStr">
        <is>
          <t>HALLANDS LÄN</t>
        </is>
      </c>
      <c r="E101" t="inlineStr">
        <is>
          <t>HYLTE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7914-2021</t>
        </is>
      </c>
      <c r="B102" s="1" t="n">
        <v>44243</v>
      </c>
      <c r="C102" s="1" t="n">
        <v>45961</v>
      </c>
      <c r="D102" t="inlineStr">
        <is>
          <t>HALLANDS LÄN</t>
        </is>
      </c>
      <c r="E102" t="inlineStr">
        <is>
          <t>HYLTE</t>
        </is>
      </c>
      <c r="G102" t="n">
        <v>7.7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62174-2021</t>
        </is>
      </c>
      <c r="B103" s="1" t="n">
        <v>44502</v>
      </c>
      <c r="C103" s="1" t="n">
        <v>45961</v>
      </c>
      <c r="D103" t="inlineStr">
        <is>
          <t>HALLANDS LÄN</t>
        </is>
      </c>
      <c r="E103" t="inlineStr">
        <is>
          <t>HYLTE</t>
        </is>
      </c>
      <c r="G103" t="n">
        <v>0.3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24191-2021</t>
        </is>
      </c>
      <c r="B104" s="1" t="n">
        <v>44336.65660879629</v>
      </c>
      <c r="C104" s="1" t="n">
        <v>45961</v>
      </c>
      <c r="D104" t="inlineStr">
        <is>
          <t>HALLANDS LÄN</t>
        </is>
      </c>
      <c r="E104" t="inlineStr">
        <is>
          <t>HYLTE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11567-2022</t>
        </is>
      </c>
      <c r="B105" s="1" t="n">
        <v>44631</v>
      </c>
      <c r="C105" s="1" t="n">
        <v>45961</v>
      </c>
      <c r="D105" t="inlineStr">
        <is>
          <t>HALLANDS LÄN</t>
        </is>
      </c>
      <c r="E105" t="inlineStr">
        <is>
          <t>HYLTE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29388-2022</t>
        </is>
      </c>
      <c r="B106" s="1" t="n">
        <v>44753</v>
      </c>
      <c r="C106" s="1" t="n">
        <v>45961</v>
      </c>
      <c r="D106" t="inlineStr">
        <is>
          <t>HALLANDS LÄN</t>
        </is>
      </c>
      <c r="E106" t="inlineStr">
        <is>
          <t>HYLTE</t>
        </is>
      </c>
      <c r="G106" t="n">
        <v>2.1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44134-2022</t>
        </is>
      </c>
      <c r="B107" s="1" t="n">
        <v>44839.40571759259</v>
      </c>
      <c r="C107" s="1" t="n">
        <v>45961</v>
      </c>
      <c r="D107" t="inlineStr">
        <is>
          <t>HALLANDS LÄN</t>
        </is>
      </c>
      <c r="E107" t="inlineStr">
        <is>
          <t>HYLTE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29990-2021</t>
        </is>
      </c>
      <c r="B108" s="1" t="n">
        <v>44363.38550925926</v>
      </c>
      <c r="C108" s="1" t="n">
        <v>45961</v>
      </c>
      <c r="D108" t="inlineStr">
        <is>
          <t>HALLANDS LÄN</t>
        </is>
      </c>
      <c r="E108" t="inlineStr">
        <is>
          <t>HYLTE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34628-2022</t>
        </is>
      </c>
      <c r="B109" s="1" t="n">
        <v>44795.44545138889</v>
      </c>
      <c r="C109" s="1" t="n">
        <v>45961</v>
      </c>
      <c r="D109" t="inlineStr">
        <is>
          <t>HALLANDS LÄN</t>
        </is>
      </c>
      <c r="E109" t="inlineStr">
        <is>
          <t>HYLTE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53268-2022</t>
        </is>
      </c>
      <c r="B110" s="1" t="n">
        <v>44876.8518287037</v>
      </c>
      <c r="C110" s="1" t="n">
        <v>45961</v>
      </c>
      <c r="D110" t="inlineStr">
        <is>
          <t>HALLANDS LÄN</t>
        </is>
      </c>
      <c r="E110" t="inlineStr">
        <is>
          <t>HYLTE</t>
        </is>
      </c>
      <c r="G110" t="n">
        <v>2.3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15336-2022</t>
        </is>
      </c>
      <c r="B111" s="1" t="n">
        <v>44659.52917824074</v>
      </c>
      <c r="C111" s="1" t="n">
        <v>45961</v>
      </c>
      <c r="D111" t="inlineStr">
        <is>
          <t>HALLANDS LÄN</t>
        </is>
      </c>
      <c r="E111" t="inlineStr">
        <is>
          <t>HYLTE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24891-2022</t>
        </is>
      </c>
      <c r="B112" s="1" t="n">
        <v>44728.58040509259</v>
      </c>
      <c r="C112" s="1" t="n">
        <v>45961</v>
      </c>
      <c r="D112" t="inlineStr">
        <is>
          <t>HALLANDS LÄN</t>
        </is>
      </c>
      <c r="E112" t="inlineStr">
        <is>
          <t>HYLTE</t>
        </is>
      </c>
      <c r="G112" t="n">
        <v>0.3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31171-2022</t>
        </is>
      </c>
      <c r="B113" s="1" t="n">
        <v>44770.54723379629</v>
      </c>
      <c r="C113" s="1" t="n">
        <v>45961</v>
      </c>
      <c r="D113" t="inlineStr">
        <is>
          <t>HALLANDS LÄN</t>
        </is>
      </c>
      <c r="E113" t="inlineStr">
        <is>
          <t>HYLTE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13252-2022</t>
        </is>
      </c>
      <c r="B114" s="1" t="n">
        <v>44644</v>
      </c>
      <c r="C114" s="1" t="n">
        <v>45961</v>
      </c>
      <c r="D114" t="inlineStr">
        <is>
          <t>HALLANDS LÄN</t>
        </is>
      </c>
      <c r="E114" t="inlineStr">
        <is>
          <t>HYLTE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20473-2022</t>
        </is>
      </c>
      <c r="B115" s="1" t="n">
        <v>44699.64168981482</v>
      </c>
      <c r="C115" s="1" t="n">
        <v>45961</v>
      </c>
      <c r="D115" t="inlineStr">
        <is>
          <t>HALLANDS LÄN</t>
        </is>
      </c>
      <c r="E115" t="inlineStr">
        <is>
          <t>HYLTE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39550-2022</t>
        </is>
      </c>
      <c r="B116" s="1" t="n">
        <v>44818.55752314815</v>
      </c>
      <c r="C116" s="1" t="n">
        <v>45961</v>
      </c>
      <c r="D116" t="inlineStr">
        <is>
          <t>HALLANDS LÄN</t>
        </is>
      </c>
      <c r="E116" t="inlineStr">
        <is>
          <t>HYLTE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26184-2022</t>
        </is>
      </c>
      <c r="B117" s="1" t="n">
        <v>44735.37892361111</v>
      </c>
      <c r="C117" s="1" t="n">
        <v>45961</v>
      </c>
      <c r="D117" t="inlineStr">
        <is>
          <t>HALLANDS LÄN</t>
        </is>
      </c>
      <c r="E117" t="inlineStr">
        <is>
          <t>HYLTE</t>
        </is>
      </c>
      <c r="G117" t="n">
        <v>2.7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35102-2021</t>
        </is>
      </c>
      <c r="B118" s="1" t="n">
        <v>44384.35923611111</v>
      </c>
      <c r="C118" s="1" t="n">
        <v>45961</v>
      </c>
      <c r="D118" t="inlineStr">
        <is>
          <t>HALLANDS LÄN</t>
        </is>
      </c>
      <c r="E118" t="inlineStr">
        <is>
          <t>HYLTE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22591-2022</t>
        </is>
      </c>
      <c r="B119" s="1" t="n">
        <v>44714.34483796296</v>
      </c>
      <c r="C119" s="1" t="n">
        <v>45961</v>
      </c>
      <c r="D119" t="inlineStr">
        <is>
          <t>HALLANDS LÄN</t>
        </is>
      </c>
      <c r="E119" t="inlineStr">
        <is>
          <t>HYLTE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65342-2021</t>
        </is>
      </c>
      <c r="B120" s="1" t="n">
        <v>44515</v>
      </c>
      <c r="C120" s="1" t="n">
        <v>45961</v>
      </c>
      <c r="D120" t="inlineStr">
        <is>
          <t>HALLANDS LÄN</t>
        </is>
      </c>
      <c r="E120" t="inlineStr">
        <is>
          <t>HYLTE</t>
        </is>
      </c>
      <c r="F120" t="inlineStr">
        <is>
          <t>Bergvik skog väst AB</t>
        </is>
      </c>
      <c r="G120" t="n">
        <v>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35795-2022</t>
        </is>
      </c>
      <c r="B121" s="1" t="n">
        <v>44801.89085648148</v>
      </c>
      <c r="C121" s="1" t="n">
        <v>45961</v>
      </c>
      <c r="D121" t="inlineStr">
        <is>
          <t>HALLANDS LÄN</t>
        </is>
      </c>
      <c r="E121" t="inlineStr">
        <is>
          <t>HYLTE</t>
        </is>
      </c>
      <c r="G121" t="n">
        <v>0.3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32049-2022</t>
        </is>
      </c>
      <c r="B122" s="1" t="n">
        <v>44778</v>
      </c>
      <c r="C122" s="1" t="n">
        <v>45961</v>
      </c>
      <c r="D122" t="inlineStr">
        <is>
          <t>HALLANDS LÄN</t>
        </is>
      </c>
      <c r="E122" t="inlineStr">
        <is>
          <t>HYLTE</t>
        </is>
      </c>
      <c r="G122" t="n">
        <v>0.3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5777-2022</t>
        </is>
      </c>
      <c r="B123" s="1" t="n">
        <v>44596</v>
      </c>
      <c r="C123" s="1" t="n">
        <v>45961</v>
      </c>
      <c r="D123" t="inlineStr">
        <is>
          <t>HALLANDS LÄN</t>
        </is>
      </c>
      <c r="E123" t="inlineStr">
        <is>
          <t>HYLTE</t>
        </is>
      </c>
      <c r="F123" t="inlineStr">
        <is>
          <t>Bergvik skog väst AB</t>
        </is>
      </c>
      <c r="G123" t="n">
        <v>15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58856-2020</t>
        </is>
      </c>
      <c r="B124" s="1" t="n">
        <v>44146</v>
      </c>
      <c r="C124" s="1" t="n">
        <v>45961</v>
      </c>
      <c r="D124" t="inlineStr">
        <is>
          <t>HALLANDS LÄN</t>
        </is>
      </c>
      <c r="E124" t="inlineStr">
        <is>
          <t>HYLTE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48126-2021</t>
        </is>
      </c>
      <c r="B125" s="1" t="n">
        <v>44449.47519675926</v>
      </c>
      <c r="C125" s="1" t="n">
        <v>45961</v>
      </c>
      <c r="D125" t="inlineStr">
        <is>
          <t>HALLANDS LÄN</t>
        </is>
      </c>
      <c r="E125" t="inlineStr">
        <is>
          <t>HYLTE</t>
        </is>
      </c>
      <c r="G125" t="n">
        <v>2.5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13159-2022</t>
        </is>
      </c>
      <c r="B126" s="1" t="n">
        <v>44644.43534722222</v>
      </c>
      <c r="C126" s="1" t="n">
        <v>45961</v>
      </c>
      <c r="D126" t="inlineStr">
        <is>
          <t>HALLANDS LÄN</t>
        </is>
      </c>
      <c r="E126" t="inlineStr">
        <is>
          <t>HYLTE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4581-2021</t>
        </is>
      </c>
      <c r="B127" s="1" t="n">
        <v>44224</v>
      </c>
      <c r="C127" s="1" t="n">
        <v>45961</v>
      </c>
      <c r="D127" t="inlineStr">
        <is>
          <t>HALLANDS LÄN</t>
        </is>
      </c>
      <c r="E127" t="inlineStr">
        <is>
          <t>HYLTE</t>
        </is>
      </c>
      <c r="G127" t="n">
        <v>2.8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21459-2024</t>
        </is>
      </c>
      <c r="B128" s="1" t="n">
        <v>45441.46991898148</v>
      </c>
      <c r="C128" s="1" t="n">
        <v>45961</v>
      </c>
      <c r="D128" t="inlineStr">
        <is>
          <t>HALLANDS LÄN</t>
        </is>
      </c>
      <c r="E128" t="inlineStr">
        <is>
          <t>HYLTE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59496-2023</t>
        </is>
      </c>
      <c r="B129" s="1" t="n">
        <v>45254.46633101852</v>
      </c>
      <c r="C129" s="1" t="n">
        <v>45961</v>
      </c>
      <c r="D129" t="inlineStr">
        <is>
          <t>HALLANDS LÄN</t>
        </is>
      </c>
      <c r="E129" t="inlineStr">
        <is>
          <t>HYLTE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59518-2023</t>
        </is>
      </c>
      <c r="B130" s="1" t="n">
        <v>45254.49128472222</v>
      </c>
      <c r="C130" s="1" t="n">
        <v>45961</v>
      </c>
      <c r="D130" t="inlineStr">
        <is>
          <t>HALLANDS LÄN</t>
        </is>
      </c>
      <c r="E130" t="inlineStr">
        <is>
          <t>HYLTE</t>
        </is>
      </c>
      <c r="G130" t="n">
        <v>0.3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67290-2021</t>
        </is>
      </c>
      <c r="B131" s="1" t="n">
        <v>44523.62166666667</v>
      </c>
      <c r="C131" s="1" t="n">
        <v>45961</v>
      </c>
      <c r="D131" t="inlineStr">
        <is>
          <t>HALLANDS LÄN</t>
        </is>
      </c>
      <c r="E131" t="inlineStr">
        <is>
          <t>HYLTE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61380-2021</t>
        </is>
      </c>
      <c r="B132" s="1" t="n">
        <v>44500.48740740741</v>
      </c>
      <c r="C132" s="1" t="n">
        <v>45961</v>
      </c>
      <c r="D132" t="inlineStr">
        <is>
          <t>HALLANDS LÄN</t>
        </is>
      </c>
      <c r="E132" t="inlineStr">
        <is>
          <t>HYLTE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32304-2021</t>
        </is>
      </c>
      <c r="B133" s="1" t="n">
        <v>44371.51618055555</v>
      </c>
      <c r="C133" s="1" t="n">
        <v>45961</v>
      </c>
      <c r="D133" t="inlineStr">
        <is>
          <t>HALLANDS LÄN</t>
        </is>
      </c>
      <c r="E133" t="inlineStr">
        <is>
          <t>HYLTE</t>
        </is>
      </c>
      <c r="G133" t="n">
        <v>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16920-2025</t>
        </is>
      </c>
      <c r="B134" s="1" t="n">
        <v>45752</v>
      </c>
      <c r="C134" s="1" t="n">
        <v>45961</v>
      </c>
      <c r="D134" t="inlineStr">
        <is>
          <t>HALLANDS LÄN</t>
        </is>
      </c>
      <c r="E134" t="inlineStr">
        <is>
          <t>HYLTE</t>
        </is>
      </c>
      <c r="F134" t="inlineStr">
        <is>
          <t>Kyrkan</t>
        </is>
      </c>
      <c r="G134" t="n">
        <v>2.9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40562-2023</t>
        </is>
      </c>
      <c r="B135" s="1" t="n">
        <v>45170.45903935185</v>
      </c>
      <c r="C135" s="1" t="n">
        <v>45961</v>
      </c>
      <c r="D135" t="inlineStr">
        <is>
          <t>HALLANDS LÄN</t>
        </is>
      </c>
      <c r="E135" t="inlineStr">
        <is>
          <t>HYLTE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24626-2022</t>
        </is>
      </c>
      <c r="B136" s="1" t="n">
        <v>44727.56915509259</v>
      </c>
      <c r="C136" s="1" t="n">
        <v>45961</v>
      </c>
      <c r="D136" t="inlineStr">
        <is>
          <t>HALLANDS LÄN</t>
        </is>
      </c>
      <c r="E136" t="inlineStr">
        <is>
          <t>HYLTE</t>
        </is>
      </c>
      <c r="G136" t="n">
        <v>4.3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28925-2021</t>
        </is>
      </c>
      <c r="B137" s="1" t="n">
        <v>44357</v>
      </c>
      <c r="C137" s="1" t="n">
        <v>45961</v>
      </c>
      <c r="D137" t="inlineStr">
        <is>
          <t>HALLANDS LÄN</t>
        </is>
      </c>
      <c r="E137" t="inlineStr">
        <is>
          <t>HYLTE</t>
        </is>
      </c>
      <c r="F137" t="inlineStr">
        <is>
          <t>Kyrkan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12259-2024</t>
        </is>
      </c>
      <c r="B138" s="1" t="n">
        <v>45378.45703703703</v>
      </c>
      <c r="C138" s="1" t="n">
        <v>45961</v>
      </c>
      <c r="D138" t="inlineStr">
        <is>
          <t>HALLANDS LÄN</t>
        </is>
      </c>
      <c r="E138" t="inlineStr">
        <is>
          <t>HYLTE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12608-2024</t>
        </is>
      </c>
      <c r="B139" s="1" t="n">
        <v>45382.61456018518</v>
      </c>
      <c r="C139" s="1" t="n">
        <v>45961</v>
      </c>
      <c r="D139" t="inlineStr">
        <is>
          <t>HALLANDS LÄN</t>
        </is>
      </c>
      <c r="E139" t="inlineStr">
        <is>
          <t>HYLTE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12004-2021</t>
        </is>
      </c>
      <c r="B140" s="1" t="n">
        <v>44266</v>
      </c>
      <c r="C140" s="1" t="n">
        <v>45961</v>
      </c>
      <c r="D140" t="inlineStr">
        <is>
          <t>HALLANDS LÄN</t>
        </is>
      </c>
      <c r="E140" t="inlineStr">
        <is>
          <t>HYLTE</t>
        </is>
      </c>
      <c r="F140" t="inlineStr">
        <is>
          <t>Bergvik skog väst AB</t>
        </is>
      </c>
      <c r="G140" t="n">
        <v>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21088-2023</t>
        </is>
      </c>
      <c r="B141" s="1" t="n">
        <v>45061</v>
      </c>
      <c r="C141" s="1" t="n">
        <v>45961</v>
      </c>
      <c r="D141" t="inlineStr">
        <is>
          <t>HALLANDS LÄN</t>
        </is>
      </c>
      <c r="E141" t="inlineStr">
        <is>
          <t>HYLTE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2394-2024</t>
        </is>
      </c>
      <c r="B142" s="1" t="n">
        <v>45310.68920138889</v>
      </c>
      <c r="C142" s="1" t="n">
        <v>45961</v>
      </c>
      <c r="D142" t="inlineStr">
        <is>
          <t>HALLANDS LÄN</t>
        </is>
      </c>
      <c r="E142" t="inlineStr">
        <is>
          <t>HYLTE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21308-2022</t>
        </is>
      </c>
      <c r="B143" s="1" t="n">
        <v>44705.55438657408</v>
      </c>
      <c r="C143" s="1" t="n">
        <v>45961</v>
      </c>
      <c r="D143" t="inlineStr">
        <is>
          <t>HALLANDS LÄN</t>
        </is>
      </c>
      <c r="E143" t="inlineStr">
        <is>
          <t>HYLTE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28495-2021</t>
        </is>
      </c>
      <c r="B144" s="1" t="n">
        <v>44356.60763888889</v>
      </c>
      <c r="C144" s="1" t="n">
        <v>45961</v>
      </c>
      <c r="D144" t="inlineStr">
        <is>
          <t>HALLANDS LÄN</t>
        </is>
      </c>
      <c r="E144" t="inlineStr">
        <is>
          <t>HYLTE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15322-2022</t>
        </is>
      </c>
      <c r="B145" s="1" t="n">
        <v>44659.49291666667</v>
      </c>
      <c r="C145" s="1" t="n">
        <v>45961</v>
      </c>
      <c r="D145" t="inlineStr">
        <is>
          <t>HALLANDS LÄN</t>
        </is>
      </c>
      <c r="E145" t="inlineStr">
        <is>
          <t>HYLTE</t>
        </is>
      </c>
      <c r="F145" t="inlineStr">
        <is>
          <t>Bergvik skog väst AB</t>
        </is>
      </c>
      <c r="G145" t="n">
        <v>0.4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15328-2022</t>
        </is>
      </c>
      <c r="B146" s="1" t="n">
        <v>44659</v>
      </c>
      <c r="C146" s="1" t="n">
        <v>45961</v>
      </c>
      <c r="D146" t="inlineStr">
        <is>
          <t>HALLANDS LÄN</t>
        </is>
      </c>
      <c r="E146" t="inlineStr">
        <is>
          <t>HYLTE</t>
        </is>
      </c>
      <c r="F146" t="inlineStr">
        <is>
          <t>Bergvik skog väst AB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5800-2025</t>
        </is>
      </c>
      <c r="B147" s="1" t="n">
        <v>45694</v>
      </c>
      <c r="C147" s="1" t="n">
        <v>45961</v>
      </c>
      <c r="D147" t="inlineStr">
        <is>
          <t>HALLANDS LÄN</t>
        </is>
      </c>
      <c r="E147" t="inlineStr">
        <is>
          <t>HYLTE</t>
        </is>
      </c>
      <c r="G147" t="n">
        <v>1.9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30169-2022</t>
        </is>
      </c>
      <c r="B148" s="1" t="n">
        <v>44757.5672337963</v>
      </c>
      <c r="C148" s="1" t="n">
        <v>45961</v>
      </c>
      <c r="D148" t="inlineStr">
        <is>
          <t>HALLANDS LÄN</t>
        </is>
      </c>
      <c r="E148" t="inlineStr">
        <is>
          <t>HYLTE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59948-2021</t>
        </is>
      </c>
      <c r="B149" s="1" t="n">
        <v>44494.82555555556</v>
      </c>
      <c r="C149" s="1" t="n">
        <v>45961</v>
      </c>
      <c r="D149" t="inlineStr">
        <is>
          <t>HALLANDS LÄN</t>
        </is>
      </c>
      <c r="E149" t="inlineStr">
        <is>
          <t>HYLTE</t>
        </is>
      </c>
      <c r="G149" t="n">
        <v>3.9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24149-2024</t>
        </is>
      </c>
      <c r="B150" s="1" t="n">
        <v>45456.67369212963</v>
      </c>
      <c r="C150" s="1" t="n">
        <v>45961</v>
      </c>
      <c r="D150" t="inlineStr">
        <is>
          <t>HALLANDS LÄN</t>
        </is>
      </c>
      <c r="E150" t="inlineStr">
        <is>
          <t>HYLTE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16125-2024</t>
        </is>
      </c>
      <c r="B151" s="1" t="n">
        <v>45406.53234953704</v>
      </c>
      <c r="C151" s="1" t="n">
        <v>45961</v>
      </c>
      <c r="D151" t="inlineStr">
        <is>
          <t>HALLANDS LÄN</t>
        </is>
      </c>
      <c r="E151" t="inlineStr">
        <is>
          <t>HYLTE</t>
        </is>
      </c>
      <c r="G151" t="n">
        <v>5.4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10265-2024</t>
        </is>
      </c>
      <c r="B152" s="1" t="n">
        <v>45365.43888888889</v>
      </c>
      <c r="C152" s="1" t="n">
        <v>45961</v>
      </c>
      <c r="D152" t="inlineStr">
        <is>
          <t>HALLANDS LÄN</t>
        </is>
      </c>
      <c r="E152" t="inlineStr">
        <is>
          <t>HYLTE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59130-2023</t>
        </is>
      </c>
      <c r="B153" s="1" t="n">
        <v>45253</v>
      </c>
      <c r="C153" s="1" t="n">
        <v>45961</v>
      </c>
      <c r="D153" t="inlineStr">
        <is>
          <t>HALLANDS LÄN</t>
        </is>
      </c>
      <c r="E153" t="inlineStr">
        <is>
          <t>HYLTE</t>
        </is>
      </c>
      <c r="G153" t="n">
        <v>4.7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6909-2023</t>
        </is>
      </c>
      <c r="B154" s="1" t="n">
        <v>44967.52363425926</v>
      </c>
      <c r="C154" s="1" t="n">
        <v>45961</v>
      </c>
      <c r="D154" t="inlineStr">
        <is>
          <t>HALLANDS LÄN</t>
        </is>
      </c>
      <c r="E154" t="inlineStr">
        <is>
          <t>HYLTE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60221-2021</t>
        </is>
      </c>
      <c r="B155" s="1" t="n">
        <v>44495.59643518519</v>
      </c>
      <c r="C155" s="1" t="n">
        <v>45961</v>
      </c>
      <c r="D155" t="inlineStr">
        <is>
          <t>HALLANDS LÄN</t>
        </is>
      </c>
      <c r="E155" t="inlineStr">
        <is>
          <t>HYLTE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32505-2023</t>
        </is>
      </c>
      <c r="B156" s="1" t="n">
        <v>45110</v>
      </c>
      <c r="C156" s="1" t="n">
        <v>45961</v>
      </c>
      <c r="D156" t="inlineStr">
        <is>
          <t>HALLANDS LÄN</t>
        </is>
      </c>
      <c r="E156" t="inlineStr">
        <is>
          <t>HYLTE</t>
        </is>
      </c>
      <c r="G156" t="n">
        <v>4.2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35058-2023</t>
        </is>
      </c>
      <c r="B157" s="1" t="n">
        <v>45145</v>
      </c>
      <c r="C157" s="1" t="n">
        <v>45961</v>
      </c>
      <c r="D157" t="inlineStr">
        <is>
          <t>HALLANDS LÄN</t>
        </is>
      </c>
      <c r="E157" t="inlineStr">
        <is>
          <t>HYLTE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7421-2025</t>
        </is>
      </c>
      <c r="B158" s="1" t="n">
        <v>45702</v>
      </c>
      <c r="C158" s="1" t="n">
        <v>45961</v>
      </c>
      <c r="D158" t="inlineStr">
        <is>
          <t>HALLANDS LÄN</t>
        </is>
      </c>
      <c r="E158" t="inlineStr">
        <is>
          <t>HYLTE</t>
        </is>
      </c>
      <c r="F158" t="inlineStr">
        <is>
          <t>Kommuner</t>
        </is>
      </c>
      <c r="G158" t="n">
        <v>2.9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63800-2020</t>
        </is>
      </c>
      <c r="B159" s="1" t="n">
        <v>44166</v>
      </c>
      <c r="C159" s="1" t="n">
        <v>45961</v>
      </c>
      <c r="D159" t="inlineStr">
        <is>
          <t>HALLANDS LÄN</t>
        </is>
      </c>
      <c r="E159" t="inlineStr">
        <is>
          <t>HYLTE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31650-2023</t>
        </is>
      </c>
      <c r="B160" s="1" t="n">
        <v>45117</v>
      </c>
      <c r="C160" s="1" t="n">
        <v>45961</v>
      </c>
      <c r="D160" t="inlineStr">
        <is>
          <t>HALLANDS LÄN</t>
        </is>
      </c>
      <c r="E160" t="inlineStr">
        <is>
          <t>HYLTE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8287-2024</t>
        </is>
      </c>
      <c r="B161" s="1" t="n">
        <v>45352.41668981482</v>
      </c>
      <c r="C161" s="1" t="n">
        <v>45961</v>
      </c>
      <c r="D161" t="inlineStr">
        <is>
          <t>HALLANDS LÄN</t>
        </is>
      </c>
      <c r="E161" t="inlineStr">
        <is>
          <t>HYLTE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18489-2023</t>
        </is>
      </c>
      <c r="B162" s="1" t="n">
        <v>45042.59592592593</v>
      </c>
      <c r="C162" s="1" t="n">
        <v>45961</v>
      </c>
      <c r="D162" t="inlineStr">
        <is>
          <t>HALLANDS LÄN</t>
        </is>
      </c>
      <c r="E162" t="inlineStr">
        <is>
          <t>HYLTE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4527-2024</t>
        </is>
      </c>
      <c r="B163" s="1" t="n">
        <v>45327</v>
      </c>
      <c r="C163" s="1" t="n">
        <v>45961</v>
      </c>
      <c r="D163" t="inlineStr">
        <is>
          <t>HALLANDS LÄN</t>
        </is>
      </c>
      <c r="E163" t="inlineStr">
        <is>
          <t>HYLTE</t>
        </is>
      </c>
      <c r="G163" t="n">
        <v>0.4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15883-2024</t>
        </is>
      </c>
      <c r="B164" s="1" t="n">
        <v>45405.35324074074</v>
      </c>
      <c r="C164" s="1" t="n">
        <v>45961</v>
      </c>
      <c r="D164" t="inlineStr">
        <is>
          <t>HALLANDS LÄN</t>
        </is>
      </c>
      <c r="E164" t="inlineStr">
        <is>
          <t>HYLTE</t>
        </is>
      </c>
      <c r="G164" t="n">
        <v>2.9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31424-2024</t>
        </is>
      </c>
      <c r="B165" s="1" t="n">
        <v>45505</v>
      </c>
      <c r="C165" s="1" t="n">
        <v>45961</v>
      </c>
      <c r="D165" t="inlineStr">
        <is>
          <t>HALLANDS LÄN</t>
        </is>
      </c>
      <c r="E165" t="inlineStr">
        <is>
          <t>HYLTE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56034-2021</t>
        </is>
      </c>
      <c r="B166" s="1" t="n">
        <v>44477.47153935185</v>
      </c>
      <c r="C166" s="1" t="n">
        <v>45961</v>
      </c>
      <c r="D166" t="inlineStr">
        <is>
          <t>HALLANDS LÄN</t>
        </is>
      </c>
      <c r="E166" t="inlineStr">
        <is>
          <t>HYLTE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57016-2021</t>
        </is>
      </c>
      <c r="B167" s="1" t="n">
        <v>44482.49483796296</v>
      </c>
      <c r="C167" s="1" t="n">
        <v>45961</v>
      </c>
      <c r="D167" t="inlineStr">
        <is>
          <t>HALLANDS LÄN</t>
        </is>
      </c>
      <c r="E167" t="inlineStr">
        <is>
          <t>HYLTE</t>
        </is>
      </c>
      <c r="G167" t="n">
        <v>1.6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68969-2021</t>
        </is>
      </c>
      <c r="B168" s="1" t="n">
        <v>44530</v>
      </c>
      <c r="C168" s="1" t="n">
        <v>45961</v>
      </c>
      <c r="D168" t="inlineStr">
        <is>
          <t>HALLANDS LÄN</t>
        </is>
      </c>
      <c r="E168" t="inlineStr">
        <is>
          <t>HYLTE</t>
        </is>
      </c>
      <c r="G168" t="n">
        <v>5.2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28845-2023</t>
        </is>
      </c>
      <c r="B169" s="1" t="n">
        <v>45104.42195601852</v>
      </c>
      <c r="C169" s="1" t="n">
        <v>45961</v>
      </c>
      <c r="D169" t="inlineStr">
        <is>
          <t>HALLANDS LÄN</t>
        </is>
      </c>
      <c r="E169" t="inlineStr">
        <is>
          <t>HYLTE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23738-2024</t>
        </is>
      </c>
      <c r="B170" s="1" t="n">
        <v>45454</v>
      </c>
      <c r="C170" s="1" t="n">
        <v>45961</v>
      </c>
      <c r="D170" t="inlineStr">
        <is>
          <t>HALLANDS LÄN</t>
        </is>
      </c>
      <c r="E170" t="inlineStr">
        <is>
          <t>HYLTE</t>
        </is>
      </c>
      <c r="G170" t="n">
        <v>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6610-2022</t>
        </is>
      </c>
      <c r="B171" s="1" t="n">
        <v>44601.69193287037</v>
      </c>
      <c r="C171" s="1" t="n">
        <v>45961</v>
      </c>
      <c r="D171" t="inlineStr">
        <is>
          <t>HALLANDS LÄN</t>
        </is>
      </c>
      <c r="E171" t="inlineStr">
        <is>
          <t>HYLTE</t>
        </is>
      </c>
      <c r="G171" t="n">
        <v>6.9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653-2024</t>
        </is>
      </c>
      <c r="B172" s="1" t="n">
        <v>45299.84064814815</v>
      </c>
      <c r="C172" s="1" t="n">
        <v>45961</v>
      </c>
      <c r="D172" t="inlineStr">
        <is>
          <t>HALLANDS LÄN</t>
        </is>
      </c>
      <c r="E172" t="inlineStr">
        <is>
          <t>HYLTE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27627-2023</t>
        </is>
      </c>
      <c r="B173" s="1" t="n">
        <v>45097</v>
      </c>
      <c r="C173" s="1" t="n">
        <v>45961</v>
      </c>
      <c r="D173" t="inlineStr">
        <is>
          <t>HALLANDS LÄN</t>
        </is>
      </c>
      <c r="E173" t="inlineStr">
        <is>
          <t>HYLTE</t>
        </is>
      </c>
      <c r="G173" t="n">
        <v>1.8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48734-2023</t>
        </is>
      </c>
      <c r="B174" s="1" t="n">
        <v>45208.76167824074</v>
      </c>
      <c r="C174" s="1" t="n">
        <v>45961</v>
      </c>
      <c r="D174" t="inlineStr">
        <is>
          <t>HALLANDS LÄN</t>
        </is>
      </c>
      <c r="E174" t="inlineStr">
        <is>
          <t>HYLTE</t>
        </is>
      </c>
      <c r="G174" t="n">
        <v>2.6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6600-2025</t>
        </is>
      </c>
      <c r="B175" s="1" t="n">
        <v>45700.32070601852</v>
      </c>
      <c r="C175" s="1" t="n">
        <v>45961</v>
      </c>
      <c r="D175" t="inlineStr">
        <is>
          <t>HALLANDS LÄN</t>
        </is>
      </c>
      <c r="E175" t="inlineStr">
        <is>
          <t>HYLTE</t>
        </is>
      </c>
      <c r="G175" t="n">
        <v>3.7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9377-2024</t>
        </is>
      </c>
      <c r="B176" s="1" t="n">
        <v>45359.36799768519</v>
      </c>
      <c r="C176" s="1" t="n">
        <v>45961</v>
      </c>
      <c r="D176" t="inlineStr">
        <is>
          <t>HALLANDS LÄN</t>
        </is>
      </c>
      <c r="E176" t="inlineStr">
        <is>
          <t>HYLTE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59626-2023</t>
        </is>
      </c>
      <c r="B177" s="1" t="n">
        <v>45254.66980324074</v>
      </c>
      <c r="C177" s="1" t="n">
        <v>45961</v>
      </c>
      <c r="D177" t="inlineStr">
        <is>
          <t>HALLANDS LÄN</t>
        </is>
      </c>
      <c r="E177" t="inlineStr">
        <is>
          <t>HYLTE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33952-2021</t>
        </is>
      </c>
      <c r="B178" s="1" t="n">
        <v>44378</v>
      </c>
      <c r="C178" s="1" t="n">
        <v>45961</v>
      </c>
      <c r="D178" t="inlineStr">
        <is>
          <t>HALLANDS LÄN</t>
        </is>
      </c>
      <c r="E178" t="inlineStr">
        <is>
          <t>HYLTE</t>
        </is>
      </c>
      <c r="G178" t="n">
        <v>8.6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64221-2021</t>
        </is>
      </c>
      <c r="B179" s="1" t="n">
        <v>44510</v>
      </c>
      <c r="C179" s="1" t="n">
        <v>45961</v>
      </c>
      <c r="D179" t="inlineStr">
        <is>
          <t>HALLANDS LÄN</t>
        </is>
      </c>
      <c r="E179" t="inlineStr">
        <is>
          <t>HYLTE</t>
        </is>
      </c>
      <c r="G179" t="n">
        <v>2.7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28541-2024</t>
        </is>
      </c>
      <c r="B180" s="1" t="n">
        <v>45478.34775462963</v>
      </c>
      <c r="C180" s="1" t="n">
        <v>45961</v>
      </c>
      <c r="D180" t="inlineStr">
        <is>
          <t>HALLANDS LÄN</t>
        </is>
      </c>
      <c r="E180" t="inlineStr">
        <is>
          <t>HYLTE</t>
        </is>
      </c>
      <c r="G180" t="n">
        <v>1.6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55750-2021</t>
        </is>
      </c>
      <c r="B181" s="1" t="n">
        <v>44476.50186342592</v>
      </c>
      <c r="C181" s="1" t="n">
        <v>45961</v>
      </c>
      <c r="D181" t="inlineStr">
        <is>
          <t>HALLANDS LÄN</t>
        </is>
      </c>
      <c r="E181" t="inlineStr">
        <is>
          <t>HYLTE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57946-2022</t>
        </is>
      </c>
      <c r="B182" s="1" t="n">
        <v>44900.4021875</v>
      </c>
      <c r="C182" s="1" t="n">
        <v>45961</v>
      </c>
      <c r="D182" t="inlineStr">
        <is>
          <t>HALLANDS LÄN</t>
        </is>
      </c>
      <c r="E182" t="inlineStr">
        <is>
          <t>HYLTE</t>
        </is>
      </c>
      <c r="G182" t="n">
        <v>2.1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57938-2022</t>
        </is>
      </c>
      <c r="B183" s="1" t="n">
        <v>44900</v>
      </c>
      <c r="C183" s="1" t="n">
        <v>45961</v>
      </c>
      <c r="D183" t="inlineStr">
        <is>
          <t>HALLANDS LÄN</t>
        </is>
      </c>
      <c r="E183" t="inlineStr">
        <is>
          <t>HYLTE</t>
        </is>
      </c>
      <c r="G183" t="n">
        <v>11.6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42815-2023</t>
        </is>
      </c>
      <c r="B184" s="1" t="n">
        <v>45182.34853009259</v>
      </c>
      <c r="C184" s="1" t="n">
        <v>45961</v>
      </c>
      <c r="D184" t="inlineStr">
        <is>
          <t>HALLANDS LÄN</t>
        </is>
      </c>
      <c r="E184" t="inlineStr">
        <is>
          <t>HYLTE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37163-2024</t>
        </is>
      </c>
      <c r="B185" s="1" t="n">
        <v>45539</v>
      </c>
      <c r="C185" s="1" t="n">
        <v>45961</v>
      </c>
      <c r="D185" t="inlineStr">
        <is>
          <t>HALLANDS LÄN</t>
        </is>
      </c>
      <c r="E185" t="inlineStr">
        <is>
          <t>HYLTE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50452-2022</t>
        </is>
      </c>
      <c r="B186" s="1" t="n">
        <v>44866.47762731482</v>
      </c>
      <c r="C186" s="1" t="n">
        <v>45961</v>
      </c>
      <c r="D186" t="inlineStr">
        <is>
          <t>HALLANDS LÄN</t>
        </is>
      </c>
      <c r="E186" t="inlineStr">
        <is>
          <t>HYLTE</t>
        </is>
      </c>
      <c r="G186" t="n">
        <v>5.5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50345-2024</t>
        </is>
      </c>
      <c r="B187" s="1" t="n">
        <v>45600</v>
      </c>
      <c r="C187" s="1" t="n">
        <v>45961</v>
      </c>
      <c r="D187" t="inlineStr">
        <is>
          <t>HALLANDS LÄN</t>
        </is>
      </c>
      <c r="E187" t="inlineStr">
        <is>
          <t>HYLTE</t>
        </is>
      </c>
      <c r="G187" t="n">
        <v>1.8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60211-2021</t>
        </is>
      </c>
      <c r="B188" s="1" t="n">
        <v>44495.58530092592</v>
      </c>
      <c r="C188" s="1" t="n">
        <v>45961</v>
      </c>
      <c r="D188" t="inlineStr">
        <is>
          <t>HALLANDS LÄN</t>
        </is>
      </c>
      <c r="E188" t="inlineStr">
        <is>
          <t>HYLTE</t>
        </is>
      </c>
      <c r="G188" t="n">
        <v>5.1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59158-2023</t>
        </is>
      </c>
      <c r="B189" s="1" t="n">
        <v>45253.38835648148</v>
      </c>
      <c r="C189" s="1" t="n">
        <v>45961</v>
      </c>
      <c r="D189" t="inlineStr">
        <is>
          <t>HALLANDS LÄN</t>
        </is>
      </c>
      <c r="E189" t="inlineStr">
        <is>
          <t>HYLTE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58051-2021</t>
        </is>
      </c>
      <c r="B190" s="1" t="n">
        <v>44487</v>
      </c>
      <c r="C190" s="1" t="n">
        <v>45961</v>
      </c>
      <c r="D190" t="inlineStr">
        <is>
          <t>HALLANDS LÄN</t>
        </is>
      </c>
      <c r="E190" t="inlineStr">
        <is>
          <t>HYLTE</t>
        </is>
      </c>
      <c r="F190" t="inlineStr">
        <is>
          <t>Bergvik skog väst AB</t>
        </is>
      </c>
      <c r="G190" t="n">
        <v>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5436-2024</t>
        </is>
      </c>
      <c r="B191" s="1" t="n">
        <v>45331</v>
      </c>
      <c r="C191" s="1" t="n">
        <v>45961</v>
      </c>
      <c r="D191" t="inlineStr">
        <is>
          <t>HALLANDS LÄN</t>
        </is>
      </c>
      <c r="E191" t="inlineStr">
        <is>
          <t>HYLTE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38243-2021</t>
        </is>
      </c>
      <c r="B192" s="1" t="n">
        <v>44405.6525</v>
      </c>
      <c r="C192" s="1" t="n">
        <v>45961</v>
      </c>
      <c r="D192" t="inlineStr">
        <is>
          <t>HALLANDS LÄN</t>
        </is>
      </c>
      <c r="E192" t="inlineStr">
        <is>
          <t>HYLTE</t>
        </is>
      </c>
      <c r="G192" t="n">
        <v>7.5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3621-2023</t>
        </is>
      </c>
      <c r="B193" s="1" t="n">
        <v>44950.63775462963</v>
      </c>
      <c r="C193" s="1" t="n">
        <v>45961</v>
      </c>
      <c r="D193" t="inlineStr">
        <is>
          <t>HALLANDS LÄN</t>
        </is>
      </c>
      <c r="E193" t="inlineStr">
        <is>
          <t>HYLTE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651-2024</t>
        </is>
      </c>
      <c r="B194" s="1" t="n">
        <v>45299</v>
      </c>
      <c r="C194" s="1" t="n">
        <v>45961</v>
      </c>
      <c r="D194" t="inlineStr">
        <is>
          <t>HALLANDS LÄN</t>
        </is>
      </c>
      <c r="E194" t="inlineStr">
        <is>
          <t>HYLTE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18390-2024</t>
        </is>
      </c>
      <c r="B195" s="1" t="n">
        <v>45424</v>
      </c>
      <c r="C195" s="1" t="n">
        <v>45961</v>
      </c>
      <c r="D195" t="inlineStr">
        <is>
          <t>HALLANDS LÄN</t>
        </is>
      </c>
      <c r="E195" t="inlineStr">
        <is>
          <t>HYLTE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35589-2024</t>
        </is>
      </c>
      <c r="B196" s="1" t="n">
        <v>45531</v>
      </c>
      <c r="C196" s="1" t="n">
        <v>45961</v>
      </c>
      <c r="D196" t="inlineStr">
        <is>
          <t>HALLANDS LÄN</t>
        </is>
      </c>
      <c r="E196" t="inlineStr">
        <is>
          <t>HYLTE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49505-2021</t>
        </is>
      </c>
      <c r="B197" s="1" t="n">
        <v>44454</v>
      </c>
      <c r="C197" s="1" t="n">
        <v>45961</v>
      </c>
      <c r="D197" t="inlineStr">
        <is>
          <t>HALLANDS LÄN</t>
        </is>
      </c>
      <c r="E197" t="inlineStr">
        <is>
          <t>HYLTE</t>
        </is>
      </c>
      <c r="G197" t="n">
        <v>4.8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46251-2022</t>
        </is>
      </c>
      <c r="B198" s="1" t="n">
        <v>44847</v>
      </c>
      <c r="C198" s="1" t="n">
        <v>45961</v>
      </c>
      <c r="D198" t="inlineStr">
        <is>
          <t>HALLANDS LÄN</t>
        </is>
      </c>
      <c r="E198" t="inlineStr">
        <is>
          <t>HYLTE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59421-2023</t>
        </is>
      </c>
      <c r="B199" s="1" t="n">
        <v>45254.24417824074</v>
      </c>
      <c r="C199" s="1" t="n">
        <v>45961</v>
      </c>
      <c r="D199" t="inlineStr">
        <is>
          <t>HALLANDS LÄN</t>
        </is>
      </c>
      <c r="E199" t="inlineStr">
        <is>
          <t>HYLTE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59423-2023</t>
        </is>
      </c>
      <c r="B200" s="1" t="n">
        <v>45254.24543981482</v>
      </c>
      <c r="C200" s="1" t="n">
        <v>45961</v>
      </c>
      <c r="D200" t="inlineStr">
        <is>
          <t>HALLANDS LÄN</t>
        </is>
      </c>
      <c r="E200" t="inlineStr">
        <is>
          <t>HYLTE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51943-2022</t>
        </is>
      </c>
      <c r="B201" s="1" t="n">
        <v>44872.66201388889</v>
      </c>
      <c r="C201" s="1" t="n">
        <v>45961</v>
      </c>
      <c r="D201" t="inlineStr">
        <is>
          <t>HALLANDS LÄN</t>
        </is>
      </c>
      <c r="E201" t="inlineStr">
        <is>
          <t>HYLTE</t>
        </is>
      </c>
      <c r="G201" t="n">
        <v>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40870-2021</t>
        </is>
      </c>
      <c r="B202" s="1" t="n">
        <v>44421.45346064815</v>
      </c>
      <c r="C202" s="1" t="n">
        <v>45961</v>
      </c>
      <c r="D202" t="inlineStr">
        <is>
          <t>HALLANDS LÄN</t>
        </is>
      </c>
      <c r="E202" t="inlineStr">
        <is>
          <t>HYLTE</t>
        </is>
      </c>
      <c r="G202" t="n">
        <v>6.3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20737-2024</t>
        </is>
      </c>
      <c r="B203" s="1" t="n">
        <v>45436</v>
      </c>
      <c r="C203" s="1" t="n">
        <v>45961</v>
      </c>
      <c r="D203" t="inlineStr">
        <is>
          <t>HALLANDS LÄN</t>
        </is>
      </c>
      <c r="E203" t="inlineStr">
        <is>
          <t>HYLTE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59087-2020</t>
        </is>
      </c>
      <c r="B204" s="1" t="n">
        <v>44147</v>
      </c>
      <c r="C204" s="1" t="n">
        <v>45961</v>
      </c>
      <c r="D204" t="inlineStr">
        <is>
          <t>HALLANDS LÄN</t>
        </is>
      </c>
      <c r="E204" t="inlineStr">
        <is>
          <t>HYLTE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59097-2020</t>
        </is>
      </c>
      <c r="B205" s="1" t="n">
        <v>44147</v>
      </c>
      <c r="C205" s="1" t="n">
        <v>45961</v>
      </c>
      <c r="D205" t="inlineStr">
        <is>
          <t>HALLANDS LÄN</t>
        </is>
      </c>
      <c r="E205" t="inlineStr">
        <is>
          <t>HYLTE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13686-2024</t>
        </is>
      </c>
      <c r="B206" s="1" t="n">
        <v>45390.56517361111</v>
      </c>
      <c r="C206" s="1" t="n">
        <v>45961</v>
      </c>
      <c r="D206" t="inlineStr">
        <is>
          <t>HALLANDS LÄN</t>
        </is>
      </c>
      <c r="E206" t="inlineStr">
        <is>
          <t>HYLTE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6789-2021</t>
        </is>
      </c>
      <c r="B207" s="1" t="n">
        <v>44236</v>
      </c>
      <c r="C207" s="1" t="n">
        <v>45961</v>
      </c>
      <c r="D207" t="inlineStr">
        <is>
          <t>HALLANDS LÄN</t>
        </is>
      </c>
      <c r="E207" t="inlineStr">
        <is>
          <t>HYLTE</t>
        </is>
      </c>
      <c r="G207" t="n">
        <v>5.3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61675-2023</t>
        </is>
      </c>
      <c r="B208" s="1" t="n">
        <v>45265.62506944445</v>
      </c>
      <c r="C208" s="1" t="n">
        <v>45961</v>
      </c>
      <c r="D208" t="inlineStr">
        <is>
          <t>HALLANDS LÄN</t>
        </is>
      </c>
      <c r="E208" t="inlineStr">
        <is>
          <t>HYLTE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9639-2025</t>
        </is>
      </c>
      <c r="B209" s="1" t="n">
        <v>45715.78807870371</v>
      </c>
      <c r="C209" s="1" t="n">
        <v>45961</v>
      </c>
      <c r="D209" t="inlineStr">
        <is>
          <t>HALLANDS LÄN</t>
        </is>
      </c>
      <c r="E209" t="inlineStr">
        <is>
          <t>HYLTE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42868-2023</t>
        </is>
      </c>
      <c r="B210" s="1" t="n">
        <v>45182.43619212963</v>
      </c>
      <c r="C210" s="1" t="n">
        <v>45961</v>
      </c>
      <c r="D210" t="inlineStr">
        <is>
          <t>HALLANDS LÄN</t>
        </is>
      </c>
      <c r="E210" t="inlineStr">
        <is>
          <t>HYLTE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17262-2024</t>
        </is>
      </c>
      <c r="B211" s="1" t="n">
        <v>45414.42009259259</v>
      </c>
      <c r="C211" s="1" t="n">
        <v>45961</v>
      </c>
      <c r="D211" t="inlineStr">
        <is>
          <t>HALLANDS LÄN</t>
        </is>
      </c>
      <c r="E211" t="inlineStr">
        <is>
          <t>HYLTE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15276-2024</t>
        </is>
      </c>
      <c r="B212" s="1" t="n">
        <v>45400.58980324074</v>
      </c>
      <c r="C212" s="1" t="n">
        <v>45961</v>
      </c>
      <c r="D212" t="inlineStr">
        <is>
          <t>HALLANDS LÄN</t>
        </is>
      </c>
      <c r="E212" t="inlineStr">
        <is>
          <t>HYLTE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63654-2020</t>
        </is>
      </c>
      <c r="B213" s="1" t="n">
        <v>44162</v>
      </c>
      <c r="C213" s="1" t="n">
        <v>45961</v>
      </c>
      <c r="D213" t="inlineStr">
        <is>
          <t>HALLANDS LÄN</t>
        </is>
      </c>
      <c r="E213" t="inlineStr">
        <is>
          <t>HYLTE</t>
        </is>
      </c>
      <c r="G213" t="n">
        <v>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48474-2024</t>
        </is>
      </c>
      <c r="B214" s="1" t="n">
        <v>45591.52217592593</v>
      </c>
      <c r="C214" s="1" t="n">
        <v>45961</v>
      </c>
      <c r="D214" t="inlineStr">
        <is>
          <t>HALLANDS LÄN</t>
        </is>
      </c>
      <c r="E214" t="inlineStr">
        <is>
          <t>HYLTE</t>
        </is>
      </c>
      <c r="G214" t="n">
        <v>3.4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8293-2024</t>
        </is>
      </c>
      <c r="B215" s="1" t="n">
        <v>45352.42900462963</v>
      </c>
      <c r="C215" s="1" t="n">
        <v>45961</v>
      </c>
      <c r="D215" t="inlineStr">
        <is>
          <t>HALLANDS LÄN</t>
        </is>
      </c>
      <c r="E215" t="inlineStr">
        <is>
          <t>HYLTE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51150-2022</t>
        </is>
      </c>
      <c r="B216" s="1" t="n">
        <v>44865</v>
      </c>
      <c r="C216" s="1" t="n">
        <v>45961</v>
      </c>
      <c r="D216" t="inlineStr">
        <is>
          <t>HALLANDS LÄN</t>
        </is>
      </c>
      <c r="E216" t="inlineStr">
        <is>
          <t>HYLTE</t>
        </is>
      </c>
      <c r="G216" t="n">
        <v>3.4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61303-2024</t>
        </is>
      </c>
      <c r="B217" s="1" t="n">
        <v>45645.94511574074</v>
      </c>
      <c r="C217" s="1" t="n">
        <v>45961</v>
      </c>
      <c r="D217" t="inlineStr">
        <is>
          <t>HALLANDS LÄN</t>
        </is>
      </c>
      <c r="E217" t="inlineStr">
        <is>
          <t>HYLTE</t>
        </is>
      </c>
      <c r="F217" t="inlineStr">
        <is>
          <t>Kyrkan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60452-2024</t>
        </is>
      </c>
      <c r="B218" s="1" t="n">
        <v>45643.60391203704</v>
      </c>
      <c r="C218" s="1" t="n">
        <v>45961</v>
      </c>
      <c r="D218" t="inlineStr">
        <is>
          <t>HALLANDS LÄN</t>
        </is>
      </c>
      <c r="E218" t="inlineStr">
        <is>
          <t>HYLTE</t>
        </is>
      </c>
      <c r="G218" t="n">
        <v>4.6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31265-2023</t>
        </is>
      </c>
      <c r="B219" s="1" t="n">
        <v>45114</v>
      </c>
      <c r="C219" s="1" t="n">
        <v>45961</v>
      </c>
      <c r="D219" t="inlineStr">
        <is>
          <t>HALLANDS LÄN</t>
        </is>
      </c>
      <c r="E219" t="inlineStr">
        <is>
          <t>HYLTE</t>
        </is>
      </c>
      <c r="G219" t="n">
        <v>0.3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29167-2022</t>
        </is>
      </c>
      <c r="B220" s="1" t="n">
        <v>44750.51511574074</v>
      </c>
      <c r="C220" s="1" t="n">
        <v>45961</v>
      </c>
      <c r="D220" t="inlineStr">
        <is>
          <t>HALLANDS LÄN</t>
        </is>
      </c>
      <c r="E220" t="inlineStr">
        <is>
          <t>HYLTE</t>
        </is>
      </c>
      <c r="G220" t="n">
        <v>2.2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13655-2021</t>
        </is>
      </c>
      <c r="B221" s="1" t="n">
        <v>44274.45173611111</v>
      </c>
      <c r="C221" s="1" t="n">
        <v>45961</v>
      </c>
      <c r="D221" t="inlineStr">
        <is>
          <t>HALLANDS LÄN</t>
        </is>
      </c>
      <c r="E221" t="inlineStr">
        <is>
          <t>HYLTE</t>
        </is>
      </c>
      <c r="G221" t="n">
        <v>0.3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10508-2024</t>
        </is>
      </c>
      <c r="B222" s="1" t="n">
        <v>45368</v>
      </c>
      <c r="C222" s="1" t="n">
        <v>45961</v>
      </c>
      <c r="D222" t="inlineStr">
        <is>
          <t>HALLANDS LÄN</t>
        </is>
      </c>
      <c r="E222" t="inlineStr">
        <is>
          <t>HYLTE</t>
        </is>
      </c>
      <c r="F222" t="inlineStr">
        <is>
          <t>Kyrkan</t>
        </is>
      </c>
      <c r="G222" t="n">
        <v>2.3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12632-2021</t>
        </is>
      </c>
      <c r="B223" s="1" t="n">
        <v>44267</v>
      </c>
      <c r="C223" s="1" t="n">
        <v>45961</v>
      </c>
      <c r="D223" t="inlineStr">
        <is>
          <t>HALLANDS LÄN</t>
        </is>
      </c>
      <c r="E223" t="inlineStr">
        <is>
          <t>HYLTE</t>
        </is>
      </c>
      <c r="F223" t="inlineStr">
        <is>
          <t>Bergvik skog väst AB</t>
        </is>
      </c>
      <c r="G223" t="n">
        <v>9.9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8305-2024</t>
        </is>
      </c>
      <c r="B224" s="1" t="n">
        <v>45352</v>
      </c>
      <c r="C224" s="1" t="n">
        <v>45961</v>
      </c>
      <c r="D224" t="inlineStr">
        <is>
          <t>HALLANDS LÄN</t>
        </is>
      </c>
      <c r="E224" t="inlineStr">
        <is>
          <t>HYLTE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56496-2022</t>
        </is>
      </c>
      <c r="B225" s="1" t="n">
        <v>44893</v>
      </c>
      <c r="C225" s="1" t="n">
        <v>45961</v>
      </c>
      <c r="D225" t="inlineStr">
        <is>
          <t>HALLANDS LÄN</t>
        </is>
      </c>
      <c r="E225" t="inlineStr">
        <is>
          <t>HYLTE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56422-2021</t>
        </is>
      </c>
      <c r="B226" s="1" t="n">
        <v>44477</v>
      </c>
      <c r="C226" s="1" t="n">
        <v>45961</v>
      </c>
      <c r="D226" t="inlineStr">
        <is>
          <t>HALLANDS LÄN</t>
        </is>
      </c>
      <c r="E226" t="inlineStr">
        <is>
          <t>HYLTE</t>
        </is>
      </c>
      <c r="G226" t="n">
        <v>2.3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53584-2021</t>
        </is>
      </c>
      <c r="B227" s="1" t="n">
        <v>44469.33966435185</v>
      </c>
      <c r="C227" s="1" t="n">
        <v>45961</v>
      </c>
      <c r="D227" t="inlineStr">
        <is>
          <t>HALLANDS LÄN</t>
        </is>
      </c>
      <c r="E227" t="inlineStr">
        <is>
          <t>HYLTE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26275-2021</t>
        </is>
      </c>
      <c r="B228" s="1" t="n">
        <v>44347.52184027778</v>
      </c>
      <c r="C228" s="1" t="n">
        <v>45961</v>
      </c>
      <c r="D228" t="inlineStr">
        <is>
          <t>HALLANDS LÄN</t>
        </is>
      </c>
      <c r="E228" t="inlineStr">
        <is>
          <t>HYLTE</t>
        </is>
      </c>
      <c r="G228" t="n">
        <v>2.7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7226-2023</t>
        </is>
      </c>
      <c r="B229" s="1" t="n">
        <v>44970.59310185185</v>
      </c>
      <c r="C229" s="1" t="n">
        <v>45961</v>
      </c>
      <c r="D229" t="inlineStr">
        <is>
          <t>HALLANDS LÄN</t>
        </is>
      </c>
      <c r="E229" t="inlineStr">
        <is>
          <t>HYLTE</t>
        </is>
      </c>
      <c r="G229" t="n">
        <v>1.8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43366-2022</t>
        </is>
      </c>
      <c r="B230" s="1" t="n">
        <v>44834.64751157408</v>
      </c>
      <c r="C230" s="1" t="n">
        <v>45961</v>
      </c>
      <c r="D230" t="inlineStr">
        <is>
          <t>HALLANDS LÄN</t>
        </is>
      </c>
      <c r="E230" t="inlineStr">
        <is>
          <t>HYLTE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37469-2024</t>
        </is>
      </c>
      <c r="B231" s="1" t="n">
        <v>45540</v>
      </c>
      <c r="C231" s="1" t="n">
        <v>45961</v>
      </c>
      <c r="D231" t="inlineStr">
        <is>
          <t>HALLANDS LÄN</t>
        </is>
      </c>
      <c r="E231" t="inlineStr">
        <is>
          <t>HYLTE</t>
        </is>
      </c>
      <c r="G231" t="n">
        <v>5.8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37661-2024</t>
        </is>
      </c>
      <c r="B232" s="1" t="n">
        <v>45541</v>
      </c>
      <c r="C232" s="1" t="n">
        <v>45961</v>
      </c>
      <c r="D232" t="inlineStr">
        <is>
          <t>HALLANDS LÄN</t>
        </is>
      </c>
      <c r="E232" t="inlineStr">
        <is>
          <t>HYLTE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36976-2024</t>
        </is>
      </c>
      <c r="B233" s="1" t="n">
        <v>45538.93474537037</v>
      </c>
      <c r="C233" s="1" t="n">
        <v>45961</v>
      </c>
      <c r="D233" t="inlineStr">
        <is>
          <t>HALLANDS LÄN</t>
        </is>
      </c>
      <c r="E233" t="inlineStr">
        <is>
          <t>HYLTE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35041-2024</t>
        </is>
      </c>
      <c r="B234" s="1" t="n">
        <v>45527</v>
      </c>
      <c r="C234" s="1" t="n">
        <v>45961</v>
      </c>
      <c r="D234" t="inlineStr">
        <is>
          <t>HALLANDS LÄN</t>
        </is>
      </c>
      <c r="E234" t="inlineStr">
        <is>
          <t>HYLTE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57422-2022</t>
        </is>
      </c>
      <c r="B235" s="1" t="n">
        <v>44896.50399305556</v>
      </c>
      <c r="C235" s="1" t="n">
        <v>45961</v>
      </c>
      <c r="D235" t="inlineStr">
        <is>
          <t>HALLANDS LÄN</t>
        </is>
      </c>
      <c r="E235" t="inlineStr">
        <is>
          <t>HYLTE</t>
        </is>
      </c>
      <c r="G235" t="n">
        <v>0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39718-2023</t>
        </is>
      </c>
      <c r="B236" s="1" t="n">
        <v>45167.62931712963</v>
      </c>
      <c r="C236" s="1" t="n">
        <v>45961</v>
      </c>
      <c r="D236" t="inlineStr">
        <is>
          <t>HALLANDS LÄN</t>
        </is>
      </c>
      <c r="E236" t="inlineStr">
        <is>
          <t>HYLTE</t>
        </is>
      </c>
      <c r="G236" t="n">
        <v>2.8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40544-2023</t>
        </is>
      </c>
      <c r="B237" s="1" t="n">
        <v>45170.44670138889</v>
      </c>
      <c r="C237" s="1" t="n">
        <v>45961</v>
      </c>
      <c r="D237" t="inlineStr">
        <is>
          <t>HALLANDS LÄN</t>
        </is>
      </c>
      <c r="E237" t="inlineStr">
        <is>
          <t>HYLTE</t>
        </is>
      </c>
      <c r="G237" t="n">
        <v>2.5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25064-2024</t>
        </is>
      </c>
      <c r="B238" s="1" t="n">
        <v>45462.36393518518</v>
      </c>
      <c r="C238" s="1" t="n">
        <v>45961</v>
      </c>
      <c r="D238" t="inlineStr">
        <is>
          <t>HALLANDS LÄN</t>
        </is>
      </c>
      <c r="E238" t="inlineStr">
        <is>
          <t>HYLTE</t>
        </is>
      </c>
      <c r="G238" t="n">
        <v>0.4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21284-2023</t>
        </is>
      </c>
      <c r="B239" s="1" t="n">
        <v>45062.64271990741</v>
      </c>
      <c r="C239" s="1" t="n">
        <v>45961</v>
      </c>
      <c r="D239" t="inlineStr">
        <is>
          <t>HALLANDS LÄN</t>
        </is>
      </c>
      <c r="E239" t="inlineStr">
        <is>
          <t>HYLTE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19513-2024</t>
        </is>
      </c>
      <c r="B240" s="1" t="n">
        <v>45429.61027777778</v>
      </c>
      <c r="C240" s="1" t="n">
        <v>45961</v>
      </c>
      <c r="D240" t="inlineStr">
        <is>
          <t>HALLANDS LÄN</t>
        </is>
      </c>
      <c r="E240" t="inlineStr">
        <is>
          <t>HYLTE</t>
        </is>
      </c>
      <c r="G240" t="n">
        <v>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8128-2024</t>
        </is>
      </c>
      <c r="B241" s="1" t="n">
        <v>45351.53387731482</v>
      </c>
      <c r="C241" s="1" t="n">
        <v>45961</v>
      </c>
      <c r="D241" t="inlineStr">
        <is>
          <t>HALLANDS LÄN</t>
        </is>
      </c>
      <c r="E241" t="inlineStr">
        <is>
          <t>HYLTE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40725-2023</t>
        </is>
      </c>
      <c r="B242" s="1" t="n">
        <v>45170</v>
      </c>
      <c r="C242" s="1" t="n">
        <v>45961</v>
      </c>
      <c r="D242" t="inlineStr">
        <is>
          <t>HALLANDS LÄN</t>
        </is>
      </c>
      <c r="E242" t="inlineStr">
        <is>
          <t>HYLTE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28009-2024</t>
        </is>
      </c>
      <c r="B243" s="1" t="n">
        <v>45476.46474537037</v>
      </c>
      <c r="C243" s="1" t="n">
        <v>45961</v>
      </c>
      <c r="D243" t="inlineStr">
        <is>
          <t>HALLANDS LÄN</t>
        </is>
      </c>
      <c r="E243" t="inlineStr">
        <is>
          <t>HYLTE</t>
        </is>
      </c>
      <c r="F243" t="inlineStr">
        <is>
          <t>Bergvik skog väst AB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58841-2021</t>
        </is>
      </c>
      <c r="B244" s="1" t="n">
        <v>44489</v>
      </c>
      <c r="C244" s="1" t="n">
        <v>45961</v>
      </c>
      <c r="D244" t="inlineStr">
        <is>
          <t>HALLANDS LÄN</t>
        </is>
      </c>
      <c r="E244" t="inlineStr">
        <is>
          <t>HYLTE</t>
        </is>
      </c>
      <c r="G244" t="n">
        <v>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7895-2025</t>
        </is>
      </c>
      <c r="B245" s="1" t="n">
        <v>45707.30634259259</v>
      </c>
      <c r="C245" s="1" t="n">
        <v>45961</v>
      </c>
      <c r="D245" t="inlineStr">
        <is>
          <t>HALLANDS LÄN</t>
        </is>
      </c>
      <c r="E245" t="inlineStr">
        <is>
          <t>HYLTE</t>
        </is>
      </c>
      <c r="G245" t="n">
        <v>1.7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18153-2021</t>
        </is>
      </c>
      <c r="B246" s="1" t="n">
        <v>44302</v>
      </c>
      <c r="C246" s="1" t="n">
        <v>45961</v>
      </c>
      <c r="D246" t="inlineStr">
        <is>
          <t>HALLANDS LÄN</t>
        </is>
      </c>
      <c r="E246" t="inlineStr">
        <is>
          <t>HYLTE</t>
        </is>
      </c>
      <c r="G246" t="n">
        <v>5.3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10531-2024</t>
        </is>
      </c>
      <c r="B247" s="1" t="n">
        <v>45366.54407407407</v>
      </c>
      <c r="C247" s="1" t="n">
        <v>45961</v>
      </c>
      <c r="D247" t="inlineStr">
        <is>
          <t>HALLANDS LÄN</t>
        </is>
      </c>
      <c r="E247" t="inlineStr">
        <is>
          <t>HYLTE</t>
        </is>
      </c>
      <c r="G247" t="n">
        <v>3.4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11178-2024</t>
        </is>
      </c>
      <c r="B248" s="1" t="n">
        <v>45371.52128472222</v>
      </c>
      <c r="C248" s="1" t="n">
        <v>45961</v>
      </c>
      <c r="D248" t="inlineStr">
        <is>
          <t>HALLANDS LÄN</t>
        </is>
      </c>
      <c r="E248" t="inlineStr">
        <is>
          <t>HYLTE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36801-2024</t>
        </is>
      </c>
      <c r="B249" s="1" t="n">
        <v>45538</v>
      </c>
      <c r="C249" s="1" t="n">
        <v>45961</v>
      </c>
      <c r="D249" t="inlineStr">
        <is>
          <t>HALLANDS LÄN</t>
        </is>
      </c>
      <c r="E249" t="inlineStr">
        <is>
          <t>HYLTE</t>
        </is>
      </c>
      <c r="G249" t="n">
        <v>2.9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41067-2024</t>
        </is>
      </c>
      <c r="B250" s="1" t="n">
        <v>45558</v>
      </c>
      <c r="C250" s="1" t="n">
        <v>45961</v>
      </c>
      <c r="D250" t="inlineStr">
        <is>
          <t>HALLANDS LÄN</t>
        </is>
      </c>
      <c r="E250" t="inlineStr">
        <is>
          <t>HYLTE</t>
        </is>
      </c>
      <c r="G250" t="n">
        <v>2.7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26273-2021</t>
        </is>
      </c>
      <c r="B251" s="1" t="n">
        <v>44347.51603009259</v>
      </c>
      <c r="C251" s="1" t="n">
        <v>45961</v>
      </c>
      <c r="D251" t="inlineStr">
        <is>
          <t>HALLANDS LÄN</t>
        </is>
      </c>
      <c r="E251" t="inlineStr">
        <is>
          <t>HYLTE</t>
        </is>
      </c>
      <c r="G251" t="n">
        <v>4.2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60596-2024</t>
        </is>
      </c>
      <c r="B252" s="1" t="n">
        <v>45642</v>
      </c>
      <c r="C252" s="1" t="n">
        <v>45961</v>
      </c>
      <c r="D252" t="inlineStr">
        <is>
          <t>HALLANDS LÄN</t>
        </is>
      </c>
      <c r="E252" t="inlineStr">
        <is>
          <t>HYLTE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51223-2022</t>
        </is>
      </c>
      <c r="B253" s="1" t="n">
        <v>44868</v>
      </c>
      <c r="C253" s="1" t="n">
        <v>45961</v>
      </c>
      <c r="D253" t="inlineStr">
        <is>
          <t>HALLANDS LÄN</t>
        </is>
      </c>
      <c r="E253" t="inlineStr">
        <is>
          <t>HYLTE</t>
        </is>
      </c>
      <c r="G253" t="n">
        <v>1.8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12917-2025</t>
        </is>
      </c>
      <c r="B254" s="1" t="n">
        <v>45733.90141203703</v>
      </c>
      <c r="C254" s="1" t="n">
        <v>45961</v>
      </c>
      <c r="D254" t="inlineStr">
        <is>
          <t>HALLANDS LÄN</t>
        </is>
      </c>
      <c r="E254" t="inlineStr">
        <is>
          <t>HYLTE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51372-2024</t>
        </is>
      </c>
      <c r="B255" s="1" t="n">
        <v>45604.37665509259</v>
      </c>
      <c r="C255" s="1" t="n">
        <v>45961</v>
      </c>
      <c r="D255" t="inlineStr">
        <is>
          <t>HALLANDS LÄN</t>
        </is>
      </c>
      <c r="E255" t="inlineStr">
        <is>
          <t>HYLTE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13944-2025</t>
        </is>
      </c>
      <c r="B256" s="1" t="n">
        <v>45737.71368055556</v>
      </c>
      <c r="C256" s="1" t="n">
        <v>45961</v>
      </c>
      <c r="D256" t="inlineStr">
        <is>
          <t>HALLANDS LÄN</t>
        </is>
      </c>
      <c r="E256" t="inlineStr">
        <is>
          <t>HYLTE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13946-2025</t>
        </is>
      </c>
      <c r="B257" s="1" t="n">
        <v>45737.71565972222</v>
      </c>
      <c r="C257" s="1" t="n">
        <v>45961</v>
      </c>
      <c r="D257" t="inlineStr">
        <is>
          <t>HALLANDS LÄN</t>
        </is>
      </c>
      <c r="E257" t="inlineStr">
        <is>
          <t>HYLTE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60017-2023</t>
        </is>
      </c>
      <c r="B258" s="1" t="n">
        <v>45258</v>
      </c>
      <c r="C258" s="1" t="n">
        <v>45961</v>
      </c>
      <c r="D258" t="inlineStr">
        <is>
          <t>HALLANDS LÄN</t>
        </is>
      </c>
      <c r="E258" t="inlineStr">
        <is>
          <t>HYLTE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26257-2023</t>
        </is>
      </c>
      <c r="B259" s="1" t="n">
        <v>45091.6053587963</v>
      </c>
      <c r="C259" s="1" t="n">
        <v>45961</v>
      </c>
      <c r="D259" t="inlineStr">
        <is>
          <t>HALLANDS LÄN</t>
        </is>
      </c>
      <c r="E259" t="inlineStr">
        <is>
          <t>HYLTE</t>
        </is>
      </c>
      <c r="G259" t="n">
        <v>4.9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30031-2024</t>
        </is>
      </c>
      <c r="B260" s="1" t="n">
        <v>45485</v>
      </c>
      <c r="C260" s="1" t="n">
        <v>45961</v>
      </c>
      <c r="D260" t="inlineStr">
        <is>
          <t>HALLANDS LÄN</t>
        </is>
      </c>
      <c r="E260" t="inlineStr">
        <is>
          <t>HYLTE</t>
        </is>
      </c>
      <c r="G260" t="n">
        <v>2.7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25067-2024</t>
        </is>
      </c>
      <c r="B261" s="1" t="n">
        <v>45462.36620370371</v>
      </c>
      <c r="C261" s="1" t="n">
        <v>45961</v>
      </c>
      <c r="D261" t="inlineStr">
        <is>
          <t>HALLANDS LÄN</t>
        </is>
      </c>
      <c r="E261" t="inlineStr">
        <is>
          <t>HYLTE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54411-2024</t>
        </is>
      </c>
      <c r="B262" s="1" t="n">
        <v>45617.47813657407</v>
      </c>
      <c r="C262" s="1" t="n">
        <v>45961</v>
      </c>
      <c r="D262" t="inlineStr">
        <is>
          <t>HALLANDS LÄN</t>
        </is>
      </c>
      <c r="E262" t="inlineStr">
        <is>
          <t>HYLTE</t>
        </is>
      </c>
      <c r="G262" t="n">
        <v>3.9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49916-2024</t>
        </is>
      </c>
      <c r="B263" s="1" t="n">
        <v>45597.56770833334</v>
      </c>
      <c r="C263" s="1" t="n">
        <v>45961</v>
      </c>
      <c r="D263" t="inlineStr">
        <is>
          <t>HALLANDS LÄN</t>
        </is>
      </c>
      <c r="E263" t="inlineStr">
        <is>
          <t>HYLTE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1798-2025</t>
        </is>
      </c>
      <c r="B264" s="1" t="n">
        <v>45671.46665509259</v>
      </c>
      <c r="C264" s="1" t="n">
        <v>45961</v>
      </c>
      <c r="D264" t="inlineStr">
        <is>
          <t>HALLANDS LÄN</t>
        </is>
      </c>
      <c r="E264" t="inlineStr">
        <is>
          <t>HYLTE</t>
        </is>
      </c>
      <c r="G264" t="n">
        <v>1.4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41503-2024</t>
        </is>
      </c>
      <c r="B265" s="1" t="n">
        <v>45560.4652662037</v>
      </c>
      <c r="C265" s="1" t="n">
        <v>45961</v>
      </c>
      <c r="D265" t="inlineStr">
        <is>
          <t>HALLANDS LÄN</t>
        </is>
      </c>
      <c r="E265" t="inlineStr">
        <is>
          <t>HYLTE</t>
        </is>
      </c>
      <c r="G265" t="n">
        <v>1.3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25537-2023</t>
        </is>
      </c>
      <c r="B266" s="1" t="n">
        <v>45089</v>
      </c>
      <c r="C266" s="1" t="n">
        <v>45961</v>
      </c>
      <c r="D266" t="inlineStr">
        <is>
          <t>HALLANDS LÄN</t>
        </is>
      </c>
      <c r="E266" t="inlineStr">
        <is>
          <t>HYLTE</t>
        </is>
      </c>
      <c r="G266" t="n">
        <v>5.7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48503-2024</t>
        </is>
      </c>
      <c r="B267" s="1" t="n">
        <v>45593</v>
      </c>
      <c r="C267" s="1" t="n">
        <v>45961</v>
      </c>
      <c r="D267" t="inlineStr">
        <is>
          <t>HALLANDS LÄN</t>
        </is>
      </c>
      <c r="E267" t="inlineStr">
        <is>
          <t>HYLTE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41065-2024</t>
        </is>
      </c>
      <c r="B268" s="1" t="n">
        <v>45558</v>
      </c>
      <c r="C268" s="1" t="n">
        <v>45961</v>
      </c>
      <c r="D268" t="inlineStr">
        <is>
          <t>HALLANDS LÄN</t>
        </is>
      </c>
      <c r="E268" t="inlineStr">
        <is>
          <t>HYLTE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12706-2022</t>
        </is>
      </c>
      <c r="B269" s="1" t="n">
        <v>44641.62895833333</v>
      </c>
      <c r="C269" s="1" t="n">
        <v>45961</v>
      </c>
      <c r="D269" t="inlineStr">
        <is>
          <t>HALLANDS LÄN</t>
        </is>
      </c>
      <c r="E269" t="inlineStr">
        <is>
          <t>HYLTE</t>
        </is>
      </c>
      <c r="G269" t="n">
        <v>1.7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19791-2024</t>
        </is>
      </c>
      <c r="B270" s="1" t="n">
        <v>45432</v>
      </c>
      <c r="C270" s="1" t="n">
        <v>45961</v>
      </c>
      <c r="D270" t="inlineStr">
        <is>
          <t>HALLANDS LÄN</t>
        </is>
      </c>
      <c r="E270" t="inlineStr">
        <is>
          <t>HYLTE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682-2024</t>
        </is>
      </c>
      <c r="B271" s="1" t="n">
        <v>45300.36232638889</v>
      </c>
      <c r="C271" s="1" t="n">
        <v>45961</v>
      </c>
      <c r="D271" t="inlineStr">
        <is>
          <t>HALLANDS LÄN</t>
        </is>
      </c>
      <c r="E271" t="inlineStr">
        <is>
          <t>HYLTE</t>
        </is>
      </c>
      <c r="G271" t="n">
        <v>1.7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37725-2023</t>
        </is>
      </c>
      <c r="B272" s="1" t="n">
        <v>45159.60880787037</v>
      </c>
      <c r="C272" s="1" t="n">
        <v>45961</v>
      </c>
      <c r="D272" t="inlineStr">
        <is>
          <t>HALLANDS LÄN</t>
        </is>
      </c>
      <c r="E272" t="inlineStr">
        <is>
          <t>HYLTE</t>
        </is>
      </c>
      <c r="G272" t="n">
        <v>2.1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8298-2024</t>
        </is>
      </c>
      <c r="B273" s="1" t="n">
        <v>45352.44460648148</v>
      </c>
      <c r="C273" s="1" t="n">
        <v>45961</v>
      </c>
      <c r="D273" t="inlineStr">
        <is>
          <t>HALLANDS LÄN</t>
        </is>
      </c>
      <c r="E273" t="inlineStr">
        <is>
          <t>HYLTE</t>
        </is>
      </c>
      <c r="G273" t="n">
        <v>4.6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57134-2023</t>
        </is>
      </c>
      <c r="B274" s="1" t="n">
        <v>45245</v>
      </c>
      <c r="C274" s="1" t="n">
        <v>45961</v>
      </c>
      <c r="D274" t="inlineStr">
        <is>
          <t>HALLANDS LÄN</t>
        </is>
      </c>
      <c r="E274" t="inlineStr">
        <is>
          <t>HYLTE</t>
        </is>
      </c>
      <c r="G274" t="n">
        <v>2.2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24035-2024</t>
        </is>
      </c>
      <c r="B275" s="1" t="n">
        <v>45456.47403935185</v>
      </c>
      <c r="C275" s="1" t="n">
        <v>45961</v>
      </c>
      <c r="D275" t="inlineStr">
        <is>
          <t>HALLANDS LÄN</t>
        </is>
      </c>
      <c r="E275" t="inlineStr">
        <is>
          <t>HYLTE</t>
        </is>
      </c>
      <c r="G275" t="n">
        <v>1.7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10600-2024</t>
        </is>
      </c>
      <c r="B276" s="1" t="n">
        <v>45366</v>
      </c>
      <c r="C276" s="1" t="n">
        <v>45961</v>
      </c>
      <c r="D276" t="inlineStr">
        <is>
          <t>HALLANDS LÄN</t>
        </is>
      </c>
      <c r="E276" t="inlineStr">
        <is>
          <t>HYLTE</t>
        </is>
      </c>
      <c r="F276" t="inlineStr">
        <is>
          <t>Kyrkan</t>
        </is>
      </c>
      <c r="G276" t="n">
        <v>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19956-2022</t>
        </is>
      </c>
      <c r="B277" s="1" t="n">
        <v>44697</v>
      </c>
      <c r="C277" s="1" t="n">
        <v>45961</v>
      </c>
      <c r="D277" t="inlineStr">
        <is>
          <t>HALLANDS LÄN</t>
        </is>
      </c>
      <c r="E277" t="inlineStr">
        <is>
          <t>HYLTE</t>
        </is>
      </c>
      <c r="G277" t="n">
        <v>1.8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12139-2024</t>
        </is>
      </c>
      <c r="B278" s="1" t="n">
        <v>45377.67119212963</v>
      </c>
      <c r="C278" s="1" t="n">
        <v>45961</v>
      </c>
      <c r="D278" t="inlineStr">
        <is>
          <t>HALLANDS LÄN</t>
        </is>
      </c>
      <c r="E278" t="inlineStr">
        <is>
          <t>HYLTE</t>
        </is>
      </c>
      <c r="F278" t="inlineStr">
        <is>
          <t>Kyrkan</t>
        </is>
      </c>
      <c r="G278" t="n">
        <v>1.3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53940-2024</t>
        </is>
      </c>
      <c r="B279" s="1" t="n">
        <v>45615.9209375</v>
      </c>
      <c r="C279" s="1" t="n">
        <v>45961</v>
      </c>
      <c r="D279" t="inlineStr">
        <is>
          <t>HALLANDS LÄN</t>
        </is>
      </c>
      <c r="E279" t="inlineStr">
        <is>
          <t>HYLTE</t>
        </is>
      </c>
      <c r="G279" t="n">
        <v>2.6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23037-2022</t>
        </is>
      </c>
      <c r="B280" s="1" t="n">
        <v>44719</v>
      </c>
      <c r="C280" s="1" t="n">
        <v>45961</v>
      </c>
      <c r="D280" t="inlineStr">
        <is>
          <t>HALLANDS LÄN</t>
        </is>
      </c>
      <c r="E280" t="inlineStr">
        <is>
          <t>HYLTE</t>
        </is>
      </c>
      <c r="G280" t="n">
        <v>1.1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13745-2025</t>
        </is>
      </c>
      <c r="B281" s="1" t="n">
        <v>45737</v>
      </c>
      <c r="C281" s="1" t="n">
        <v>45961</v>
      </c>
      <c r="D281" t="inlineStr">
        <is>
          <t>HALLANDS LÄN</t>
        </is>
      </c>
      <c r="E281" t="inlineStr">
        <is>
          <t>HYLTE</t>
        </is>
      </c>
      <c r="G281" t="n">
        <v>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45513-2023</t>
        </is>
      </c>
      <c r="B282" s="1" t="n">
        <v>45194.49366898148</v>
      </c>
      <c r="C282" s="1" t="n">
        <v>45961</v>
      </c>
      <c r="D282" t="inlineStr">
        <is>
          <t>HALLANDS LÄN</t>
        </is>
      </c>
      <c r="E282" t="inlineStr">
        <is>
          <t>HYLTE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15848-2025</t>
        </is>
      </c>
      <c r="B283" s="1" t="n">
        <v>45748.91024305556</v>
      </c>
      <c r="C283" s="1" t="n">
        <v>45961</v>
      </c>
      <c r="D283" t="inlineStr">
        <is>
          <t>HALLANDS LÄN</t>
        </is>
      </c>
      <c r="E283" t="inlineStr">
        <is>
          <t>HYLTE</t>
        </is>
      </c>
      <c r="G283" t="n">
        <v>1.6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42657-2023</t>
        </is>
      </c>
      <c r="B284" s="1" t="n">
        <v>45176</v>
      </c>
      <c r="C284" s="1" t="n">
        <v>45961</v>
      </c>
      <c r="D284" t="inlineStr">
        <is>
          <t>HALLANDS LÄN</t>
        </is>
      </c>
      <c r="E284" t="inlineStr">
        <is>
          <t>HYLTE</t>
        </is>
      </c>
      <c r="F284" t="inlineStr">
        <is>
          <t>Kyrkan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28507-2021</t>
        </is>
      </c>
      <c r="B285" s="1" t="n">
        <v>44356</v>
      </c>
      <c r="C285" s="1" t="n">
        <v>45961</v>
      </c>
      <c r="D285" t="inlineStr">
        <is>
          <t>HALLANDS LÄN</t>
        </is>
      </c>
      <c r="E285" t="inlineStr">
        <is>
          <t>HYLTE</t>
        </is>
      </c>
      <c r="G285" t="n">
        <v>0.5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28508-2021</t>
        </is>
      </c>
      <c r="B286" s="1" t="n">
        <v>44356.62792824074</v>
      </c>
      <c r="C286" s="1" t="n">
        <v>45961</v>
      </c>
      <c r="D286" t="inlineStr">
        <is>
          <t>HALLANDS LÄN</t>
        </is>
      </c>
      <c r="E286" t="inlineStr">
        <is>
          <t>HYLTE</t>
        </is>
      </c>
      <c r="G286" t="n">
        <v>0.4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58836-2021</t>
        </is>
      </c>
      <c r="B287" s="1" t="n">
        <v>44489</v>
      </c>
      <c r="C287" s="1" t="n">
        <v>45961</v>
      </c>
      <c r="D287" t="inlineStr">
        <is>
          <t>HALLANDS LÄN</t>
        </is>
      </c>
      <c r="E287" t="inlineStr">
        <is>
          <t>HYLTE</t>
        </is>
      </c>
      <c r="G287" t="n">
        <v>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42714-2024</t>
        </is>
      </c>
      <c r="B288" s="1" t="n">
        <v>45566</v>
      </c>
      <c r="C288" s="1" t="n">
        <v>45961</v>
      </c>
      <c r="D288" t="inlineStr">
        <is>
          <t>HALLANDS LÄN</t>
        </is>
      </c>
      <c r="E288" t="inlineStr">
        <is>
          <t>HYLTE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6693-2021</t>
        </is>
      </c>
      <c r="B289" s="1" t="n">
        <v>44236</v>
      </c>
      <c r="C289" s="1" t="n">
        <v>45961</v>
      </c>
      <c r="D289" t="inlineStr">
        <is>
          <t>HALLANDS LÄN</t>
        </is>
      </c>
      <c r="E289" t="inlineStr">
        <is>
          <t>HYLTE</t>
        </is>
      </c>
      <c r="G289" t="n">
        <v>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59595-2024</t>
        </is>
      </c>
      <c r="B290" s="1" t="n">
        <v>45638.69723379629</v>
      </c>
      <c r="C290" s="1" t="n">
        <v>45961</v>
      </c>
      <c r="D290" t="inlineStr">
        <is>
          <t>HALLANDS LÄN</t>
        </is>
      </c>
      <c r="E290" t="inlineStr">
        <is>
          <t>HYLTE</t>
        </is>
      </c>
      <c r="G290" t="n">
        <v>2.3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68914-2020</t>
        </is>
      </c>
      <c r="B291" s="1" t="n">
        <v>44187</v>
      </c>
      <c r="C291" s="1" t="n">
        <v>45961</v>
      </c>
      <c r="D291" t="inlineStr">
        <is>
          <t>HALLANDS LÄN</t>
        </is>
      </c>
      <c r="E291" t="inlineStr">
        <is>
          <t>HYLTE</t>
        </is>
      </c>
      <c r="G291" t="n">
        <v>4.2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23407-2021</t>
        </is>
      </c>
      <c r="B292" s="1" t="n">
        <v>44333.65354166667</v>
      </c>
      <c r="C292" s="1" t="n">
        <v>45961</v>
      </c>
      <c r="D292" t="inlineStr">
        <is>
          <t>HALLANDS LÄN</t>
        </is>
      </c>
      <c r="E292" t="inlineStr">
        <is>
          <t>HYLTE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20796-2022</t>
        </is>
      </c>
      <c r="B293" s="1" t="n">
        <v>44701.40556712963</v>
      </c>
      <c r="C293" s="1" t="n">
        <v>45961</v>
      </c>
      <c r="D293" t="inlineStr">
        <is>
          <t>HALLANDS LÄN</t>
        </is>
      </c>
      <c r="E293" t="inlineStr">
        <is>
          <t>HYLTE</t>
        </is>
      </c>
      <c r="F293" t="inlineStr">
        <is>
          <t>Bergvik skog väst AB</t>
        </is>
      </c>
      <c r="G293" t="n">
        <v>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47622-2023</t>
        </is>
      </c>
      <c r="B294" s="1" t="n">
        <v>45203.51585648148</v>
      </c>
      <c r="C294" s="1" t="n">
        <v>45961</v>
      </c>
      <c r="D294" t="inlineStr">
        <is>
          <t>HALLANDS LÄN</t>
        </is>
      </c>
      <c r="E294" t="inlineStr">
        <is>
          <t>HYLTE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2243-2025</t>
        </is>
      </c>
      <c r="B295" s="1" t="n">
        <v>45673.48840277778</v>
      </c>
      <c r="C295" s="1" t="n">
        <v>45961</v>
      </c>
      <c r="D295" t="inlineStr">
        <is>
          <t>HALLANDS LÄN</t>
        </is>
      </c>
      <c r="E295" t="inlineStr">
        <is>
          <t>HYLTE</t>
        </is>
      </c>
      <c r="G295" t="n">
        <v>1.5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2249-2025</t>
        </is>
      </c>
      <c r="B296" s="1" t="n">
        <v>45673.49356481482</v>
      </c>
      <c r="C296" s="1" t="n">
        <v>45961</v>
      </c>
      <c r="D296" t="inlineStr">
        <is>
          <t>HALLANDS LÄN</t>
        </is>
      </c>
      <c r="E296" t="inlineStr">
        <is>
          <t>HYLTE</t>
        </is>
      </c>
      <c r="G296" t="n">
        <v>5.1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60421-2023</t>
        </is>
      </c>
      <c r="B297" s="1" t="n">
        <v>45259</v>
      </c>
      <c r="C297" s="1" t="n">
        <v>45961</v>
      </c>
      <c r="D297" t="inlineStr">
        <is>
          <t>HALLANDS LÄN</t>
        </is>
      </c>
      <c r="E297" t="inlineStr">
        <is>
          <t>HYLTE</t>
        </is>
      </c>
      <c r="G297" t="n">
        <v>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22587-2022</t>
        </is>
      </c>
      <c r="B298" s="1" t="n">
        <v>44714.33734953704</v>
      </c>
      <c r="C298" s="1" t="n">
        <v>45961</v>
      </c>
      <c r="D298" t="inlineStr">
        <is>
          <t>HALLANDS LÄN</t>
        </is>
      </c>
      <c r="E298" t="inlineStr">
        <is>
          <t>HYLTE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18385-2025</t>
        </is>
      </c>
      <c r="B299" s="1" t="n">
        <v>45762.58609953704</v>
      </c>
      <c r="C299" s="1" t="n">
        <v>45961</v>
      </c>
      <c r="D299" t="inlineStr">
        <is>
          <t>HALLANDS LÄN</t>
        </is>
      </c>
      <c r="E299" t="inlineStr">
        <is>
          <t>HYLTE</t>
        </is>
      </c>
      <c r="G299" t="n">
        <v>4.3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47772-2024</t>
        </is>
      </c>
      <c r="B300" s="1" t="n">
        <v>45588</v>
      </c>
      <c r="C300" s="1" t="n">
        <v>45961</v>
      </c>
      <c r="D300" t="inlineStr">
        <is>
          <t>HALLANDS LÄN</t>
        </is>
      </c>
      <c r="E300" t="inlineStr">
        <is>
          <t>HYLTE</t>
        </is>
      </c>
      <c r="F300" t="inlineStr">
        <is>
          <t>Kyrkan</t>
        </is>
      </c>
      <c r="G300" t="n">
        <v>4.7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2877-2025</t>
        </is>
      </c>
      <c r="B301" s="1" t="n">
        <v>45677.69133101852</v>
      </c>
      <c r="C301" s="1" t="n">
        <v>45961</v>
      </c>
      <c r="D301" t="inlineStr">
        <is>
          <t>HALLANDS LÄN</t>
        </is>
      </c>
      <c r="E301" t="inlineStr">
        <is>
          <t>HYLTE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21330-2025</t>
        </is>
      </c>
      <c r="B302" s="1" t="n">
        <v>45782.36357638889</v>
      </c>
      <c r="C302" s="1" t="n">
        <v>45961</v>
      </c>
      <c r="D302" t="inlineStr">
        <is>
          <t>HALLANDS LÄN</t>
        </is>
      </c>
      <c r="E302" t="inlineStr">
        <is>
          <t>HYLTE</t>
        </is>
      </c>
      <c r="G302" t="n">
        <v>8.4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19239-2022</t>
        </is>
      </c>
      <c r="B303" s="1" t="n">
        <v>44692.36548611111</v>
      </c>
      <c r="C303" s="1" t="n">
        <v>45961</v>
      </c>
      <c r="D303" t="inlineStr">
        <is>
          <t>HALLANDS LÄN</t>
        </is>
      </c>
      <c r="E303" t="inlineStr">
        <is>
          <t>HYLTE</t>
        </is>
      </c>
      <c r="G303" t="n">
        <v>4.9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66472-2020</t>
        </is>
      </c>
      <c r="B304" s="1" t="n">
        <v>44177.34789351852</v>
      </c>
      <c r="C304" s="1" t="n">
        <v>45961</v>
      </c>
      <c r="D304" t="inlineStr">
        <is>
          <t>HALLANDS LÄN</t>
        </is>
      </c>
      <c r="E304" t="inlineStr">
        <is>
          <t>HYLTE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8222-2023</t>
        </is>
      </c>
      <c r="B305" s="1" t="n">
        <v>44974</v>
      </c>
      <c r="C305" s="1" t="n">
        <v>45961</v>
      </c>
      <c r="D305" t="inlineStr">
        <is>
          <t>HALLANDS LÄN</t>
        </is>
      </c>
      <c r="E305" t="inlineStr">
        <is>
          <t>HYLTE</t>
        </is>
      </c>
      <c r="G305" t="n">
        <v>1.6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54170-2024</t>
        </is>
      </c>
      <c r="B306" s="1" t="n">
        <v>45616.62524305555</v>
      </c>
      <c r="C306" s="1" t="n">
        <v>45961</v>
      </c>
      <c r="D306" t="inlineStr">
        <is>
          <t>HALLANDS LÄN</t>
        </is>
      </c>
      <c r="E306" t="inlineStr">
        <is>
          <t>HYLTE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33610-2023</t>
        </is>
      </c>
      <c r="B307" s="1" t="n">
        <v>45132.34225694444</v>
      </c>
      <c r="C307" s="1" t="n">
        <v>45961</v>
      </c>
      <c r="D307" t="inlineStr">
        <is>
          <t>HALLANDS LÄN</t>
        </is>
      </c>
      <c r="E307" t="inlineStr">
        <is>
          <t>HYLTE</t>
        </is>
      </c>
      <c r="G307" t="n">
        <v>3.1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21784-2025</t>
        </is>
      </c>
      <c r="B308" s="1" t="n">
        <v>45783.66892361111</v>
      </c>
      <c r="C308" s="1" t="n">
        <v>45961</v>
      </c>
      <c r="D308" t="inlineStr">
        <is>
          <t>HALLANDS LÄN</t>
        </is>
      </c>
      <c r="E308" t="inlineStr">
        <is>
          <t>HYLTE</t>
        </is>
      </c>
      <c r="G308" t="n">
        <v>1.2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21776-2025</t>
        </is>
      </c>
      <c r="B309" s="1" t="n">
        <v>45783.66291666667</v>
      </c>
      <c r="C309" s="1" t="n">
        <v>45961</v>
      </c>
      <c r="D309" t="inlineStr">
        <is>
          <t>HALLANDS LÄN</t>
        </is>
      </c>
      <c r="E309" t="inlineStr">
        <is>
          <t>HYLTE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53331-2023</t>
        </is>
      </c>
      <c r="B310" s="1" t="n">
        <v>45229.62975694444</v>
      </c>
      <c r="C310" s="1" t="n">
        <v>45961</v>
      </c>
      <c r="D310" t="inlineStr">
        <is>
          <t>HALLANDS LÄN</t>
        </is>
      </c>
      <c r="E310" t="inlineStr">
        <is>
          <t>HYLTE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46692-2023</t>
        </is>
      </c>
      <c r="B311" s="1" t="n">
        <v>45198</v>
      </c>
      <c r="C311" s="1" t="n">
        <v>45961</v>
      </c>
      <c r="D311" t="inlineStr">
        <is>
          <t>HALLANDS LÄN</t>
        </is>
      </c>
      <c r="E311" t="inlineStr">
        <is>
          <t>HYLTE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13789-2024</t>
        </is>
      </c>
      <c r="B312" s="1" t="n">
        <v>45391.34334490741</v>
      </c>
      <c r="C312" s="1" t="n">
        <v>45961</v>
      </c>
      <c r="D312" t="inlineStr">
        <is>
          <t>HALLANDS LÄN</t>
        </is>
      </c>
      <c r="E312" t="inlineStr">
        <is>
          <t>HYLTE</t>
        </is>
      </c>
      <c r="G312" t="n">
        <v>3.7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48507-2024</t>
        </is>
      </c>
      <c r="B313" s="1" t="n">
        <v>45593</v>
      </c>
      <c r="C313" s="1" t="n">
        <v>45961</v>
      </c>
      <c r="D313" t="inlineStr">
        <is>
          <t>HALLANDS LÄN</t>
        </is>
      </c>
      <c r="E313" t="inlineStr">
        <is>
          <t>HYLTE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56806-2021</t>
        </is>
      </c>
      <c r="B314" s="1" t="n">
        <v>44481.57100694445</v>
      </c>
      <c r="C314" s="1" t="n">
        <v>45961</v>
      </c>
      <c r="D314" t="inlineStr">
        <is>
          <t>HALLANDS LÄN</t>
        </is>
      </c>
      <c r="E314" t="inlineStr">
        <is>
          <t>HYLTE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31907-2024</t>
        </is>
      </c>
      <c r="B315" s="1" t="n">
        <v>45510</v>
      </c>
      <c r="C315" s="1" t="n">
        <v>45961</v>
      </c>
      <c r="D315" t="inlineStr">
        <is>
          <t>HALLANDS LÄN</t>
        </is>
      </c>
      <c r="E315" t="inlineStr">
        <is>
          <t>HYLTE</t>
        </is>
      </c>
      <c r="G315" t="n">
        <v>3.1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20518-2025</t>
        </is>
      </c>
      <c r="B316" s="1" t="n">
        <v>45775.59795138889</v>
      </c>
      <c r="C316" s="1" t="n">
        <v>45961</v>
      </c>
      <c r="D316" t="inlineStr">
        <is>
          <t>HALLANDS LÄN</t>
        </is>
      </c>
      <c r="E316" t="inlineStr">
        <is>
          <t>HYLTE</t>
        </is>
      </c>
      <c r="G316" t="n">
        <v>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32367-2021</t>
        </is>
      </c>
      <c r="B317" s="1" t="n">
        <v>44371</v>
      </c>
      <c r="C317" s="1" t="n">
        <v>45961</v>
      </c>
      <c r="D317" t="inlineStr">
        <is>
          <t>HALLANDS LÄN</t>
        </is>
      </c>
      <c r="E317" t="inlineStr">
        <is>
          <t>HYLTE</t>
        </is>
      </c>
      <c r="G317" t="n">
        <v>3.4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21767-2025</t>
        </is>
      </c>
      <c r="B318" s="1" t="n">
        <v>45783.65039351852</v>
      </c>
      <c r="C318" s="1" t="n">
        <v>45961</v>
      </c>
      <c r="D318" t="inlineStr">
        <is>
          <t>HALLANDS LÄN</t>
        </is>
      </c>
      <c r="E318" t="inlineStr">
        <is>
          <t>HYLTE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54230-2024</t>
        </is>
      </c>
      <c r="B319" s="1" t="n">
        <v>45616.67680555556</v>
      </c>
      <c r="C319" s="1" t="n">
        <v>45961</v>
      </c>
      <c r="D319" t="inlineStr">
        <is>
          <t>HALLANDS LÄN</t>
        </is>
      </c>
      <c r="E319" t="inlineStr">
        <is>
          <t>HYLTE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59494-2022</t>
        </is>
      </c>
      <c r="B320" s="1" t="n">
        <v>44900</v>
      </c>
      <c r="C320" s="1" t="n">
        <v>45961</v>
      </c>
      <c r="D320" t="inlineStr">
        <is>
          <t>HALLANDS LÄN</t>
        </is>
      </c>
      <c r="E320" t="inlineStr">
        <is>
          <t>HYLTE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22323-2025</t>
        </is>
      </c>
      <c r="B321" s="1" t="n">
        <v>45786</v>
      </c>
      <c r="C321" s="1" t="n">
        <v>45961</v>
      </c>
      <c r="D321" t="inlineStr">
        <is>
          <t>HALLANDS LÄN</t>
        </is>
      </c>
      <c r="E321" t="inlineStr">
        <is>
          <t>HYLTE</t>
        </is>
      </c>
      <c r="F321" t="inlineStr">
        <is>
          <t>Kyrkan</t>
        </is>
      </c>
      <c r="G321" t="n">
        <v>7.3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54421-2024</t>
        </is>
      </c>
      <c r="B322" s="1" t="n">
        <v>45617.48858796297</v>
      </c>
      <c r="C322" s="1" t="n">
        <v>45961</v>
      </c>
      <c r="D322" t="inlineStr">
        <is>
          <t>HALLANDS LÄN</t>
        </is>
      </c>
      <c r="E322" t="inlineStr">
        <is>
          <t>HYLTE</t>
        </is>
      </c>
      <c r="G322" t="n">
        <v>3.9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41012-2023</t>
        </is>
      </c>
      <c r="B323" s="1" t="n">
        <v>45173</v>
      </c>
      <c r="C323" s="1" t="n">
        <v>45961</v>
      </c>
      <c r="D323" t="inlineStr">
        <is>
          <t>HALLANDS LÄN</t>
        </is>
      </c>
      <c r="E323" t="inlineStr">
        <is>
          <t>HYLTE</t>
        </is>
      </c>
      <c r="G323" t="n">
        <v>3.3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41340-2024</t>
        </is>
      </c>
      <c r="B324" s="1" t="n">
        <v>45559.67306712963</v>
      </c>
      <c r="C324" s="1" t="n">
        <v>45961</v>
      </c>
      <c r="D324" t="inlineStr">
        <is>
          <t>HALLANDS LÄN</t>
        </is>
      </c>
      <c r="E324" t="inlineStr">
        <is>
          <t>HYLTE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22433-2025</t>
        </is>
      </c>
      <c r="B325" s="1" t="n">
        <v>45786.58278935185</v>
      </c>
      <c r="C325" s="1" t="n">
        <v>45961</v>
      </c>
      <c r="D325" t="inlineStr">
        <is>
          <t>HALLANDS LÄN</t>
        </is>
      </c>
      <c r="E325" t="inlineStr">
        <is>
          <t>HYLTE</t>
        </is>
      </c>
      <c r="G325" t="n">
        <v>2.1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36705-2023</t>
        </is>
      </c>
      <c r="B326" s="1" t="n">
        <v>45153.64658564814</v>
      </c>
      <c r="C326" s="1" t="n">
        <v>45961</v>
      </c>
      <c r="D326" t="inlineStr">
        <is>
          <t>HALLANDS LÄN</t>
        </is>
      </c>
      <c r="E326" t="inlineStr">
        <is>
          <t>HYLTE</t>
        </is>
      </c>
      <c r="G326" t="n">
        <v>3.1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3397-2025</t>
        </is>
      </c>
      <c r="B327" s="1" t="n">
        <v>45680.36707175926</v>
      </c>
      <c r="C327" s="1" t="n">
        <v>45961</v>
      </c>
      <c r="D327" t="inlineStr">
        <is>
          <t>HALLANDS LÄN</t>
        </is>
      </c>
      <c r="E327" t="inlineStr">
        <is>
          <t>HYLTE</t>
        </is>
      </c>
      <c r="G327" t="n">
        <v>2.3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21464-2024</t>
        </is>
      </c>
      <c r="B328" s="1" t="n">
        <v>45441.47888888889</v>
      </c>
      <c r="C328" s="1" t="n">
        <v>45961</v>
      </c>
      <c r="D328" t="inlineStr">
        <is>
          <t>HALLANDS LÄN</t>
        </is>
      </c>
      <c r="E328" t="inlineStr">
        <is>
          <t>HYLTE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54003-2024</t>
        </is>
      </c>
      <c r="B329" s="1" t="n">
        <v>45616.36583333334</v>
      </c>
      <c r="C329" s="1" t="n">
        <v>45961</v>
      </c>
      <c r="D329" t="inlineStr">
        <is>
          <t>HALLANDS LÄN</t>
        </is>
      </c>
      <c r="E329" t="inlineStr">
        <is>
          <t>HYLTE</t>
        </is>
      </c>
      <c r="G329" t="n">
        <v>2.6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62757-2022</t>
        </is>
      </c>
      <c r="B330" s="1" t="n">
        <v>44926.32438657407</v>
      </c>
      <c r="C330" s="1" t="n">
        <v>45961</v>
      </c>
      <c r="D330" t="inlineStr">
        <is>
          <t>HALLANDS LÄN</t>
        </is>
      </c>
      <c r="E330" t="inlineStr">
        <is>
          <t>HYLTE</t>
        </is>
      </c>
      <c r="F330" t="inlineStr">
        <is>
          <t>Kyrkan</t>
        </is>
      </c>
      <c r="G330" t="n">
        <v>3.4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52666-2023</t>
        </is>
      </c>
      <c r="B331" s="1" t="n">
        <v>45225.67229166667</v>
      </c>
      <c r="C331" s="1" t="n">
        <v>45961</v>
      </c>
      <c r="D331" t="inlineStr">
        <is>
          <t>HALLANDS LÄN</t>
        </is>
      </c>
      <c r="E331" t="inlineStr">
        <is>
          <t>HYLTE</t>
        </is>
      </c>
      <c r="G331" t="n">
        <v>4.9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47983-2024</t>
        </is>
      </c>
      <c r="B332" s="1" t="n">
        <v>45589.41244212963</v>
      </c>
      <c r="C332" s="1" t="n">
        <v>45961</v>
      </c>
      <c r="D332" t="inlineStr">
        <is>
          <t>HALLANDS LÄN</t>
        </is>
      </c>
      <c r="E332" t="inlineStr">
        <is>
          <t>HYLTE</t>
        </is>
      </c>
      <c r="F332" t="inlineStr">
        <is>
          <t>Kyrkan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54818-2024</t>
        </is>
      </c>
      <c r="B333" s="1" t="n">
        <v>45618</v>
      </c>
      <c r="C333" s="1" t="n">
        <v>45961</v>
      </c>
      <c r="D333" t="inlineStr">
        <is>
          <t>HALLANDS LÄN</t>
        </is>
      </c>
      <c r="E333" t="inlineStr">
        <is>
          <t>HYLTE</t>
        </is>
      </c>
      <c r="G333" t="n">
        <v>3.5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22089-2025</t>
        </is>
      </c>
      <c r="B334" s="1" t="n">
        <v>45785.45009259259</v>
      </c>
      <c r="C334" s="1" t="n">
        <v>45961</v>
      </c>
      <c r="D334" t="inlineStr">
        <is>
          <t>HALLANDS LÄN</t>
        </is>
      </c>
      <c r="E334" t="inlineStr">
        <is>
          <t>HYLTE</t>
        </is>
      </c>
      <c r="G334" t="n">
        <v>3.2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29958-2022</t>
        </is>
      </c>
      <c r="B335" s="1" t="n">
        <v>44756</v>
      </c>
      <c r="C335" s="1" t="n">
        <v>45961</v>
      </c>
      <c r="D335" t="inlineStr">
        <is>
          <t>HALLANDS LÄN</t>
        </is>
      </c>
      <c r="E335" t="inlineStr">
        <is>
          <t>HYLTE</t>
        </is>
      </c>
      <c r="G335" t="n">
        <v>3.2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24659-2023</t>
        </is>
      </c>
      <c r="B336" s="1" t="n">
        <v>45084</v>
      </c>
      <c r="C336" s="1" t="n">
        <v>45961</v>
      </c>
      <c r="D336" t="inlineStr">
        <is>
          <t>HALLANDS LÄN</t>
        </is>
      </c>
      <c r="E336" t="inlineStr">
        <is>
          <t>HYLTE</t>
        </is>
      </c>
      <c r="G336" t="n">
        <v>2.3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59422-2023</t>
        </is>
      </c>
      <c r="B337" s="1" t="n">
        <v>45254.24484953703</v>
      </c>
      <c r="C337" s="1" t="n">
        <v>45961</v>
      </c>
      <c r="D337" t="inlineStr">
        <is>
          <t>HALLANDS LÄN</t>
        </is>
      </c>
      <c r="E337" t="inlineStr">
        <is>
          <t>HYLTE</t>
        </is>
      </c>
      <c r="G337" t="n">
        <v>1.7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38444-2023</t>
        </is>
      </c>
      <c r="B338" s="1" t="n">
        <v>45162</v>
      </c>
      <c r="C338" s="1" t="n">
        <v>45961</v>
      </c>
      <c r="D338" t="inlineStr">
        <is>
          <t>HALLANDS LÄN</t>
        </is>
      </c>
      <c r="E338" t="inlineStr">
        <is>
          <t>HYLTE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38469-2023</t>
        </is>
      </c>
      <c r="B339" s="1" t="n">
        <v>45162.45288194445</v>
      </c>
      <c r="C339" s="1" t="n">
        <v>45961</v>
      </c>
      <c r="D339" t="inlineStr">
        <is>
          <t>HALLANDS LÄN</t>
        </is>
      </c>
      <c r="E339" t="inlineStr">
        <is>
          <t>HYLTE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62472-2023</t>
        </is>
      </c>
      <c r="B340" s="1" t="n">
        <v>45268.56440972222</v>
      </c>
      <c r="C340" s="1" t="n">
        <v>45961</v>
      </c>
      <c r="D340" t="inlineStr">
        <is>
          <t>HALLANDS LÄN</t>
        </is>
      </c>
      <c r="E340" t="inlineStr">
        <is>
          <t>HYLTE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49393-2023</t>
        </is>
      </c>
      <c r="B341" s="1" t="n">
        <v>45211</v>
      </c>
      <c r="C341" s="1" t="n">
        <v>45961</v>
      </c>
      <c r="D341" t="inlineStr">
        <is>
          <t>HALLANDS LÄN</t>
        </is>
      </c>
      <c r="E341" t="inlineStr">
        <is>
          <t>HYLTE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58817-2022</t>
        </is>
      </c>
      <c r="B342" s="1" t="n">
        <v>44903</v>
      </c>
      <c r="C342" s="1" t="n">
        <v>45961</v>
      </c>
      <c r="D342" t="inlineStr">
        <is>
          <t>HALLANDS LÄN</t>
        </is>
      </c>
      <c r="E342" t="inlineStr">
        <is>
          <t>HYLTE</t>
        </is>
      </c>
      <c r="G342" t="n">
        <v>2.1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43399-2024</t>
        </is>
      </c>
      <c r="B343" s="1" t="n">
        <v>45568.61094907407</v>
      </c>
      <c r="C343" s="1" t="n">
        <v>45961</v>
      </c>
      <c r="D343" t="inlineStr">
        <is>
          <t>HALLANDS LÄN</t>
        </is>
      </c>
      <c r="E343" t="inlineStr">
        <is>
          <t>HYLTE</t>
        </is>
      </c>
      <c r="G343" t="n">
        <v>0.9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11461-2025</t>
        </is>
      </c>
      <c r="B344" s="1" t="n">
        <v>45726</v>
      </c>
      <c r="C344" s="1" t="n">
        <v>45961</v>
      </c>
      <c r="D344" t="inlineStr">
        <is>
          <t>HALLANDS LÄN</t>
        </is>
      </c>
      <c r="E344" t="inlineStr">
        <is>
          <t>HYLTE</t>
        </is>
      </c>
      <c r="G344" t="n">
        <v>1.7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24939-2023</t>
        </is>
      </c>
      <c r="B345" s="1" t="n">
        <v>45085.54876157407</v>
      </c>
      <c r="C345" s="1" t="n">
        <v>45961</v>
      </c>
      <c r="D345" t="inlineStr">
        <is>
          <t>HALLANDS LÄN</t>
        </is>
      </c>
      <c r="E345" t="inlineStr">
        <is>
          <t>HYLTE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14486-2025</t>
        </is>
      </c>
      <c r="B346" s="1" t="n">
        <v>45741</v>
      </c>
      <c r="C346" s="1" t="n">
        <v>45961</v>
      </c>
      <c r="D346" t="inlineStr">
        <is>
          <t>HALLANDS LÄN</t>
        </is>
      </c>
      <c r="E346" t="inlineStr">
        <is>
          <t>HYLTE</t>
        </is>
      </c>
      <c r="G346" t="n">
        <v>3.3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29488-2024</t>
        </is>
      </c>
      <c r="B347" s="1" t="n">
        <v>45483</v>
      </c>
      <c r="C347" s="1" t="n">
        <v>45961</v>
      </c>
      <c r="D347" t="inlineStr">
        <is>
          <t>HALLANDS LÄN</t>
        </is>
      </c>
      <c r="E347" t="inlineStr">
        <is>
          <t>HYLTE</t>
        </is>
      </c>
      <c r="G347" t="n">
        <v>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21432-2024</t>
        </is>
      </c>
      <c r="B348" s="1" t="n">
        <v>45441.43418981481</v>
      </c>
      <c r="C348" s="1" t="n">
        <v>45961</v>
      </c>
      <c r="D348" t="inlineStr">
        <is>
          <t>HALLANDS LÄN</t>
        </is>
      </c>
      <c r="E348" t="inlineStr">
        <is>
          <t>HYLTE</t>
        </is>
      </c>
      <c r="F348" t="inlineStr">
        <is>
          <t>Kyrkan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24048-2024</t>
        </is>
      </c>
      <c r="B349" s="1" t="n">
        <v>45456.50164351852</v>
      </c>
      <c r="C349" s="1" t="n">
        <v>45961</v>
      </c>
      <c r="D349" t="inlineStr">
        <is>
          <t>HALLANDS LÄN</t>
        </is>
      </c>
      <c r="E349" t="inlineStr">
        <is>
          <t>HYLTE</t>
        </is>
      </c>
      <c r="G349" t="n">
        <v>2.2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52488-2024</t>
        </is>
      </c>
      <c r="B350" s="1" t="n">
        <v>45609</v>
      </c>
      <c r="C350" s="1" t="n">
        <v>45961</v>
      </c>
      <c r="D350" t="inlineStr">
        <is>
          <t>HALLANDS LÄN</t>
        </is>
      </c>
      <c r="E350" t="inlineStr">
        <is>
          <t>HYLTE</t>
        </is>
      </c>
      <c r="G350" t="n">
        <v>2.7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12315-2023</t>
        </is>
      </c>
      <c r="B351" s="1" t="n">
        <v>44999.33878472223</v>
      </c>
      <c r="C351" s="1" t="n">
        <v>45961</v>
      </c>
      <c r="D351" t="inlineStr">
        <is>
          <t>HALLANDS LÄN</t>
        </is>
      </c>
      <c r="E351" t="inlineStr">
        <is>
          <t>HYLTE</t>
        </is>
      </c>
      <c r="G351" t="n">
        <v>0.5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8388-2025</t>
        </is>
      </c>
      <c r="B352" s="1" t="n">
        <v>45709.36311342593</v>
      </c>
      <c r="C352" s="1" t="n">
        <v>45961</v>
      </c>
      <c r="D352" t="inlineStr">
        <is>
          <t>HALLANDS LÄN</t>
        </is>
      </c>
      <c r="E352" t="inlineStr">
        <is>
          <t>HYLTE</t>
        </is>
      </c>
      <c r="G352" t="n">
        <v>2.4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22369-2025</t>
        </is>
      </c>
      <c r="B353" s="1" t="n">
        <v>45786.4771412037</v>
      </c>
      <c r="C353" s="1" t="n">
        <v>45961</v>
      </c>
      <c r="D353" t="inlineStr">
        <is>
          <t>HALLANDS LÄN</t>
        </is>
      </c>
      <c r="E353" t="inlineStr">
        <is>
          <t>HYLTE</t>
        </is>
      </c>
      <c r="G353" t="n">
        <v>1.6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29434-2024</t>
        </is>
      </c>
      <c r="B354" s="1" t="n">
        <v>45483</v>
      </c>
      <c r="C354" s="1" t="n">
        <v>45961</v>
      </c>
      <c r="D354" t="inlineStr">
        <is>
          <t>HALLANDS LÄN</t>
        </is>
      </c>
      <c r="E354" t="inlineStr">
        <is>
          <t>HYLTE</t>
        </is>
      </c>
      <c r="G354" t="n">
        <v>3.4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11999-2021</t>
        </is>
      </c>
      <c r="B355" s="1" t="n">
        <v>44266.43890046296</v>
      </c>
      <c r="C355" s="1" t="n">
        <v>45961</v>
      </c>
      <c r="D355" t="inlineStr">
        <is>
          <t>HALLANDS LÄN</t>
        </is>
      </c>
      <c r="E355" t="inlineStr">
        <is>
          <t>HYLTE</t>
        </is>
      </c>
      <c r="F355" t="inlineStr">
        <is>
          <t>Bergvik skog väst AB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23069-2025</t>
        </is>
      </c>
      <c r="B356" s="1" t="n">
        <v>45790.88394675926</v>
      </c>
      <c r="C356" s="1" t="n">
        <v>45961</v>
      </c>
      <c r="D356" t="inlineStr">
        <is>
          <t>HALLANDS LÄN</t>
        </is>
      </c>
      <c r="E356" t="inlineStr">
        <is>
          <t>HYLTE</t>
        </is>
      </c>
      <c r="G356" t="n">
        <v>1.7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52465-2023</t>
        </is>
      </c>
      <c r="B357" s="1" t="n">
        <v>45225.41025462963</v>
      </c>
      <c r="C357" s="1" t="n">
        <v>45961</v>
      </c>
      <c r="D357" t="inlineStr">
        <is>
          <t>HALLANDS LÄN</t>
        </is>
      </c>
      <c r="E357" t="inlineStr">
        <is>
          <t>HYLTE</t>
        </is>
      </c>
      <c r="G357" t="n">
        <v>8.800000000000001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42653-2023</t>
        </is>
      </c>
      <c r="B358" s="1" t="n">
        <v>45181</v>
      </c>
      <c r="C358" s="1" t="n">
        <v>45961</v>
      </c>
      <c r="D358" t="inlineStr">
        <is>
          <t>HALLANDS LÄN</t>
        </is>
      </c>
      <c r="E358" t="inlineStr">
        <is>
          <t>HYLTE</t>
        </is>
      </c>
      <c r="G358" t="n">
        <v>0.5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14985-2025</t>
        </is>
      </c>
      <c r="B359" s="1" t="n">
        <v>45743</v>
      </c>
      <c r="C359" s="1" t="n">
        <v>45961</v>
      </c>
      <c r="D359" t="inlineStr">
        <is>
          <t>HALLANDS LÄN</t>
        </is>
      </c>
      <c r="E359" t="inlineStr">
        <is>
          <t>HYLTE</t>
        </is>
      </c>
      <c r="F359" t="inlineStr">
        <is>
          <t>Bergvik skog väst AB</t>
        </is>
      </c>
      <c r="G359" t="n">
        <v>4.2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48217-2024</t>
        </is>
      </c>
      <c r="B360" s="1" t="n">
        <v>45590.35905092592</v>
      </c>
      <c r="C360" s="1" t="n">
        <v>45961</v>
      </c>
      <c r="D360" t="inlineStr">
        <is>
          <t>HALLANDS LÄN</t>
        </is>
      </c>
      <c r="E360" t="inlineStr">
        <is>
          <t>HYLTE</t>
        </is>
      </c>
      <c r="G360" t="n">
        <v>1.6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40451-2022</t>
        </is>
      </c>
      <c r="B361" s="1" t="n">
        <v>44823</v>
      </c>
      <c r="C361" s="1" t="n">
        <v>45961</v>
      </c>
      <c r="D361" t="inlineStr">
        <is>
          <t>HALLANDS LÄN</t>
        </is>
      </c>
      <c r="E361" t="inlineStr">
        <is>
          <t>HYLTE</t>
        </is>
      </c>
      <c r="G361" t="n">
        <v>7.4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55600-2023</t>
        </is>
      </c>
      <c r="B362" s="1" t="n">
        <v>45238.69302083334</v>
      </c>
      <c r="C362" s="1" t="n">
        <v>45961</v>
      </c>
      <c r="D362" t="inlineStr">
        <is>
          <t>HALLANDS LÄN</t>
        </is>
      </c>
      <c r="E362" t="inlineStr">
        <is>
          <t>HYLTE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15008-2025</t>
        </is>
      </c>
      <c r="B363" s="1" t="n">
        <v>45743</v>
      </c>
      <c r="C363" s="1" t="n">
        <v>45961</v>
      </c>
      <c r="D363" t="inlineStr">
        <is>
          <t>HALLANDS LÄN</t>
        </is>
      </c>
      <c r="E363" t="inlineStr">
        <is>
          <t>HYLTE</t>
        </is>
      </c>
      <c r="F363" t="inlineStr">
        <is>
          <t>Bergvik skog väst AB</t>
        </is>
      </c>
      <c r="G363" t="n">
        <v>3.3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11069-2025</t>
        </is>
      </c>
      <c r="B364" s="1" t="n">
        <v>45723</v>
      </c>
      <c r="C364" s="1" t="n">
        <v>45961</v>
      </c>
      <c r="D364" t="inlineStr">
        <is>
          <t>HALLANDS LÄN</t>
        </is>
      </c>
      <c r="E364" t="inlineStr">
        <is>
          <t>HYLTE</t>
        </is>
      </c>
      <c r="G364" t="n">
        <v>3.2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65003-2023</t>
        </is>
      </c>
      <c r="B365" s="1" t="n">
        <v>45287.33472222222</v>
      </c>
      <c r="C365" s="1" t="n">
        <v>45961</v>
      </c>
      <c r="D365" t="inlineStr">
        <is>
          <t>HALLANDS LÄN</t>
        </is>
      </c>
      <c r="E365" t="inlineStr">
        <is>
          <t>HYLTE</t>
        </is>
      </c>
      <c r="G365" t="n">
        <v>3.6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57627-2020</t>
        </is>
      </c>
      <c r="B366" s="1" t="n">
        <v>44140.65891203703</v>
      </c>
      <c r="C366" s="1" t="n">
        <v>45961</v>
      </c>
      <c r="D366" t="inlineStr">
        <is>
          <t>HALLANDS LÄN</t>
        </is>
      </c>
      <c r="E366" t="inlineStr">
        <is>
          <t>HYLTE</t>
        </is>
      </c>
      <c r="F366" t="inlineStr">
        <is>
          <t>Kyrkan</t>
        </is>
      </c>
      <c r="G366" t="n">
        <v>0.4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12001-2021</t>
        </is>
      </c>
      <c r="B367" s="1" t="n">
        <v>44266.44005787037</v>
      </c>
      <c r="C367" s="1" t="n">
        <v>45961</v>
      </c>
      <c r="D367" t="inlineStr">
        <is>
          <t>HALLANDS LÄN</t>
        </is>
      </c>
      <c r="E367" t="inlineStr">
        <is>
          <t>HYLTE</t>
        </is>
      </c>
      <c r="F367" t="inlineStr">
        <is>
          <t>Bergvik skog väst AB</t>
        </is>
      </c>
      <c r="G367" t="n">
        <v>0.8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20763-2022</t>
        </is>
      </c>
      <c r="B368" s="1" t="n">
        <v>44701.34938657407</v>
      </c>
      <c r="C368" s="1" t="n">
        <v>45961</v>
      </c>
      <c r="D368" t="inlineStr">
        <is>
          <t>HALLANDS LÄN</t>
        </is>
      </c>
      <c r="E368" t="inlineStr">
        <is>
          <t>HYLTE</t>
        </is>
      </c>
      <c r="F368" t="inlineStr">
        <is>
          <t>Bergvik skog väst AB</t>
        </is>
      </c>
      <c r="G368" t="n">
        <v>10.7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41345-2024</t>
        </is>
      </c>
      <c r="B369" s="1" t="n">
        <v>45559.67861111111</v>
      </c>
      <c r="C369" s="1" t="n">
        <v>45961</v>
      </c>
      <c r="D369" t="inlineStr">
        <is>
          <t>HALLANDS LÄN</t>
        </is>
      </c>
      <c r="E369" t="inlineStr">
        <is>
          <t>HYLTE</t>
        </is>
      </c>
      <c r="G369" t="n">
        <v>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3628-2025</t>
        </is>
      </c>
      <c r="B370" s="1" t="n">
        <v>45681.37361111111</v>
      </c>
      <c r="C370" s="1" t="n">
        <v>45961</v>
      </c>
      <c r="D370" t="inlineStr">
        <is>
          <t>HALLANDS LÄN</t>
        </is>
      </c>
      <c r="E370" t="inlineStr">
        <is>
          <t>HYLTE</t>
        </is>
      </c>
      <c r="G370" t="n">
        <v>2.4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26363-2022</t>
        </is>
      </c>
      <c r="B371" s="1" t="n">
        <v>44735</v>
      </c>
      <c r="C371" s="1" t="n">
        <v>45961</v>
      </c>
      <c r="D371" t="inlineStr">
        <is>
          <t>HALLANDS LÄN</t>
        </is>
      </c>
      <c r="E371" t="inlineStr">
        <is>
          <t>HYLTE</t>
        </is>
      </c>
      <c r="G371" t="n">
        <v>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59627-2023</t>
        </is>
      </c>
      <c r="B372" s="1" t="n">
        <v>45254.67070601852</v>
      </c>
      <c r="C372" s="1" t="n">
        <v>45961</v>
      </c>
      <c r="D372" t="inlineStr">
        <is>
          <t>HALLANDS LÄN</t>
        </is>
      </c>
      <c r="E372" t="inlineStr">
        <is>
          <t>HYLTE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14992-2025</t>
        </is>
      </c>
      <c r="B373" s="1" t="n">
        <v>45743</v>
      </c>
      <c r="C373" s="1" t="n">
        <v>45961</v>
      </c>
      <c r="D373" t="inlineStr">
        <is>
          <t>HALLANDS LÄN</t>
        </is>
      </c>
      <c r="E373" t="inlineStr">
        <is>
          <t>HYLTE</t>
        </is>
      </c>
      <c r="F373" t="inlineStr">
        <is>
          <t>Bergvik skog väst AB</t>
        </is>
      </c>
      <c r="G373" t="n">
        <v>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14254-2022</t>
        </is>
      </c>
      <c r="B374" s="1" t="n">
        <v>44651.74671296297</v>
      </c>
      <c r="C374" s="1" t="n">
        <v>45961</v>
      </c>
      <c r="D374" t="inlineStr">
        <is>
          <t>HALLANDS LÄN</t>
        </is>
      </c>
      <c r="E374" t="inlineStr">
        <is>
          <t>HYLTE</t>
        </is>
      </c>
      <c r="G374" t="n">
        <v>2.2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40165-2023</t>
        </is>
      </c>
      <c r="B375" s="1" t="n">
        <v>45169.38462962963</v>
      </c>
      <c r="C375" s="1" t="n">
        <v>45961</v>
      </c>
      <c r="D375" t="inlineStr">
        <is>
          <t>HALLANDS LÄN</t>
        </is>
      </c>
      <c r="E375" t="inlineStr">
        <is>
          <t>HYLTE</t>
        </is>
      </c>
      <c r="G375" t="n">
        <v>1.4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46947-2022</t>
        </is>
      </c>
      <c r="B376" s="1" t="n">
        <v>44851.88027777777</v>
      </c>
      <c r="C376" s="1" t="n">
        <v>45961</v>
      </c>
      <c r="D376" t="inlineStr">
        <is>
          <t>HALLANDS LÄN</t>
        </is>
      </c>
      <c r="E376" t="inlineStr">
        <is>
          <t>HYLTE</t>
        </is>
      </c>
      <c r="G376" t="n">
        <v>2.4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24585-2024</t>
        </is>
      </c>
      <c r="B377" s="1" t="n">
        <v>45460.46581018518</v>
      </c>
      <c r="C377" s="1" t="n">
        <v>45961</v>
      </c>
      <c r="D377" t="inlineStr">
        <is>
          <t>HALLANDS LÄN</t>
        </is>
      </c>
      <c r="E377" t="inlineStr">
        <is>
          <t>HYLTE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6272-2023</t>
        </is>
      </c>
      <c r="B378" s="1" t="n">
        <v>44965</v>
      </c>
      <c r="C378" s="1" t="n">
        <v>45961</v>
      </c>
      <c r="D378" t="inlineStr">
        <is>
          <t>HALLANDS LÄN</t>
        </is>
      </c>
      <c r="E378" t="inlineStr">
        <is>
          <t>HYLTE</t>
        </is>
      </c>
      <c r="F378" t="inlineStr">
        <is>
          <t>Bergvik skog väst AB</t>
        </is>
      </c>
      <c r="G378" t="n">
        <v>6.6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23752-2025</t>
        </is>
      </c>
      <c r="B379" s="1" t="n">
        <v>45793.45373842592</v>
      </c>
      <c r="C379" s="1" t="n">
        <v>45961</v>
      </c>
      <c r="D379" t="inlineStr">
        <is>
          <t>HALLANDS LÄN</t>
        </is>
      </c>
      <c r="E379" t="inlineStr">
        <is>
          <t>HYLTE</t>
        </is>
      </c>
      <c r="G379" t="n">
        <v>5.6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7301-2023</t>
        </is>
      </c>
      <c r="B380" s="1" t="n">
        <v>44970</v>
      </c>
      <c r="C380" s="1" t="n">
        <v>45961</v>
      </c>
      <c r="D380" t="inlineStr">
        <is>
          <t>HALLANDS LÄN</t>
        </is>
      </c>
      <c r="E380" t="inlineStr">
        <is>
          <t>HYLTE</t>
        </is>
      </c>
      <c r="G380" t="n">
        <v>2.7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7302-2023</t>
        </is>
      </c>
      <c r="B381" s="1" t="n">
        <v>44970</v>
      </c>
      <c r="C381" s="1" t="n">
        <v>45961</v>
      </c>
      <c r="D381" t="inlineStr">
        <is>
          <t>HALLANDS LÄN</t>
        </is>
      </c>
      <c r="E381" t="inlineStr">
        <is>
          <t>HYLTE</t>
        </is>
      </c>
      <c r="G381" t="n">
        <v>0.5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29819-2023</t>
        </is>
      </c>
      <c r="B382" s="1" t="n">
        <v>45107.56026620371</v>
      </c>
      <c r="C382" s="1" t="n">
        <v>45961</v>
      </c>
      <c r="D382" t="inlineStr">
        <is>
          <t>HALLANDS LÄN</t>
        </is>
      </c>
      <c r="E382" t="inlineStr">
        <is>
          <t>HYLTE</t>
        </is>
      </c>
      <c r="G382" t="n">
        <v>4.3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3037-2024</t>
        </is>
      </c>
      <c r="B383" s="1" t="n">
        <v>45316</v>
      </c>
      <c r="C383" s="1" t="n">
        <v>45961</v>
      </c>
      <c r="D383" t="inlineStr">
        <is>
          <t>HALLANDS LÄN</t>
        </is>
      </c>
      <c r="E383" t="inlineStr">
        <is>
          <t>HYLTE</t>
        </is>
      </c>
      <c r="F383" t="inlineStr">
        <is>
          <t>Bergvik skog väst AB</t>
        </is>
      </c>
      <c r="G383" t="n">
        <v>4.3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39634-2023</t>
        </is>
      </c>
      <c r="B384" s="1" t="n">
        <v>45167</v>
      </c>
      <c r="C384" s="1" t="n">
        <v>45961</v>
      </c>
      <c r="D384" t="inlineStr">
        <is>
          <t>HALLANDS LÄN</t>
        </is>
      </c>
      <c r="E384" t="inlineStr">
        <is>
          <t>HYLTE</t>
        </is>
      </c>
      <c r="G384" t="n">
        <v>2.2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59624-2023</t>
        </is>
      </c>
      <c r="B385" s="1" t="n">
        <v>45254</v>
      </c>
      <c r="C385" s="1" t="n">
        <v>45961</v>
      </c>
      <c r="D385" t="inlineStr">
        <is>
          <t>HALLANDS LÄN</t>
        </is>
      </c>
      <c r="E385" t="inlineStr">
        <is>
          <t>HYLTE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59628-2023</t>
        </is>
      </c>
      <c r="B386" s="1" t="n">
        <v>45254.67153935185</v>
      </c>
      <c r="C386" s="1" t="n">
        <v>45961</v>
      </c>
      <c r="D386" t="inlineStr">
        <is>
          <t>HALLANDS LÄN</t>
        </is>
      </c>
      <c r="E386" t="inlineStr">
        <is>
          <t>HYLTE</t>
        </is>
      </c>
      <c r="G386" t="n">
        <v>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57291-2023</t>
        </is>
      </c>
      <c r="B387" s="1" t="n">
        <v>45245.6053587963</v>
      </c>
      <c r="C387" s="1" t="n">
        <v>45961</v>
      </c>
      <c r="D387" t="inlineStr">
        <is>
          <t>HALLANDS LÄN</t>
        </is>
      </c>
      <c r="E387" t="inlineStr">
        <is>
          <t>HYLTE</t>
        </is>
      </c>
      <c r="G387" t="n">
        <v>1.7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15059-2021</t>
        </is>
      </c>
      <c r="B388" s="1" t="n">
        <v>44281.63407407407</v>
      </c>
      <c r="C388" s="1" t="n">
        <v>45961</v>
      </c>
      <c r="D388" t="inlineStr">
        <is>
          <t>HALLANDS LÄN</t>
        </is>
      </c>
      <c r="E388" t="inlineStr">
        <is>
          <t>HYLTE</t>
        </is>
      </c>
      <c r="G388" t="n">
        <v>0.4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24045-2024</t>
        </is>
      </c>
      <c r="B389" s="1" t="n">
        <v>45456.49001157407</v>
      </c>
      <c r="C389" s="1" t="n">
        <v>45961</v>
      </c>
      <c r="D389" t="inlineStr">
        <is>
          <t>HALLANDS LÄN</t>
        </is>
      </c>
      <c r="E389" t="inlineStr">
        <is>
          <t>HYLTE</t>
        </is>
      </c>
      <c r="G389" t="n">
        <v>3.8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26432-2023</t>
        </is>
      </c>
      <c r="B390" s="1" t="n">
        <v>45092</v>
      </c>
      <c r="C390" s="1" t="n">
        <v>45961</v>
      </c>
      <c r="D390" t="inlineStr">
        <is>
          <t>HALLANDS LÄN</t>
        </is>
      </c>
      <c r="E390" t="inlineStr">
        <is>
          <t>HYLTE</t>
        </is>
      </c>
      <c r="G390" t="n">
        <v>3.7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53182-2023</t>
        </is>
      </c>
      <c r="B391" s="1" t="n">
        <v>45229.41303240741</v>
      </c>
      <c r="C391" s="1" t="n">
        <v>45961</v>
      </c>
      <c r="D391" t="inlineStr">
        <is>
          <t>HALLANDS LÄN</t>
        </is>
      </c>
      <c r="E391" t="inlineStr">
        <is>
          <t>HYLTE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32050-2022</t>
        </is>
      </c>
      <c r="B392" s="1" t="n">
        <v>44778</v>
      </c>
      <c r="C392" s="1" t="n">
        <v>45961</v>
      </c>
      <c r="D392" t="inlineStr">
        <is>
          <t>HALLANDS LÄN</t>
        </is>
      </c>
      <c r="E392" t="inlineStr">
        <is>
          <t>HYLTE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13214-2023</t>
        </is>
      </c>
      <c r="B393" s="1" t="n">
        <v>45002.67559027778</v>
      </c>
      <c r="C393" s="1" t="n">
        <v>45961</v>
      </c>
      <c r="D393" t="inlineStr">
        <is>
          <t>HALLANDS LÄN</t>
        </is>
      </c>
      <c r="E393" t="inlineStr">
        <is>
          <t>HYLTE</t>
        </is>
      </c>
      <c r="G393" t="n">
        <v>3.9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29718-2023</t>
        </is>
      </c>
      <c r="B394" s="1" t="n">
        <v>45107.43129629629</v>
      </c>
      <c r="C394" s="1" t="n">
        <v>45961</v>
      </c>
      <c r="D394" t="inlineStr">
        <is>
          <t>HALLANDS LÄN</t>
        </is>
      </c>
      <c r="E394" t="inlineStr">
        <is>
          <t>HYLTE</t>
        </is>
      </c>
      <c r="G394" t="n">
        <v>1.7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36722-2023</t>
        </is>
      </c>
      <c r="B395" s="1" t="n">
        <v>45153</v>
      </c>
      <c r="C395" s="1" t="n">
        <v>45961</v>
      </c>
      <c r="D395" t="inlineStr">
        <is>
          <t>HALLANDS LÄN</t>
        </is>
      </c>
      <c r="E395" t="inlineStr">
        <is>
          <t>HYLTE</t>
        </is>
      </c>
      <c r="F395" t="inlineStr">
        <is>
          <t>Bergvik skog väst AB</t>
        </is>
      </c>
      <c r="G395" t="n">
        <v>11.6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61261-2024</t>
        </is>
      </c>
      <c r="B396" s="1" t="n">
        <v>45645.71857638889</v>
      </c>
      <c r="C396" s="1" t="n">
        <v>45961</v>
      </c>
      <c r="D396" t="inlineStr">
        <is>
          <t>HALLANDS LÄN</t>
        </is>
      </c>
      <c r="E396" t="inlineStr">
        <is>
          <t>HYLTE</t>
        </is>
      </c>
      <c r="G396" t="n">
        <v>0.6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46253-2022</t>
        </is>
      </c>
      <c r="B397" s="1" t="n">
        <v>44847</v>
      </c>
      <c r="C397" s="1" t="n">
        <v>45961</v>
      </c>
      <c r="D397" t="inlineStr">
        <is>
          <t>HALLANDS LÄN</t>
        </is>
      </c>
      <c r="E397" t="inlineStr">
        <is>
          <t>HYLTE</t>
        </is>
      </c>
      <c r="G397" t="n">
        <v>4.6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35567-2024</t>
        </is>
      </c>
      <c r="B398" s="1" t="n">
        <v>45531.63407407407</v>
      </c>
      <c r="C398" s="1" t="n">
        <v>45961</v>
      </c>
      <c r="D398" t="inlineStr">
        <is>
          <t>HALLANDS LÄN</t>
        </is>
      </c>
      <c r="E398" t="inlineStr">
        <is>
          <t>HYLTE</t>
        </is>
      </c>
      <c r="G398" t="n">
        <v>6.8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35134-2023</t>
        </is>
      </c>
      <c r="B399" s="1" t="n">
        <v>45145.52710648148</v>
      </c>
      <c r="C399" s="1" t="n">
        <v>45961</v>
      </c>
      <c r="D399" t="inlineStr">
        <is>
          <t>HALLANDS LÄN</t>
        </is>
      </c>
      <c r="E399" t="inlineStr">
        <is>
          <t>HYLTE</t>
        </is>
      </c>
      <c r="G399" t="n">
        <v>1.2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8403-2021</t>
        </is>
      </c>
      <c r="B400" s="1" t="n">
        <v>44245</v>
      </c>
      <c r="C400" s="1" t="n">
        <v>45961</v>
      </c>
      <c r="D400" t="inlineStr">
        <is>
          <t>HALLANDS LÄN</t>
        </is>
      </c>
      <c r="E400" t="inlineStr">
        <is>
          <t>HYLTE</t>
        </is>
      </c>
      <c r="G400" t="n">
        <v>4.2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19659-2022</t>
        </is>
      </c>
      <c r="B401" s="1" t="n">
        <v>44694.42996527778</v>
      </c>
      <c r="C401" s="1" t="n">
        <v>45961</v>
      </c>
      <c r="D401" t="inlineStr">
        <is>
          <t>HALLANDS LÄN</t>
        </is>
      </c>
      <c r="E401" t="inlineStr">
        <is>
          <t>HYLTE</t>
        </is>
      </c>
      <c r="G401" t="n">
        <v>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57261-2023</t>
        </is>
      </c>
      <c r="B402" s="1" t="n">
        <v>45245.57619212963</v>
      </c>
      <c r="C402" s="1" t="n">
        <v>45961</v>
      </c>
      <c r="D402" t="inlineStr">
        <is>
          <t>HALLANDS LÄN</t>
        </is>
      </c>
      <c r="E402" t="inlineStr">
        <is>
          <t>HYLTE</t>
        </is>
      </c>
      <c r="G402" t="n">
        <v>1.4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27505-2023</t>
        </is>
      </c>
      <c r="B403" s="1" t="n">
        <v>45092</v>
      </c>
      <c r="C403" s="1" t="n">
        <v>45961</v>
      </c>
      <c r="D403" t="inlineStr">
        <is>
          <t>HALLANDS LÄN</t>
        </is>
      </c>
      <c r="E403" t="inlineStr">
        <is>
          <t>HYLTE</t>
        </is>
      </c>
      <c r="G403" t="n">
        <v>2.5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19629-2023</t>
        </is>
      </c>
      <c r="B404" s="1" t="n">
        <v>45051.01875</v>
      </c>
      <c r="C404" s="1" t="n">
        <v>45961</v>
      </c>
      <c r="D404" t="inlineStr">
        <is>
          <t>HALLANDS LÄN</t>
        </is>
      </c>
      <c r="E404" t="inlineStr">
        <is>
          <t>HYLTE</t>
        </is>
      </c>
      <c r="G404" t="n">
        <v>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27751-2023</t>
        </is>
      </c>
      <c r="B405" s="1" t="n">
        <v>45098.38493055556</v>
      </c>
      <c r="C405" s="1" t="n">
        <v>45961</v>
      </c>
      <c r="D405" t="inlineStr">
        <is>
          <t>HALLANDS LÄN</t>
        </is>
      </c>
      <c r="E405" t="inlineStr">
        <is>
          <t>HYLTE</t>
        </is>
      </c>
      <c r="F405" t="inlineStr">
        <is>
          <t>Bergvik skog väst AB</t>
        </is>
      </c>
      <c r="G405" t="n">
        <v>2.5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23165-2021</t>
        </is>
      </c>
      <c r="B406" s="1" t="n">
        <v>44332.88799768518</v>
      </c>
      <c r="C406" s="1" t="n">
        <v>45961</v>
      </c>
      <c r="D406" t="inlineStr">
        <is>
          <t>HALLANDS LÄN</t>
        </is>
      </c>
      <c r="E406" t="inlineStr">
        <is>
          <t>HYLTE</t>
        </is>
      </c>
      <c r="G406" t="n">
        <v>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8122-2024</t>
        </is>
      </c>
      <c r="B407" s="1" t="n">
        <v>45351.51993055556</v>
      </c>
      <c r="C407" s="1" t="n">
        <v>45961</v>
      </c>
      <c r="D407" t="inlineStr">
        <is>
          <t>HALLANDS LÄN</t>
        </is>
      </c>
      <c r="E407" t="inlineStr">
        <is>
          <t>HYLTE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46690-2025</t>
        </is>
      </c>
      <c r="B408" s="1" t="n">
        <v>45926.55349537037</v>
      </c>
      <c r="C408" s="1" t="n">
        <v>45961</v>
      </c>
      <c r="D408" t="inlineStr">
        <is>
          <t>HALLANDS LÄN</t>
        </is>
      </c>
      <c r="E408" t="inlineStr">
        <is>
          <t>HYLTE</t>
        </is>
      </c>
      <c r="G408" t="n">
        <v>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46691-2025</t>
        </is>
      </c>
      <c r="B409" s="1" t="n">
        <v>45926.5547337963</v>
      </c>
      <c r="C409" s="1" t="n">
        <v>45961</v>
      </c>
      <c r="D409" t="inlineStr">
        <is>
          <t>HALLANDS LÄN</t>
        </is>
      </c>
      <c r="E409" t="inlineStr">
        <is>
          <t>HYLTE</t>
        </is>
      </c>
      <c r="G409" t="n">
        <v>1.8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46696-2025</t>
        </is>
      </c>
      <c r="B410" s="1" t="n">
        <v>45926.55976851852</v>
      </c>
      <c r="C410" s="1" t="n">
        <v>45961</v>
      </c>
      <c r="D410" t="inlineStr">
        <is>
          <t>HALLANDS LÄN</t>
        </is>
      </c>
      <c r="E410" t="inlineStr">
        <is>
          <t>HYLTE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35117-2022</t>
        </is>
      </c>
      <c r="B411" s="1" t="n">
        <v>44797.45368055555</v>
      </c>
      <c r="C411" s="1" t="n">
        <v>45961</v>
      </c>
      <c r="D411" t="inlineStr">
        <is>
          <t>HALLANDS LÄN</t>
        </is>
      </c>
      <c r="E411" t="inlineStr">
        <is>
          <t>HYLTE</t>
        </is>
      </c>
      <c r="G411" t="n">
        <v>0.6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23922-2021</t>
        </is>
      </c>
      <c r="B412" s="1" t="n">
        <v>44335</v>
      </c>
      <c r="C412" s="1" t="n">
        <v>45961</v>
      </c>
      <c r="D412" t="inlineStr">
        <is>
          <t>HALLANDS LÄN</t>
        </is>
      </c>
      <c r="E412" t="inlineStr">
        <is>
          <t>HYLTE</t>
        </is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62159-2023</t>
        </is>
      </c>
      <c r="B413" s="1" t="n">
        <v>45267.39920138889</v>
      </c>
      <c r="C413" s="1" t="n">
        <v>45961</v>
      </c>
      <c r="D413" t="inlineStr">
        <is>
          <t>HALLANDS LÄN</t>
        </is>
      </c>
      <c r="E413" t="inlineStr">
        <is>
          <t>HYLTE</t>
        </is>
      </c>
      <c r="G413" t="n">
        <v>3.2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8091-2023</t>
        </is>
      </c>
      <c r="B414" s="1" t="n">
        <v>44974.38300925926</v>
      </c>
      <c r="C414" s="1" t="n">
        <v>45961</v>
      </c>
      <c r="D414" t="inlineStr">
        <is>
          <t>HALLANDS LÄN</t>
        </is>
      </c>
      <c r="E414" t="inlineStr">
        <is>
          <t>HYLTE</t>
        </is>
      </c>
      <c r="G414" t="n">
        <v>0.6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26360-2025</t>
        </is>
      </c>
      <c r="B415" s="1" t="n">
        <v>45806.27275462963</v>
      </c>
      <c r="C415" s="1" t="n">
        <v>45961</v>
      </c>
      <c r="D415" t="inlineStr">
        <is>
          <t>HALLANDS LÄN</t>
        </is>
      </c>
      <c r="E415" t="inlineStr">
        <is>
          <t>HYLTE</t>
        </is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59618-2024</t>
        </is>
      </c>
      <c r="B416" s="1" t="n">
        <v>45638.80822916667</v>
      </c>
      <c r="C416" s="1" t="n">
        <v>45961</v>
      </c>
      <c r="D416" t="inlineStr">
        <is>
          <t>HALLANDS LÄN</t>
        </is>
      </c>
      <c r="E416" t="inlineStr">
        <is>
          <t>HYLTE</t>
        </is>
      </c>
      <c r="G416" t="n">
        <v>1.9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26359-2025</t>
        </is>
      </c>
      <c r="B417" s="1" t="n">
        <v>45806.2697800926</v>
      </c>
      <c r="C417" s="1" t="n">
        <v>45961</v>
      </c>
      <c r="D417" t="inlineStr">
        <is>
          <t>HALLANDS LÄN</t>
        </is>
      </c>
      <c r="E417" t="inlineStr">
        <is>
          <t>HYLTE</t>
        </is>
      </c>
      <c r="G417" t="n">
        <v>1.8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7679-2024</t>
        </is>
      </c>
      <c r="B418" s="1" t="n">
        <v>45348</v>
      </c>
      <c r="C418" s="1" t="n">
        <v>45961</v>
      </c>
      <c r="D418" t="inlineStr">
        <is>
          <t>HALLANDS LÄN</t>
        </is>
      </c>
      <c r="E418" t="inlineStr">
        <is>
          <t>HYLTE</t>
        </is>
      </c>
      <c r="G418" t="n">
        <v>0.8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43261-2024</t>
        </is>
      </c>
      <c r="B419" s="1" t="n">
        <v>45568.36644675926</v>
      </c>
      <c r="C419" s="1" t="n">
        <v>45961</v>
      </c>
      <c r="D419" t="inlineStr">
        <is>
          <t>HALLANDS LÄN</t>
        </is>
      </c>
      <c r="E419" t="inlineStr">
        <is>
          <t>HYLTE</t>
        </is>
      </c>
      <c r="G419" t="n">
        <v>1.5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52625-2024</t>
        </is>
      </c>
      <c r="B420" s="1" t="n">
        <v>45609.90935185185</v>
      </c>
      <c r="C420" s="1" t="n">
        <v>45961</v>
      </c>
      <c r="D420" t="inlineStr">
        <is>
          <t>HALLANDS LÄN</t>
        </is>
      </c>
      <c r="E420" t="inlineStr">
        <is>
          <t>HYLTE</t>
        </is>
      </c>
      <c r="G420" t="n">
        <v>2.6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74307-2021</t>
        </is>
      </c>
      <c r="B421" s="1" t="n">
        <v>44559</v>
      </c>
      <c r="C421" s="1" t="n">
        <v>45961</v>
      </c>
      <c r="D421" t="inlineStr">
        <is>
          <t>HALLANDS LÄN</t>
        </is>
      </c>
      <c r="E421" t="inlineStr">
        <is>
          <t>HYLTE</t>
        </is>
      </c>
      <c r="G421" t="n">
        <v>1.5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16960-2025</t>
        </is>
      </c>
      <c r="B422" s="1" t="n">
        <v>45752</v>
      </c>
      <c r="C422" s="1" t="n">
        <v>45961</v>
      </c>
      <c r="D422" t="inlineStr">
        <is>
          <t>HALLANDS LÄN</t>
        </is>
      </c>
      <c r="E422" t="inlineStr">
        <is>
          <t>HYLTE</t>
        </is>
      </c>
      <c r="F422" t="inlineStr">
        <is>
          <t>Kyrkan</t>
        </is>
      </c>
      <c r="G422" t="n">
        <v>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38854-2023</t>
        </is>
      </c>
      <c r="B423" s="1" t="n">
        <v>45163</v>
      </c>
      <c r="C423" s="1" t="n">
        <v>45961</v>
      </c>
      <c r="D423" t="inlineStr">
        <is>
          <t>HALLANDS LÄN</t>
        </is>
      </c>
      <c r="E423" t="inlineStr">
        <is>
          <t>HYLTE</t>
        </is>
      </c>
      <c r="G423" t="n">
        <v>1.3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22309-2022</t>
        </is>
      </c>
      <c r="B424" s="1" t="n">
        <v>44712.81100694444</v>
      </c>
      <c r="C424" s="1" t="n">
        <v>45961</v>
      </c>
      <c r="D424" t="inlineStr">
        <is>
          <t>HALLANDS LÄN</t>
        </is>
      </c>
      <c r="E424" t="inlineStr">
        <is>
          <t>HYLTE</t>
        </is>
      </c>
      <c r="G424" t="n">
        <v>2.4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56580-2022</t>
        </is>
      </c>
      <c r="B425" s="1" t="n">
        <v>44893.54849537037</v>
      </c>
      <c r="C425" s="1" t="n">
        <v>45961</v>
      </c>
      <c r="D425" t="inlineStr">
        <is>
          <t>HALLANDS LÄN</t>
        </is>
      </c>
      <c r="E425" t="inlineStr">
        <is>
          <t>HYLTE</t>
        </is>
      </c>
      <c r="G425" t="n">
        <v>1.9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27238-2025</t>
        </is>
      </c>
      <c r="B426" s="1" t="n">
        <v>45812.44835648148</v>
      </c>
      <c r="C426" s="1" t="n">
        <v>45961</v>
      </c>
      <c r="D426" t="inlineStr">
        <is>
          <t>HALLANDS LÄN</t>
        </is>
      </c>
      <c r="E426" t="inlineStr">
        <is>
          <t>HYLTE</t>
        </is>
      </c>
      <c r="G426" t="n">
        <v>0.6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27276-2025</t>
        </is>
      </c>
      <c r="B427" s="1" t="n">
        <v>45812.52005787037</v>
      </c>
      <c r="C427" s="1" t="n">
        <v>45961</v>
      </c>
      <c r="D427" t="inlineStr">
        <is>
          <t>HALLANDS LÄN</t>
        </is>
      </c>
      <c r="E427" t="inlineStr">
        <is>
          <t>HYLTE</t>
        </is>
      </c>
      <c r="G427" t="n">
        <v>2.1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60571-2024</t>
        </is>
      </c>
      <c r="B428" s="1" t="n">
        <v>45642</v>
      </c>
      <c r="C428" s="1" t="n">
        <v>45961</v>
      </c>
      <c r="D428" t="inlineStr">
        <is>
          <t>HALLANDS LÄN</t>
        </is>
      </c>
      <c r="E428" t="inlineStr">
        <is>
          <t>HYLTE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60574-2024</t>
        </is>
      </c>
      <c r="B429" s="1" t="n">
        <v>45642</v>
      </c>
      <c r="C429" s="1" t="n">
        <v>45961</v>
      </c>
      <c r="D429" t="inlineStr">
        <is>
          <t>HALLANDS LÄN</t>
        </is>
      </c>
      <c r="E429" t="inlineStr">
        <is>
          <t>HYLTE</t>
        </is>
      </c>
      <c r="G429" t="n">
        <v>1.5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27244-2025</t>
        </is>
      </c>
      <c r="B430" s="1" t="n">
        <v>45812.461875</v>
      </c>
      <c r="C430" s="1" t="n">
        <v>45961</v>
      </c>
      <c r="D430" t="inlineStr">
        <is>
          <t>HALLANDS LÄN</t>
        </is>
      </c>
      <c r="E430" t="inlineStr">
        <is>
          <t>HYLTE</t>
        </is>
      </c>
      <c r="G430" t="n">
        <v>1.5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27171-2025</t>
        </is>
      </c>
      <c r="B431" s="1" t="n">
        <v>45812.34607638889</v>
      </c>
      <c r="C431" s="1" t="n">
        <v>45961</v>
      </c>
      <c r="D431" t="inlineStr">
        <is>
          <t>HALLANDS LÄN</t>
        </is>
      </c>
      <c r="E431" t="inlineStr">
        <is>
          <t>HYLTE</t>
        </is>
      </c>
      <c r="G431" t="n">
        <v>2.4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27235-2025</t>
        </is>
      </c>
      <c r="B432" s="1" t="n">
        <v>45812.44450231481</v>
      </c>
      <c r="C432" s="1" t="n">
        <v>45961</v>
      </c>
      <c r="D432" t="inlineStr">
        <is>
          <t>HALLANDS LÄN</t>
        </is>
      </c>
      <c r="E432" t="inlineStr">
        <is>
          <t>HYLTE</t>
        </is>
      </c>
      <c r="G432" t="n">
        <v>0.9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60606-2024</t>
        </is>
      </c>
      <c r="B433" s="1" t="n">
        <v>45642</v>
      </c>
      <c r="C433" s="1" t="n">
        <v>45961</v>
      </c>
      <c r="D433" t="inlineStr">
        <is>
          <t>HALLANDS LÄN</t>
        </is>
      </c>
      <c r="E433" t="inlineStr">
        <is>
          <t>HYLTE</t>
        </is>
      </c>
      <c r="G433" t="n">
        <v>0.6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30013-2021</t>
        </is>
      </c>
      <c r="B434" s="1" t="n">
        <v>44363</v>
      </c>
      <c r="C434" s="1" t="n">
        <v>45961</v>
      </c>
      <c r="D434" t="inlineStr">
        <is>
          <t>HALLANDS LÄN</t>
        </is>
      </c>
      <c r="E434" t="inlineStr">
        <is>
          <t>HYLTE</t>
        </is>
      </c>
      <c r="G434" t="n">
        <v>4.7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23833-2024</t>
        </is>
      </c>
      <c r="B435" s="1" t="n">
        <v>45455.49011574074</v>
      </c>
      <c r="C435" s="1" t="n">
        <v>45961</v>
      </c>
      <c r="D435" t="inlineStr">
        <is>
          <t>HALLANDS LÄN</t>
        </is>
      </c>
      <c r="E435" t="inlineStr">
        <is>
          <t>HYLTE</t>
        </is>
      </c>
      <c r="G435" t="n">
        <v>3.8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28803-2023</t>
        </is>
      </c>
      <c r="B436" s="1" t="n">
        <v>45104.36805555555</v>
      </c>
      <c r="C436" s="1" t="n">
        <v>45961</v>
      </c>
      <c r="D436" t="inlineStr">
        <is>
          <t>HALLANDS LÄN</t>
        </is>
      </c>
      <c r="E436" t="inlineStr">
        <is>
          <t>HYLTE</t>
        </is>
      </c>
      <c r="G436" t="n">
        <v>4.1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5699-2024</t>
        </is>
      </c>
      <c r="B437" s="1" t="n">
        <v>45334.75275462963</v>
      </c>
      <c r="C437" s="1" t="n">
        <v>45961</v>
      </c>
      <c r="D437" t="inlineStr">
        <is>
          <t>HALLANDS LÄN</t>
        </is>
      </c>
      <c r="E437" t="inlineStr">
        <is>
          <t>HYLTE</t>
        </is>
      </c>
      <c r="G437" t="n">
        <v>0.6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12548-2025</t>
        </is>
      </c>
      <c r="B438" s="1" t="n">
        <v>45730.94172453704</v>
      </c>
      <c r="C438" s="1" t="n">
        <v>45961</v>
      </c>
      <c r="D438" t="inlineStr">
        <is>
          <t>HALLANDS LÄN</t>
        </is>
      </c>
      <c r="E438" t="inlineStr">
        <is>
          <t>HYLTE</t>
        </is>
      </c>
      <c r="G438" t="n">
        <v>2.9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25217-2022</t>
        </is>
      </c>
      <c r="B439" s="1" t="n">
        <v>44729</v>
      </c>
      <c r="C439" s="1" t="n">
        <v>45961</v>
      </c>
      <c r="D439" t="inlineStr">
        <is>
          <t>HALLANDS LÄN</t>
        </is>
      </c>
      <c r="E439" t="inlineStr">
        <is>
          <t>HYLTE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5839-2025</t>
        </is>
      </c>
      <c r="B440" s="1" t="n">
        <v>45694.96034722222</v>
      </c>
      <c r="C440" s="1" t="n">
        <v>45961</v>
      </c>
      <c r="D440" t="inlineStr">
        <is>
          <t>HALLANDS LÄN</t>
        </is>
      </c>
      <c r="E440" t="inlineStr">
        <is>
          <t>HYLTE</t>
        </is>
      </c>
      <c r="G440" t="n">
        <v>1.4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61299-2024</t>
        </is>
      </c>
      <c r="B441" s="1" t="n">
        <v>45645.89479166667</v>
      </c>
      <c r="C441" s="1" t="n">
        <v>45961</v>
      </c>
      <c r="D441" t="inlineStr">
        <is>
          <t>HALLANDS LÄN</t>
        </is>
      </c>
      <c r="E441" t="inlineStr">
        <is>
          <t>HYLTE</t>
        </is>
      </c>
      <c r="F441" t="inlineStr">
        <is>
          <t>Kyrkan</t>
        </is>
      </c>
      <c r="G441" t="n">
        <v>3.4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49914-2024</t>
        </is>
      </c>
      <c r="B442" s="1" t="n">
        <v>45597.56563657407</v>
      </c>
      <c r="C442" s="1" t="n">
        <v>45961</v>
      </c>
      <c r="D442" t="inlineStr">
        <is>
          <t>HALLANDS LÄN</t>
        </is>
      </c>
      <c r="E442" t="inlineStr">
        <is>
          <t>HYLTE</t>
        </is>
      </c>
      <c r="G442" t="n">
        <v>2.1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8185-2025</t>
        </is>
      </c>
      <c r="B443" s="1" t="n">
        <v>45708.39929398148</v>
      </c>
      <c r="C443" s="1" t="n">
        <v>45961</v>
      </c>
      <c r="D443" t="inlineStr">
        <is>
          <t>HALLANDS LÄN</t>
        </is>
      </c>
      <c r="E443" t="inlineStr">
        <is>
          <t>HYLTE</t>
        </is>
      </c>
      <c r="G443" t="n">
        <v>1.9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13516-2024</t>
        </is>
      </c>
      <c r="B444" s="1" t="n">
        <v>45387</v>
      </c>
      <c r="C444" s="1" t="n">
        <v>45961</v>
      </c>
      <c r="D444" t="inlineStr">
        <is>
          <t>HALLANDS LÄN</t>
        </is>
      </c>
      <c r="E444" t="inlineStr">
        <is>
          <t>HYLTE</t>
        </is>
      </c>
      <c r="G444" t="n">
        <v>11.1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29479-2024</t>
        </is>
      </c>
      <c r="B445" s="1" t="n">
        <v>45483</v>
      </c>
      <c r="C445" s="1" t="n">
        <v>45961</v>
      </c>
      <c r="D445" t="inlineStr">
        <is>
          <t>HALLANDS LÄN</t>
        </is>
      </c>
      <c r="E445" t="inlineStr">
        <is>
          <t>HYLTE</t>
        </is>
      </c>
      <c r="G445" t="n">
        <v>0.7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8318-2024</t>
        </is>
      </c>
      <c r="B446" s="1" t="n">
        <v>45352.46850694445</v>
      </c>
      <c r="C446" s="1" t="n">
        <v>45961</v>
      </c>
      <c r="D446" t="inlineStr">
        <is>
          <t>HALLANDS LÄN</t>
        </is>
      </c>
      <c r="E446" t="inlineStr">
        <is>
          <t>HYLTE</t>
        </is>
      </c>
      <c r="G446" t="n">
        <v>0.6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27891-2025</t>
        </is>
      </c>
      <c r="B447" s="1" t="n">
        <v>45817.46157407408</v>
      </c>
      <c r="C447" s="1" t="n">
        <v>45961</v>
      </c>
      <c r="D447" t="inlineStr">
        <is>
          <t>HALLANDS LÄN</t>
        </is>
      </c>
      <c r="E447" t="inlineStr">
        <is>
          <t>HYLTE</t>
        </is>
      </c>
      <c r="G447" t="n">
        <v>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28068-2025</t>
        </is>
      </c>
      <c r="B448" s="1" t="n">
        <v>45817</v>
      </c>
      <c r="C448" s="1" t="n">
        <v>45961</v>
      </c>
      <c r="D448" t="inlineStr">
        <is>
          <t>HALLANDS LÄN</t>
        </is>
      </c>
      <c r="E448" t="inlineStr">
        <is>
          <t>HYLTE</t>
        </is>
      </c>
      <c r="G448" t="n">
        <v>1.4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10364-2023</t>
        </is>
      </c>
      <c r="B449" s="1" t="n">
        <v>44980</v>
      </c>
      <c r="C449" s="1" t="n">
        <v>45961</v>
      </c>
      <c r="D449" t="inlineStr">
        <is>
          <t>HALLANDS LÄN</t>
        </is>
      </c>
      <c r="E449" t="inlineStr">
        <is>
          <t>HYLTE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28060-2025</t>
        </is>
      </c>
      <c r="B450" s="1" t="n">
        <v>45817</v>
      </c>
      <c r="C450" s="1" t="n">
        <v>45961</v>
      </c>
      <c r="D450" t="inlineStr">
        <is>
          <t>HALLANDS LÄN</t>
        </is>
      </c>
      <c r="E450" t="inlineStr">
        <is>
          <t>HYLTE</t>
        </is>
      </c>
      <c r="G450" t="n">
        <v>3.9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7783-2025</t>
        </is>
      </c>
      <c r="B451" s="1" t="n">
        <v>45706.58739583333</v>
      </c>
      <c r="C451" s="1" t="n">
        <v>45961</v>
      </c>
      <c r="D451" t="inlineStr">
        <is>
          <t>HALLANDS LÄN</t>
        </is>
      </c>
      <c r="E451" t="inlineStr">
        <is>
          <t>HYLTE</t>
        </is>
      </c>
      <c r="G451" t="n">
        <v>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9610-2025</t>
        </is>
      </c>
      <c r="B452" s="1" t="n">
        <v>45715.65719907408</v>
      </c>
      <c r="C452" s="1" t="n">
        <v>45961</v>
      </c>
      <c r="D452" t="inlineStr">
        <is>
          <t>HALLANDS LÄN</t>
        </is>
      </c>
      <c r="E452" t="inlineStr">
        <is>
          <t>HYLTE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57461-2023</t>
        </is>
      </c>
      <c r="B453" s="1" t="n">
        <v>45246.36248842593</v>
      </c>
      <c r="C453" s="1" t="n">
        <v>45961</v>
      </c>
      <c r="D453" t="inlineStr">
        <is>
          <t>HALLANDS LÄN</t>
        </is>
      </c>
      <c r="E453" t="inlineStr">
        <is>
          <t>HYLTE</t>
        </is>
      </c>
      <c r="G453" t="n">
        <v>3.3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3126-2024</t>
        </is>
      </c>
      <c r="B454" s="1" t="n">
        <v>45316.52122685185</v>
      </c>
      <c r="C454" s="1" t="n">
        <v>45961</v>
      </c>
      <c r="D454" t="inlineStr">
        <is>
          <t>HALLANDS LÄN</t>
        </is>
      </c>
      <c r="E454" t="inlineStr">
        <is>
          <t>HYLTE</t>
        </is>
      </c>
      <c r="G454" t="n">
        <v>1.1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9603-2025</t>
        </is>
      </c>
      <c r="B455" s="1" t="n">
        <v>45715.65526620371</v>
      </c>
      <c r="C455" s="1" t="n">
        <v>45961</v>
      </c>
      <c r="D455" t="inlineStr">
        <is>
          <t>HALLANDS LÄN</t>
        </is>
      </c>
      <c r="E455" t="inlineStr">
        <is>
          <t>HYLTE</t>
        </is>
      </c>
      <c r="G455" t="n">
        <v>0.8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28881-2025</t>
        </is>
      </c>
      <c r="B456" s="1" t="n">
        <v>45820.62440972222</v>
      </c>
      <c r="C456" s="1" t="n">
        <v>45961</v>
      </c>
      <c r="D456" t="inlineStr">
        <is>
          <t>HALLANDS LÄN</t>
        </is>
      </c>
      <c r="E456" t="inlineStr">
        <is>
          <t>HYLTE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34899-2022</t>
        </is>
      </c>
      <c r="B457" s="1" t="n">
        <v>44796.5582175926</v>
      </c>
      <c r="C457" s="1" t="n">
        <v>45961</v>
      </c>
      <c r="D457" t="inlineStr">
        <is>
          <t>HALLANDS LÄN</t>
        </is>
      </c>
      <c r="E457" t="inlineStr">
        <is>
          <t>HYLTE</t>
        </is>
      </c>
      <c r="G457" t="n">
        <v>1.9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33011-2021</t>
        </is>
      </c>
      <c r="B458" s="1" t="n">
        <v>44376.4734375</v>
      </c>
      <c r="C458" s="1" t="n">
        <v>45961</v>
      </c>
      <c r="D458" t="inlineStr">
        <is>
          <t>HALLANDS LÄN</t>
        </is>
      </c>
      <c r="E458" t="inlineStr">
        <is>
          <t>HYLTE</t>
        </is>
      </c>
      <c r="G458" t="n">
        <v>10.4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57966-2022</t>
        </is>
      </c>
      <c r="B459" s="1" t="n">
        <v>44900.43803240741</v>
      </c>
      <c r="C459" s="1" t="n">
        <v>45961</v>
      </c>
      <c r="D459" t="inlineStr">
        <is>
          <t>HALLANDS LÄN</t>
        </is>
      </c>
      <c r="E459" t="inlineStr">
        <is>
          <t>HYLTE</t>
        </is>
      </c>
      <c r="G459" t="n">
        <v>3.5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37932-2024</t>
        </is>
      </c>
      <c r="B460" s="1" t="n">
        <v>45544.48355324074</v>
      </c>
      <c r="C460" s="1" t="n">
        <v>45961</v>
      </c>
      <c r="D460" t="inlineStr">
        <is>
          <t>HALLANDS LÄN</t>
        </is>
      </c>
      <c r="E460" t="inlineStr">
        <is>
          <t>HYLTE</t>
        </is>
      </c>
      <c r="G460" t="n">
        <v>0.6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58221-2022</t>
        </is>
      </c>
      <c r="B461" s="1" t="n">
        <v>44901.36942129629</v>
      </c>
      <c r="C461" s="1" t="n">
        <v>45961</v>
      </c>
      <c r="D461" t="inlineStr">
        <is>
          <t>HALLANDS LÄN</t>
        </is>
      </c>
      <c r="E461" t="inlineStr">
        <is>
          <t>HYLTE</t>
        </is>
      </c>
      <c r="G461" t="n">
        <v>0.8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47910-2024</t>
        </is>
      </c>
      <c r="B462" s="1" t="n">
        <v>45589.32143518519</v>
      </c>
      <c r="C462" s="1" t="n">
        <v>45961</v>
      </c>
      <c r="D462" t="inlineStr">
        <is>
          <t>HALLANDS LÄN</t>
        </is>
      </c>
      <c r="E462" t="inlineStr">
        <is>
          <t>HYLTE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30821-2021</t>
        </is>
      </c>
      <c r="B463" s="1" t="n">
        <v>44365</v>
      </c>
      <c r="C463" s="1" t="n">
        <v>45961</v>
      </c>
      <c r="D463" t="inlineStr">
        <is>
          <t>HALLANDS LÄN</t>
        </is>
      </c>
      <c r="E463" t="inlineStr">
        <is>
          <t>HYLTE</t>
        </is>
      </c>
      <c r="G463" t="n">
        <v>3.5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29713-2025</t>
        </is>
      </c>
      <c r="B464" s="1" t="n">
        <v>45825.56527777778</v>
      </c>
      <c r="C464" s="1" t="n">
        <v>45961</v>
      </c>
      <c r="D464" t="inlineStr">
        <is>
          <t>HALLANDS LÄN</t>
        </is>
      </c>
      <c r="E464" t="inlineStr">
        <is>
          <t>HYLTE</t>
        </is>
      </c>
      <c r="G464" t="n">
        <v>0.3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5955-2021</t>
        </is>
      </c>
      <c r="B465" s="1" t="n">
        <v>44231</v>
      </c>
      <c r="C465" s="1" t="n">
        <v>45961</v>
      </c>
      <c r="D465" t="inlineStr">
        <is>
          <t>HALLANDS LÄN</t>
        </is>
      </c>
      <c r="E465" t="inlineStr">
        <is>
          <t>HYLTE</t>
        </is>
      </c>
      <c r="G465" t="n">
        <v>4.3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57871-2022</t>
        </is>
      </c>
      <c r="B466" s="1" t="n">
        <v>44899.73085648148</v>
      </c>
      <c r="C466" s="1" t="n">
        <v>45961</v>
      </c>
      <c r="D466" t="inlineStr">
        <is>
          <t>HALLANDS LÄN</t>
        </is>
      </c>
      <c r="E466" t="inlineStr">
        <is>
          <t>HYLTE</t>
        </is>
      </c>
      <c r="G466" t="n">
        <v>1.1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53207-2023</t>
        </is>
      </c>
      <c r="B467" s="1" t="n">
        <v>45229</v>
      </c>
      <c r="C467" s="1" t="n">
        <v>45961</v>
      </c>
      <c r="D467" t="inlineStr">
        <is>
          <t>HALLANDS LÄN</t>
        </is>
      </c>
      <c r="E467" t="inlineStr">
        <is>
          <t>HYLTE</t>
        </is>
      </c>
      <c r="G467" t="n">
        <v>5.6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19597-2025</t>
        </is>
      </c>
      <c r="B468" s="1" t="n">
        <v>45770.58237268519</v>
      </c>
      <c r="C468" s="1" t="n">
        <v>45961</v>
      </c>
      <c r="D468" t="inlineStr">
        <is>
          <t>HALLANDS LÄN</t>
        </is>
      </c>
      <c r="E468" t="inlineStr">
        <is>
          <t>HYLTE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29705-2025</t>
        </is>
      </c>
      <c r="B469" s="1" t="n">
        <v>45825.56074074074</v>
      </c>
      <c r="C469" s="1" t="n">
        <v>45961</v>
      </c>
      <c r="D469" t="inlineStr">
        <is>
          <t>HALLANDS LÄN</t>
        </is>
      </c>
      <c r="E469" t="inlineStr">
        <is>
          <t>HYLTE</t>
        </is>
      </c>
      <c r="G469" t="n">
        <v>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15813-2025</t>
        </is>
      </c>
      <c r="B470" s="1" t="n">
        <v>45748.6680787037</v>
      </c>
      <c r="C470" s="1" t="n">
        <v>45961</v>
      </c>
      <c r="D470" t="inlineStr">
        <is>
          <t>HALLANDS LÄN</t>
        </is>
      </c>
      <c r="E470" t="inlineStr">
        <is>
          <t>HYLTE</t>
        </is>
      </c>
      <c r="G470" t="n">
        <v>1.6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14011-2021</t>
        </is>
      </c>
      <c r="B471" s="1" t="n">
        <v>44277.6359375</v>
      </c>
      <c r="C471" s="1" t="n">
        <v>45961</v>
      </c>
      <c r="D471" t="inlineStr">
        <is>
          <t>HALLANDS LÄN</t>
        </is>
      </c>
      <c r="E471" t="inlineStr">
        <is>
          <t>HYLTE</t>
        </is>
      </c>
      <c r="G471" t="n">
        <v>0.9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29710-2025</t>
        </is>
      </c>
      <c r="B472" s="1" t="n">
        <v>45825.56381944445</v>
      </c>
      <c r="C472" s="1" t="n">
        <v>45961</v>
      </c>
      <c r="D472" t="inlineStr">
        <is>
          <t>HALLANDS LÄN</t>
        </is>
      </c>
      <c r="E472" t="inlineStr">
        <is>
          <t>HYLTE</t>
        </is>
      </c>
      <c r="G472" t="n">
        <v>0.6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11865-2023</t>
        </is>
      </c>
      <c r="B473" s="1" t="n">
        <v>44995.3935300926</v>
      </c>
      <c r="C473" s="1" t="n">
        <v>45961</v>
      </c>
      <c r="D473" t="inlineStr">
        <is>
          <t>HALLANDS LÄN</t>
        </is>
      </c>
      <c r="E473" t="inlineStr">
        <is>
          <t>HYLTE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39107-2024</t>
        </is>
      </c>
      <c r="B474" s="1" t="n">
        <v>45548.57417824074</v>
      </c>
      <c r="C474" s="1" t="n">
        <v>45961</v>
      </c>
      <c r="D474" t="inlineStr">
        <is>
          <t>HALLANDS LÄN</t>
        </is>
      </c>
      <c r="E474" t="inlineStr">
        <is>
          <t>HYLTE</t>
        </is>
      </c>
      <c r="G474" t="n">
        <v>2.1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4886-2023</t>
        </is>
      </c>
      <c r="B475" s="1" t="n">
        <v>44958.27760416667</v>
      </c>
      <c r="C475" s="1" t="n">
        <v>45961</v>
      </c>
      <c r="D475" t="inlineStr">
        <is>
          <t>HALLANDS LÄN</t>
        </is>
      </c>
      <c r="E475" t="inlineStr">
        <is>
          <t>HYLTE</t>
        </is>
      </c>
      <c r="G475" t="n">
        <v>0.9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39099-2024</t>
        </is>
      </c>
      <c r="B476" s="1" t="n">
        <v>45548.56550925926</v>
      </c>
      <c r="C476" s="1" t="n">
        <v>45961</v>
      </c>
      <c r="D476" t="inlineStr">
        <is>
          <t>HALLANDS LÄN</t>
        </is>
      </c>
      <c r="E476" t="inlineStr">
        <is>
          <t>HYLTE</t>
        </is>
      </c>
      <c r="G476" t="n">
        <v>1.3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31076-2024</t>
        </is>
      </c>
      <c r="B477" s="1" t="n">
        <v>45502.46032407408</v>
      </c>
      <c r="C477" s="1" t="n">
        <v>45961</v>
      </c>
      <c r="D477" t="inlineStr">
        <is>
          <t>HALLANDS LÄN</t>
        </is>
      </c>
      <c r="E477" t="inlineStr">
        <is>
          <t>HYLTE</t>
        </is>
      </c>
      <c r="G477" t="n">
        <v>5.3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1950-2022</t>
        </is>
      </c>
      <c r="B478" s="1" t="n">
        <v>44575</v>
      </c>
      <c r="C478" s="1" t="n">
        <v>45961</v>
      </c>
      <c r="D478" t="inlineStr">
        <is>
          <t>HALLANDS LÄN</t>
        </is>
      </c>
      <c r="E478" t="inlineStr">
        <is>
          <t>HYLTE</t>
        </is>
      </c>
      <c r="G478" t="n">
        <v>1.9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44131-2024</t>
        </is>
      </c>
      <c r="B479" s="1" t="n">
        <v>45572</v>
      </c>
      <c r="C479" s="1" t="n">
        <v>45961</v>
      </c>
      <c r="D479" t="inlineStr">
        <is>
          <t>HALLANDS LÄN</t>
        </is>
      </c>
      <c r="E479" t="inlineStr">
        <is>
          <t>HYLTE</t>
        </is>
      </c>
      <c r="G479" t="n">
        <v>1.9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30572-2025</t>
        </is>
      </c>
      <c r="B480" s="1" t="n">
        <v>45831.40982638889</v>
      </c>
      <c r="C480" s="1" t="n">
        <v>45961</v>
      </c>
      <c r="D480" t="inlineStr">
        <is>
          <t>HALLANDS LÄN</t>
        </is>
      </c>
      <c r="E480" t="inlineStr">
        <is>
          <t>HYLTE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55417-2022</t>
        </is>
      </c>
      <c r="B481" s="1" t="n">
        <v>44887</v>
      </c>
      <c r="C481" s="1" t="n">
        <v>45961</v>
      </c>
      <c r="D481" t="inlineStr">
        <is>
          <t>HALLANDS LÄN</t>
        </is>
      </c>
      <c r="E481" t="inlineStr">
        <is>
          <t>HYLTE</t>
        </is>
      </c>
      <c r="G481" t="n">
        <v>4.1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3813-2023</t>
        </is>
      </c>
      <c r="B482" s="1" t="n">
        <v>44951.61150462963</v>
      </c>
      <c r="C482" s="1" t="n">
        <v>45961</v>
      </c>
      <c r="D482" t="inlineStr">
        <is>
          <t>HALLANDS LÄN</t>
        </is>
      </c>
      <c r="E482" t="inlineStr">
        <is>
          <t>HYLTE</t>
        </is>
      </c>
      <c r="G482" t="n">
        <v>2.6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9375-2021</t>
        </is>
      </c>
      <c r="B483" s="1" t="n">
        <v>44250</v>
      </c>
      <c r="C483" s="1" t="n">
        <v>45961</v>
      </c>
      <c r="D483" t="inlineStr">
        <is>
          <t>HALLANDS LÄN</t>
        </is>
      </c>
      <c r="E483" t="inlineStr">
        <is>
          <t>HYLTE</t>
        </is>
      </c>
      <c r="G483" t="n">
        <v>1.2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61683-2023</t>
        </is>
      </c>
      <c r="B484" s="1" t="n">
        <v>45265.63447916666</v>
      </c>
      <c r="C484" s="1" t="n">
        <v>45961</v>
      </c>
      <c r="D484" t="inlineStr">
        <is>
          <t>HALLANDS LÄN</t>
        </is>
      </c>
      <c r="E484" t="inlineStr">
        <is>
          <t>HYLTE</t>
        </is>
      </c>
      <c r="G484" t="n">
        <v>1.3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21453-2021</t>
        </is>
      </c>
      <c r="B485" s="1" t="n">
        <v>44321.46956018519</v>
      </c>
      <c r="C485" s="1" t="n">
        <v>45961</v>
      </c>
      <c r="D485" t="inlineStr">
        <is>
          <t>HALLANDS LÄN</t>
        </is>
      </c>
      <c r="E485" t="inlineStr">
        <is>
          <t>HYLTE</t>
        </is>
      </c>
      <c r="G485" t="n">
        <v>0.7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19792-2024</t>
        </is>
      </c>
      <c r="B486" s="1" t="n">
        <v>45432</v>
      </c>
      <c r="C486" s="1" t="n">
        <v>45961</v>
      </c>
      <c r="D486" t="inlineStr">
        <is>
          <t>HALLANDS LÄN</t>
        </is>
      </c>
      <c r="E486" t="inlineStr">
        <is>
          <t>HYLTE</t>
        </is>
      </c>
      <c r="G486" t="n">
        <v>3.9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20523-2025</t>
        </is>
      </c>
      <c r="B487" s="1" t="n">
        <v>45775.60403935185</v>
      </c>
      <c r="C487" s="1" t="n">
        <v>45961</v>
      </c>
      <c r="D487" t="inlineStr">
        <is>
          <t>HALLANDS LÄN</t>
        </is>
      </c>
      <c r="E487" t="inlineStr">
        <is>
          <t>HYLTE</t>
        </is>
      </c>
      <c r="G487" t="n">
        <v>1.6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50152-2021</t>
        </is>
      </c>
      <c r="B488" s="1" t="n">
        <v>44456.73003472222</v>
      </c>
      <c r="C488" s="1" t="n">
        <v>45961</v>
      </c>
      <c r="D488" t="inlineStr">
        <is>
          <t>HALLANDS LÄN</t>
        </is>
      </c>
      <c r="E488" t="inlineStr">
        <is>
          <t>HYLTE</t>
        </is>
      </c>
      <c r="G488" t="n">
        <v>3.6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60328-2022</t>
        </is>
      </c>
      <c r="B489" s="1" t="n">
        <v>44910.59451388889</v>
      </c>
      <c r="C489" s="1" t="n">
        <v>45961</v>
      </c>
      <c r="D489" t="inlineStr">
        <is>
          <t>HALLANDS LÄN</t>
        </is>
      </c>
      <c r="E489" t="inlineStr">
        <is>
          <t>HYLTE</t>
        </is>
      </c>
      <c r="G489" t="n">
        <v>2.5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50523-2024</t>
        </is>
      </c>
      <c r="B490" s="1" t="n">
        <v>45601.55399305555</v>
      </c>
      <c r="C490" s="1" t="n">
        <v>45961</v>
      </c>
      <c r="D490" t="inlineStr">
        <is>
          <t>HALLANDS LÄN</t>
        </is>
      </c>
      <c r="E490" t="inlineStr">
        <is>
          <t>HYLTE</t>
        </is>
      </c>
      <c r="G490" t="n">
        <v>8.199999999999999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31465-2025</t>
        </is>
      </c>
      <c r="B491" s="1" t="n">
        <v>45833</v>
      </c>
      <c r="C491" s="1" t="n">
        <v>45961</v>
      </c>
      <c r="D491" t="inlineStr">
        <is>
          <t>HALLANDS LÄN</t>
        </is>
      </c>
      <c r="E491" t="inlineStr">
        <is>
          <t>HYLTE</t>
        </is>
      </c>
      <c r="G491" t="n">
        <v>5.1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33613-2023</t>
        </is>
      </c>
      <c r="B492" s="1" t="n">
        <v>45132.35609953704</v>
      </c>
      <c r="C492" s="1" t="n">
        <v>45961</v>
      </c>
      <c r="D492" t="inlineStr">
        <is>
          <t>HALLANDS LÄN</t>
        </is>
      </c>
      <c r="E492" t="inlineStr">
        <is>
          <t>HYLTE</t>
        </is>
      </c>
      <c r="G492" t="n">
        <v>3.9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32017-2025</t>
        </is>
      </c>
      <c r="B493" s="1" t="n">
        <v>45835.40422453704</v>
      </c>
      <c r="C493" s="1" t="n">
        <v>45961</v>
      </c>
      <c r="D493" t="inlineStr">
        <is>
          <t>HALLANDS LÄN</t>
        </is>
      </c>
      <c r="E493" t="inlineStr">
        <is>
          <t>HYLTE</t>
        </is>
      </c>
      <c r="G493" t="n">
        <v>2.3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57459-2023</t>
        </is>
      </c>
      <c r="B494" s="1" t="n">
        <v>45246.35570601852</v>
      </c>
      <c r="C494" s="1" t="n">
        <v>45961</v>
      </c>
      <c r="D494" t="inlineStr">
        <is>
          <t>HALLANDS LÄN</t>
        </is>
      </c>
      <c r="E494" t="inlineStr">
        <is>
          <t>HYLTE</t>
        </is>
      </c>
      <c r="G494" t="n">
        <v>3.8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57466-2023</t>
        </is>
      </c>
      <c r="B495" s="1" t="n">
        <v>45246.36679398148</v>
      </c>
      <c r="C495" s="1" t="n">
        <v>45961</v>
      </c>
      <c r="D495" t="inlineStr">
        <is>
          <t>HALLANDS LÄN</t>
        </is>
      </c>
      <c r="E495" t="inlineStr">
        <is>
          <t>HYLTE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18840-2024</t>
        </is>
      </c>
      <c r="B496" s="1" t="n">
        <v>45426.66671296296</v>
      </c>
      <c r="C496" s="1" t="n">
        <v>45961</v>
      </c>
      <c r="D496" t="inlineStr">
        <is>
          <t>HALLANDS LÄN</t>
        </is>
      </c>
      <c r="E496" t="inlineStr">
        <is>
          <t>HYLTE</t>
        </is>
      </c>
      <c r="G496" t="n">
        <v>1.3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6786-2021</t>
        </is>
      </c>
      <c r="B497" s="1" t="n">
        <v>44236</v>
      </c>
      <c r="C497" s="1" t="n">
        <v>45961</v>
      </c>
      <c r="D497" t="inlineStr">
        <is>
          <t>HALLANDS LÄN</t>
        </is>
      </c>
      <c r="E497" t="inlineStr">
        <is>
          <t>HYLTE</t>
        </is>
      </c>
      <c r="G497" t="n">
        <v>3.9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32335-2025</t>
        </is>
      </c>
      <c r="B498" s="1" t="n">
        <v>45836.52755787037</v>
      </c>
      <c r="C498" s="1" t="n">
        <v>45961</v>
      </c>
      <c r="D498" t="inlineStr">
        <is>
          <t>HALLANDS LÄN</t>
        </is>
      </c>
      <c r="E498" t="inlineStr">
        <is>
          <t>HYLTE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32337-2025</t>
        </is>
      </c>
      <c r="B499" s="1" t="n">
        <v>45836.61804398148</v>
      </c>
      <c r="C499" s="1" t="n">
        <v>45961</v>
      </c>
      <c r="D499" t="inlineStr">
        <is>
          <t>HALLANDS LÄN</t>
        </is>
      </c>
      <c r="E499" t="inlineStr">
        <is>
          <t>HYLTE</t>
        </is>
      </c>
      <c r="G499" t="n">
        <v>3.1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56441-2021</t>
        </is>
      </c>
      <c r="B500" s="1" t="n">
        <v>44477</v>
      </c>
      <c r="C500" s="1" t="n">
        <v>45961</v>
      </c>
      <c r="D500" t="inlineStr">
        <is>
          <t>HALLANDS LÄN</t>
        </is>
      </c>
      <c r="E500" t="inlineStr">
        <is>
          <t>HYLTE</t>
        </is>
      </c>
      <c r="G500" t="n">
        <v>3.5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46699-2025</t>
        </is>
      </c>
      <c r="B501" s="1" t="n">
        <v>45926.56075231481</v>
      </c>
      <c r="C501" s="1" t="n">
        <v>45961</v>
      </c>
      <c r="D501" t="inlineStr">
        <is>
          <t>HALLANDS LÄN</t>
        </is>
      </c>
      <c r="E501" t="inlineStr">
        <is>
          <t>HYLTE</t>
        </is>
      </c>
      <c r="G501" t="n">
        <v>2.2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11170-2024</t>
        </is>
      </c>
      <c r="B502" s="1" t="n">
        <v>45371.49938657408</v>
      </c>
      <c r="C502" s="1" t="n">
        <v>45961</v>
      </c>
      <c r="D502" t="inlineStr">
        <is>
          <t>HALLANDS LÄN</t>
        </is>
      </c>
      <c r="E502" t="inlineStr">
        <is>
          <t>HYLTE</t>
        </is>
      </c>
      <c r="G502" t="n">
        <v>2.5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43634-2023</t>
        </is>
      </c>
      <c r="B503" s="1" t="n">
        <v>45186.38148148148</v>
      </c>
      <c r="C503" s="1" t="n">
        <v>45961</v>
      </c>
      <c r="D503" t="inlineStr">
        <is>
          <t>HALLANDS LÄN</t>
        </is>
      </c>
      <c r="E503" t="inlineStr">
        <is>
          <t>HYLTE</t>
        </is>
      </c>
      <c r="G503" t="n">
        <v>1.7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32257-2025</t>
        </is>
      </c>
      <c r="B504" s="1" t="n">
        <v>45835.63642361111</v>
      </c>
      <c r="C504" s="1" t="n">
        <v>45961</v>
      </c>
      <c r="D504" t="inlineStr">
        <is>
          <t>HALLANDS LÄN</t>
        </is>
      </c>
      <c r="E504" t="inlineStr">
        <is>
          <t>HYLTE</t>
        </is>
      </c>
      <c r="G504" t="n">
        <v>0.9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32677-2025</t>
        </is>
      </c>
      <c r="B505" s="1" t="n">
        <v>45838.74873842593</v>
      </c>
      <c r="C505" s="1" t="n">
        <v>45961</v>
      </c>
      <c r="D505" t="inlineStr">
        <is>
          <t>HALLANDS LÄN</t>
        </is>
      </c>
      <c r="E505" t="inlineStr">
        <is>
          <t>HYLTE</t>
        </is>
      </c>
      <c r="G505" t="n">
        <v>1.9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32332-2025</t>
        </is>
      </c>
      <c r="B506" s="1" t="n">
        <v>45836.51347222222</v>
      </c>
      <c r="C506" s="1" t="n">
        <v>45961</v>
      </c>
      <c r="D506" t="inlineStr">
        <is>
          <t>HALLANDS LÄN</t>
        </is>
      </c>
      <c r="E506" t="inlineStr">
        <is>
          <t>HYLTE</t>
        </is>
      </c>
      <c r="G506" t="n">
        <v>4.1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32334-2025</t>
        </is>
      </c>
      <c r="B507" s="1" t="n">
        <v>45836.52130787037</v>
      </c>
      <c r="C507" s="1" t="n">
        <v>45961</v>
      </c>
      <c r="D507" t="inlineStr">
        <is>
          <t>HALLANDS LÄN</t>
        </is>
      </c>
      <c r="E507" t="inlineStr">
        <is>
          <t>HYLTE</t>
        </is>
      </c>
      <c r="G507" t="n">
        <v>1.2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40836-2024</t>
        </is>
      </c>
      <c r="B508" s="1" t="n">
        <v>45558.56938657408</v>
      </c>
      <c r="C508" s="1" t="n">
        <v>45961</v>
      </c>
      <c r="D508" t="inlineStr">
        <is>
          <t>HALLANDS LÄN</t>
        </is>
      </c>
      <c r="E508" t="inlineStr">
        <is>
          <t>HYLTE</t>
        </is>
      </c>
      <c r="G508" t="n">
        <v>2.6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32457-2025</t>
        </is>
      </c>
      <c r="B509" s="1" t="n">
        <v>45838.41030092593</v>
      </c>
      <c r="C509" s="1" t="n">
        <v>45961</v>
      </c>
      <c r="D509" t="inlineStr">
        <is>
          <t>HALLANDS LÄN</t>
        </is>
      </c>
      <c r="E509" t="inlineStr">
        <is>
          <t>HYLTE</t>
        </is>
      </c>
      <c r="G509" t="n">
        <v>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33233-2025</t>
        </is>
      </c>
      <c r="B510" s="1" t="n">
        <v>45840.64344907407</v>
      </c>
      <c r="C510" s="1" t="n">
        <v>45961</v>
      </c>
      <c r="D510" t="inlineStr">
        <is>
          <t>HALLANDS LÄN</t>
        </is>
      </c>
      <c r="E510" t="inlineStr">
        <is>
          <t>HYLTE</t>
        </is>
      </c>
      <c r="G510" t="n">
        <v>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33207-2025</t>
        </is>
      </c>
      <c r="B511" s="1" t="n">
        <v>45840.61630787037</v>
      </c>
      <c r="C511" s="1" t="n">
        <v>45961</v>
      </c>
      <c r="D511" t="inlineStr">
        <is>
          <t>HALLANDS LÄN</t>
        </is>
      </c>
      <c r="E511" t="inlineStr">
        <is>
          <t>HYLTE</t>
        </is>
      </c>
      <c r="G511" t="n">
        <v>0.6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32921-2025</t>
        </is>
      </c>
      <c r="B512" s="1" t="n">
        <v>45839</v>
      </c>
      <c r="C512" s="1" t="n">
        <v>45961</v>
      </c>
      <c r="D512" t="inlineStr">
        <is>
          <t>HALLANDS LÄN</t>
        </is>
      </c>
      <c r="E512" t="inlineStr">
        <is>
          <t>HYLTE</t>
        </is>
      </c>
      <c r="G512" t="n">
        <v>3.2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32987-2025</t>
        </is>
      </c>
      <c r="B513" s="1" t="n">
        <v>45840.2062962963</v>
      </c>
      <c r="C513" s="1" t="n">
        <v>45961</v>
      </c>
      <c r="D513" t="inlineStr">
        <is>
          <t>HALLANDS LÄN</t>
        </is>
      </c>
      <c r="E513" t="inlineStr">
        <is>
          <t>HYLTE</t>
        </is>
      </c>
      <c r="F513" t="inlineStr">
        <is>
          <t>Bergvik skog väst AB</t>
        </is>
      </c>
      <c r="G513" t="n">
        <v>3.1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6712-2025</t>
        </is>
      </c>
      <c r="B514" s="1" t="n">
        <v>45700</v>
      </c>
      <c r="C514" s="1" t="n">
        <v>45961</v>
      </c>
      <c r="D514" t="inlineStr">
        <is>
          <t>HALLANDS LÄN</t>
        </is>
      </c>
      <c r="E514" t="inlineStr">
        <is>
          <t>HYLTE</t>
        </is>
      </c>
      <c r="G514" t="n">
        <v>3.3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33240-2025</t>
        </is>
      </c>
      <c r="B515" s="1" t="n">
        <v>45840.64900462963</v>
      </c>
      <c r="C515" s="1" t="n">
        <v>45961</v>
      </c>
      <c r="D515" t="inlineStr">
        <is>
          <t>HALLANDS LÄN</t>
        </is>
      </c>
      <c r="E515" t="inlineStr">
        <is>
          <t>HYLTE</t>
        </is>
      </c>
      <c r="G515" t="n">
        <v>0.6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33253-2025</t>
        </is>
      </c>
      <c r="B516" s="1" t="n">
        <v>45840.66315972222</v>
      </c>
      <c r="C516" s="1" t="n">
        <v>45961</v>
      </c>
      <c r="D516" t="inlineStr">
        <is>
          <t>HALLANDS LÄN</t>
        </is>
      </c>
      <c r="E516" t="inlineStr">
        <is>
          <t>HYLTE</t>
        </is>
      </c>
      <c r="G516" t="n">
        <v>1.4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15288-2023</t>
        </is>
      </c>
      <c r="B517" s="1" t="n">
        <v>45019</v>
      </c>
      <c r="C517" s="1" t="n">
        <v>45961</v>
      </c>
      <c r="D517" t="inlineStr">
        <is>
          <t>HALLANDS LÄN</t>
        </is>
      </c>
      <c r="E517" t="inlineStr">
        <is>
          <t>HYLTE</t>
        </is>
      </c>
      <c r="G517" t="n">
        <v>5.8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31641-2025</t>
        </is>
      </c>
      <c r="B518" s="1" t="n">
        <v>45834.34462962963</v>
      </c>
      <c r="C518" s="1" t="n">
        <v>45961</v>
      </c>
      <c r="D518" t="inlineStr">
        <is>
          <t>HALLANDS LÄN</t>
        </is>
      </c>
      <c r="E518" t="inlineStr">
        <is>
          <t>HYLTE</t>
        </is>
      </c>
      <c r="G518" t="n">
        <v>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46989-2025</t>
        </is>
      </c>
      <c r="B519" s="1" t="n">
        <v>45929.53883101852</v>
      </c>
      <c r="C519" s="1" t="n">
        <v>45961</v>
      </c>
      <c r="D519" t="inlineStr">
        <is>
          <t>HALLANDS LÄN</t>
        </is>
      </c>
      <c r="E519" t="inlineStr">
        <is>
          <t>HYLTE</t>
        </is>
      </c>
      <c r="G519" t="n">
        <v>2.9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59897-2023</t>
        </is>
      </c>
      <c r="B520" s="1" t="n">
        <v>45257</v>
      </c>
      <c r="C520" s="1" t="n">
        <v>45961</v>
      </c>
      <c r="D520" t="inlineStr">
        <is>
          <t>HALLANDS LÄN</t>
        </is>
      </c>
      <c r="E520" t="inlineStr">
        <is>
          <t>HYLTE</t>
        </is>
      </c>
      <c r="G520" t="n">
        <v>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18144-2021</t>
        </is>
      </c>
      <c r="B521" s="1" t="n">
        <v>44302</v>
      </c>
      <c r="C521" s="1" t="n">
        <v>45961</v>
      </c>
      <c r="D521" t="inlineStr">
        <is>
          <t>HALLANDS LÄN</t>
        </is>
      </c>
      <c r="E521" t="inlineStr">
        <is>
          <t>HYLTE</t>
        </is>
      </c>
      <c r="G521" t="n">
        <v>2.8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16778-2024</t>
        </is>
      </c>
      <c r="B522" s="1" t="n">
        <v>45411.41262731481</v>
      </c>
      <c r="C522" s="1" t="n">
        <v>45961</v>
      </c>
      <c r="D522" t="inlineStr">
        <is>
          <t>HALLANDS LÄN</t>
        </is>
      </c>
      <c r="E522" t="inlineStr">
        <is>
          <t>HYLTE</t>
        </is>
      </c>
      <c r="G522" t="n">
        <v>7.8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33274-2025</t>
        </is>
      </c>
      <c r="B523" s="1" t="n">
        <v>45840.69015046296</v>
      </c>
      <c r="C523" s="1" t="n">
        <v>45961</v>
      </c>
      <c r="D523" t="inlineStr">
        <is>
          <t>HALLANDS LÄN</t>
        </is>
      </c>
      <c r="E523" t="inlineStr">
        <is>
          <t>HYLTE</t>
        </is>
      </c>
      <c r="G523" t="n">
        <v>3.9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33182-2025</t>
        </is>
      </c>
      <c r="B524" s="1" t="n">
        <v>45840.59165509259</v>
      </c>
      <c r="C524" s="1" t="n">
        <v>45961</v>
      </c>
      <c r="D524" t="inlineStr">
        <is>
          <t>HALLANDS LÄN</t>
        </is>
      </c>
      <c r="E524" t="inlineStr">
        <is>
          <t>HYLTE</t>
        </is>
      </c>
      <c r="G524" t="n">
        <v>2.8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8433-2021</t>
        </is>
      </c>
      <c r="B525" s="1" t="n">
        <v>44245.46763888889</v>
      </c>
      <c r="C525" s="1" t="n">
        <v>45961</v>
      </c>
      <c r="D525" t="inlineStr">
        <is>
          <t>HALLANDS LÄN</t>
        </is>
      </c>
      <c r="E525" t="inlineStr">
        <is>
          <t>HYLTE</t>
        </is>
      </c>
      <c r="G525" t="n">
        <v>2.2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32989-2025</t>
        </is>
      </c>
      <c r="B526" s="1" t="n">
        <v>45840.21756944444</v>
      </c>
      <c r="C526" s="1" t="n">
        <v>45961</v>
      </c>
      <c r="D526" t="inlineStr">
        <is>
          <t>HALLANDS LÄN</t>
        </is>
      </c>
      <c r="E526" t="inlineStr">
        <is>
          <t>HYLTE</t>
        </is>
      </c>
      <c r="F526" t="inlineStr">
        <is>
          <t>Bergvik skog väst AB</t>
        </is>
      </c>
      <c r="G526" t="n">
        <v>2.1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21433-2024</t>
        </is>
      </c>
      <c r="B527" s="1" t="n">
        <v>45441.43622685185</v>
      </c>
      <c r="C527" s="1" t="n">
        <v>45961</v>
      </c>
      <c r="D527" t="inlineStr">
        <is>
          <t>HALLANDS LÄN</t>
        </is>
      </c>
      <c r="E527" t="inlineStr">
        <is>
          <t>HYLTE</t>
        </is>
      </c>
      <c r="F527" t="inlineStr">
        <is>
          <t>Kyrkan</t>
        </is>
      </c>
      <c r="G527" t="n">
        <v>0.6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33794-2025</t>
        </is>
      </c>
      <c r="B528" s="1" t="n">
        <v>45842.43490740741</v>
      </c>
      <c r="C528" s="1" t="n">
        <v>45961</v>
      </c>
      <c r="D528" t="inlineStr">
        <is>
          <t>HALLANDS LÄN</t>
        </is>
      </c>
      <c r="E528" t="inlineStr">
        <is>
          <t>HYLTE</t>
        </is>
      </c>
      <c r="G528" t="n">
        <v>6.2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16711-2025</t>
        </is>
      </c>
      <c r="B529" s="1" t="n">
        <v>45754.47988425926</v>
      </c>
      <c r="C529" s="1" t="n">
        <v>45961</v>
      </c>
      <c r="D529" t="inlineStr">
        <is>
          <t>HALLANDS LÄN</t>
        </is>
      </c>
      <c r="E529" t="inlineStr">
        <is>
          <t>HYLTE</t>
        </is>
      </c>
      <c r="G529" t="n">
        <v>0.4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33294-2025</t>
        </is>
      </c>
      <c r="B530" s="1" t="n">
        <v>45840.91797453703</v>
      </c>
      <c r="C530" s="1" t="n">
        <v>45961</v>
      </c>
      <c r="D530" t="inlineStr">
        <is>
          <t>HALLANDS LÄN</t>
        </is>
      </c>
      <c r="E530" t="inlineStr">
        <is>
          <t>HYLTE</t>
        </is>
      </c>
      <c r="G530" t="n">
        <v>10.6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56310-2024</t>
        </is>
      </c>
      <c r="B531" s="1" t="n">
        <v>45624.70648148148</v>
      </c>
      <c r="C531" s="1" t="n">
        <v>45961</v>
      </c>
      <c r="D531" t="inlineStr">
        <is>
          <t>HALLANDS LÄN</t>
        </is>
      </c>
      <c r="E531" t="inlineStr">
        <is>
          <t>HYLTE</t>
        </is>
      </c>
      <c r="G531" t="n">
        <v>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33629-2025</t>
        </is>
      </c>
      <c r="B532" s="1" t="n">
        <v>45841.6372337963</v>
      </c>
      <c r="C532" s="1" t="n">
        <v>45961</v>
      </c>
      <c r="D532" t="inlineStr">
        <is>
          <t>HALLANDS LÄN</t>
        </is>
      </c>
      <c r="E532" t="inlineStr">
        <is>
          <t>HYLTE</t>
        </is>
      </c>
      <c r="G532" t="n">
        <v>1.1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33637-2025</t>
        </is>
      </c>
      <c r="B533" s="1" t="n">
        <v>45841.64542824074</v>
      </c>
      <c r="C533" s="1" t="n">
        <v>45961</v>
      </c>
      <c r="D533" t="inlineStr">
        <is>
          <t>HALLANDS LÄN</t>
        </is>
      </c>
      <c r="E533" t="inlineStr">
        <is>
          <t>HYLTE</t>
        </is>
      </c>
      <c r="G533" t="n">
        <v>0.5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13653-2021</t>
        </is>
      </c>
      <c r="B534" s="1" t="n">
        <v>44274.44606481482</v>
      </c>
      <c r="C534" s="1" t="n">
        <v>45961</v>
      </c>
      <c r="D534" t="inlineStr">
        <is>
          <t>HALLANDS LÄN</t>
        </is>
      </c>
      <c r="E534" t="inlineStr">
        <is>
          <t>HYLTE</t>
        </is>
      </c>
      <c r="G534" t="n">
        <v>0.4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26313-2023</t>
        </is>
      </c>
      <c r="B535" s="1" t="n">
        <v>45091</v>
      </c>
      <c r="C535" s="1" t="n">
        <v>45961</v>
      </c>
      <c r="D535" t="inlineStr">
        <is>
          <t>HALLANDS LÄN</t>
        </is>
      </c>
      <c r="E535" t="inlineStr">
        <is>
          <t>HYLTE</t>
        </is>
      </c>
      <c r="G535" t="n">
        <v>1.7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34272-2025</t>
        </is>
      </c>
      <c r="B536" s="1" t="n">
        <v>45845.834375</v>
      </c>
      <c r="C536" s="1" t="n">
        <v>45961</v>
      </c>
      <c r="D536" t="inlineStr">
        <is>
          <t>HALLANDS LÄN</t>
        </is>
      </c>
      <c r="E536" t="inlineStr">
        <is>
          <t>HYLTE</t>
        </is>
      </c>
      <c r="G536" t="n">
        <v>0.8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34271-2025</t>
        </is>
      </c>
      <c r="B537" s="1" t="n">
        <v>45845.8321875</v>
      </c>
      <c r="C537" s="1" t="n">
        <v>45961</v>
      </c>
      <c r="D537" t="inlineStr">
        <is>
          <t>HALLANDS LÄN</t>
        </is>
      </c>
      <c r="E537" t="inlineStr">
        <is>
          <t>HYLTE</t>
        </is>
      </c>
      <c r="G537" t="n">
        <v>0.5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45916-2024</t>
        </is>
      </c>
      <c r="B538" s="1" t="n">
        <v>45580.45979166667</v>
      </c>
      <c r="C538" s="1" t="n">
        <v>45961</v>
      </c>
      <c r="D538" t="inlineStr">
        <is>
          <t>HALLANDS LÄN</t>
        </is>
      </c>
      <c r="E538" t="inlineStr">
        <is>
          <t>HYLTE</t>
        </is>
      </c>
      <c r="G538" t="n">
        <v>1.2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25167-2025</t>
        </is>
      </c>
      <c r="B539" s="1" t="n">
        <v>45800.43460648148</v>
      </c>
      <c r="C539" s="1" t="n">
        <v>45961</v>
      </c>
      <c r="D539" t="inlineStr">
        <is>
          <t>HALLANDS LÄN</t>
        </is>
      </c>
      <c r="E539" t="inlineStr">
        <is>
          <t>HYLTE</t>
        </is>
      </c>
      <c r="G539" t="n">
        <v>1.8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43402-2024</t>
        </is>
      </c>
      <c r="B540" s="1" t="n">
        <v>45568.61333333333</v>
      </c>
      <c r="C540" s="1" t="n">
        <v>45961</v>
      </c>
      <c r="D540" t="inlineStr">
        <is>
          <t>HALLANDS LÄN</t>
        </is>
      </c>
      <c r="E540" t="inlineStr">
        <is>
          <t>HYLTE</t>
        </is>
      </c>
      <c r="G540" t="n">
        <v>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34555-2025</t>
        </is>
      </c>
      <c r="B541" s="1" t="n">
        <v>45846</v>
      </c>
      <c r="C541" s="1" t="n">
        <v>45961</v>
      </c>
      <c r="D541" t="inlineStr">
        <is>
          <t>HALLANDS LÄN</t>
        </is>
      </c>
      <c r="E541" t="inlineStr">
        <is>
          <t>HYLTE</t>
        </is>
      </c>
      <c r="F541" t="inlineStr">
        <is>
          <t>Kyrkan</t>
        </is>
      </c>
      <c r="G541" t="n">
        <v>2.4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34550-2025</t>
        </is>
      </c>
      <c r="B542" s="1" t="n">
        <v>45846</v>
      </c>
      <c r="C542" s="1" t="n">
        <v>45961</v>
      </c>
      <c r="D542" t="inlineStr">
        <is>
          <t>HALLANDS LÄN</t>
        </is>
      </c>
      <c r="E542" t="inlineStr">
        <is>
          <t>HYLTE</t>
        </is>
      </c>
      <c r="F542" t="inlineStr">
        <is>
          <t>Kyrkan</t>
        </is>
      </c>
      <c r="G542" t="n">
        <v>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34561-2025</t>
        </is>
      </c>
      <c r="B543" s="1" t="n">
        <v>45846</v>
      </c>
      <c r="C543" s="1" t="n">
        <v>45961</v>
      </c>
      <c r="D543" t="inlineStr">
        <is>
          <t>HALLANDS LÄN</t>
        </is>
      </c>
      <c r="E543" t="inlineStr">
        <is>
          <t>HYLTE</t>
        </is>
      </c>
      <c r="F543" t="inlineStr">
        <is>
          <t>Kyrkan</t>
        </is>
      </c>
      <c r="G543" t="n">
        <v>1.6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49599-2021</t>
        </is>
      </c>
      <c r="B544" s="1" t="n">
        <v>44455.40655092592</v>
      </c>
      <c r="C544" s="1" t="n">
        <v>45961</v>
      </c>
      <c r="D544" t="inlineStr">
        <is>
          <t>HALLANDS LÄN</t>
        </is>
      </c>
      <c r="E544" t="inlineStr">
        <is>
          <t>HYLTE</t>
        </is>
      </c>
      <c r="G544" t="n">
        <v>1.7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34453-2025</t>
        </is>
      </c>
      <c r="B545" s="1" t="n">
        <v>45847.31618055556</v>
      </c>
      <c r="C545" s="1" t="n">
        <v>45961</v>
      </c>
      <c r="D545" t="inlineStr">
        <is>
          <t>HALLANDS LÄN</t>
        </is>
      </c>
      <c r="E545" t="inlineStr">
        <is>
          <t>HYLTE</t>
        </is>
      </c>
      <c r="G545" t="n">
        <v>1.3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56554-2021</t>
        </is>
      </c>
      <c r="B546" s="1" t="n">
        <v>44480</v>
      </c>
      <c r="C546" s="1" t="n">
        <v>45961</v>
      </c>
      <c r="D546" t="inlineStr">
        <is>
          <t>HALLANDS LÄN</t>
        </is>
      </c>
      <c r="E546" t="inlineStr">
        <is>
          <t>HYLTE</t>
        </is>
      </c>
      <c r="G546" t="n">
        <v>3.6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16905-2025</t>
        </is>
      </c>
      <c r="B547" s="1" t="n">
        <v>45752</v>
      </c>
      <c r="C547" s="1" t="n">
        <v>45961</v>
      </c>
      <c r="D547" t="inlineStr">
        <is>
          <t>HALLANDS LÄN</t>
        </is>
      </c>
      <c r="E547" t="inlineStr">
        <is>
          <t>HYLTE</t>
        </is>
      </c>
      <c r="F547" t="inlineStr">
        <is>
          <t>Kyrkan</t>
        </is>
      </c>
      <c r="G547" t="n">
        <v>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34754-2025</t>
        </is>
      </c>
      <c r="B548" s="1" t="n">
        <v>45848.62380787037</v>
      </c>
      <c r="C548" s="1" t="n">
        <v>45961</v>
      </c>
      <c r="D548" t="inlineStr">
        <is>
          <t>HALLANDS LÄN</t>
        </is>
      </c>
      <c r="E548" t="inlineStr">
        <is>
          <t>HYLTE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50810-2021</t>
        </is>
      </c>
      <c r="B549" s="1" t="n">
        <v>44460.48165509259</v>
      </c>
      <c r="C549" s="1" t="n">
        <v>45961</v>
      </c>
      <c r="D549" t="inlineStr">
        <is>
          <t>HALLANDS LÄN</t>
        </is>
      </c>
      <c r="E549" t="inlineStr">
        <is>
          <t>HYLTE</t>
        </is>
      </c>
      <c r="G549" t="n">
        <v>3.2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50814-2021</t>
        </is>
      </c>
      <c r="B550" s="1" t="n">
        <v>44460.48445601852</v>
      </c>
      <c r="C550" s="1" t="n">
        <v>45961</v>
      </c>
      <c r="D550" t="inlineStr">
        <is>
          <t>HALLANDS LÄN</t>
        </is>
      </c>
      <c r="E550" t="inlineStr">
        <is>
          <t>HYLTE</t>
        </is>
      </c>
      <c r="G550" t="n">
        <v>1.7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34454-2025</t>
        </is>
      </c>
      <c r="B551" s="1" t="n">
        <v>45847.32033564815</v>
      </c>
      <c r="C551" s="1" t="n">
        <v>45961</v>
      </c>
      <c r="D551" t="inlineStr">
        <is>
          <t>HALLANDS LÄN</t>
        </is>
      </c>
      <c r="E551" t="inlineStr">
        <is>
          <t>HYLTE</t>
        </is>
      </c>
      <c r="G551" t="n">
        <v>2.1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34759-2025</t>
        </is>
      </c>
      <c r="B552" s="1" t="n">
        <v>45848.63644675926</v>
      </c>
      <c r="C552" s="1" t="n">
        <v>45961</v>
      </c>
      <c r="D552" t="inlineStr">
        <is>
          <t>HALLANDS LÄN</t>
        </is>
      </c>
      <c r="E552" t="inlineStr">
        <is>
          <t>HYLTE</t>
        </is>
      </c>
      <c r="F552" t="inlineStr">
        <is>
          <t>Bergvik skog väst AB</t>
        </is>
      </c>
      <c r="G552" t="n">
        <v>4.7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51512-2022</t>
        </is>
      </c>
      <c r="B553" s="1" t="n">
        <v>44869</v>
      </c>
      <c r="C553" s="1" t="n">
        <v>45961</v>
      </c>
      <c r="D553" t="inlineStr">
        <is>
          <t>HALLANDS LÄN</t>
        </is>
      </c>
      <c r="E553" t="inlineStr">
        <is>
          <t>HYLTE</t>
        </is>
      </c>
      <c r="G553" t="n">
        <v>1.2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28506-2021</t>
        </is>
      </c>
      <c r="B554" s="1" t="n">
        <v>44356</v>
      </c>
      <c r="C554" s="1" t="n">
        <v>45961</v>
      </c>
      <c r="D554" t="inlineStr">
        <is>
          <t>HALLANDS LÄN</t>
        </is>
      </c>
      <c r="E554" t="inlineStr">
        <is>
          <t>HYLTE</t>
        </is>
      </c>
      <c r="G554" t="n">
        <v>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22656-2022</t>
        </is>
      </c>
      <c r="B555" s="1" t="n">
        <v>44714</v>
      </c>
      <c r="C555" s="1" t="n">
        <v>45961</v>
      </c>
      <c r="D555" t="inlineStr">
        <is>
          <t>HALLANDS LÄN</t>
        </is>
      </c>
      <c r="E555" t="inlineStr">
        <is>
          <t>HYLTE</t>
        </is>
      </c>
      <c r="F555" t="inlineStr">
        <is>
          <t>Bergvik skog väst AB</t>
        </is>
      </c>
      <c r="G555" t="n">
        <v>5.5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25560-2025</t>
        </is>
      </c>
      <c r="B556" s="1" t="n">
        <v>45803.45482638889</v>
      </c>
      <c r="C556" s="1" t="n">
        <v>45961</v>
      </c>
      <c r="D556" t="inlineStr">
        <is>
          <t>HALLANDS LÄN</t>
        </is>
      </c>
      <c r="E556" t="inlineStr">
        <is>
          <t>HYLTE</t>
        </is>
      </c>
      <c r="G556" t="n">
        <v>1.4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14009-2021</t>
        </is>
      </c>
      <c r="B557" s="1" t="n">
        <v>44277.63270833333</v>
      </c>
      <c r="C557" s="1" t="n">
        <v>45961</v>
      </c>
      <c r="D557" t="inlineStr">
        <is>
          <t>HALLANDS LÄN</t>
        </is>
      </c>
      <c r="E557" t="inlineStr">
        <is>
          <t>HYLTE</t>
        </is>
      </c>
      <c r="G557" t="n">
        <v>0.7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38602-2022</t>
        </is>
      </c>
      <c r="B558" s="1" t="n">
        <v>44813.59078703704</v>
      </c>
      <c r="C558" s="1" t="n">
        <v>45961</v>
      </c>
      <c r="D558" t="inlineStr">
        <is>
          <t>HALLANDS LÄN</t>
        </is>
      </c>
      <c r="E558" t="inlineStr">
        <is>
          <t>HYLTE</t>
        </is>
      </c>
      <c r="G558" t="n">
        <v>2.6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27075-2023</t>
        </is>
      </c>
      <c r="B559" s="1" t="n">
        <v>45096.35314814815</v>
      </c>
      <c r="C559" s="1" t="n">
        <v>45961</v>
      </c>
      <c r="D559" t="inlineStr">
        <is>
          <t>HALLANDS LÄN</t>
        </is>
      </c>
      <c r="E559" t="inlineStr">
        <is>
          <t>HYLTE</t>
        </is>
      </c>
      <c r="G559" t="n">
        <v>1.3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38825-2023</t>
        </is>
      </c>
      <c r="B560" s="1" t="n">
        <v>45163.4753587963</v>
      </c>
      <c r="C560" s="1" t="n">
        <v>45961</v>
      </c>
      <c r="D560" t="inlineStr">
        <is>
          <t>HALLANDS LÄN</t>
        </is>
      </c>
      <c r="E560" t="inlineStr">
        <is>
          <t>HYLTE</t>
        </is>
      </c>
      <c r="G560" t="n">
        <v>2.2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58061-2022</t>
        </is>
      </c>
      <c r="B561" s="1" t="n">
        <v>44900.59535879629</v>
      </c>
      <c r="C561" s="1" t="n">
        <v>45961</v>
      </c>
      <c r="D561" t="inlineStr">
        <is>
          <t>HALLANDS LÄN</t>
        </is>
      </c>
      <c r="E561" t="inlineStr">
        <is>
          <t>HYLTE</t>
        </is>
      </c>
      <c r="F561" t="inlineStr">
        <is>
          <t>Bergvik skog väst AB</t>
        </is>
      </c>
      <c r="G561" t="n">
        <v>10.7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46946-2022</t>
        </is>
      </c>
      <c r="B562" s="1" t="n">
        <v>44851.87695601852</v>
      </c>
      <c r="C562" s="1" t="n">
        <v>45961</v>
      </c>
      <c r="D562" t="inlineStr">
        <is>
          <t>HALLANDS LÄN</t>
        </is>
      </c>
      <c r="E562" t="inlineStr">
        <is>
          <t>HYLTE</t>
        </is>
      </c>
      <c r="G562" t="n">
        <v>4.9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46948-2022</t>
        </is>
      </c>
      <c r="B563" s="1" t="n">
        <v>44851.88628472222</v>
      </c>
      <c r="C563" s="1" t="n">
        <v>45961</v>
      </c>
      <c r="D563" t="inlineStr">
        <is>
          <t>HALLANDS LÄN</t>
        </is>
      </c>
      <c r="E563" t="inlineStr">
        <is>
          <t>HYLTE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17379-2023</t>
        </is>
      </c>
      <c r="B564" s="1" t="n">
        <v>45035.6530324074</v>
      </c>
      <c r="C564" s="1" t="n">
        <v>45961</v>
      </c>
      <c r="D564" t="inlineStr">
        <is>
          <t>HALLANDS LÄN</t>
        </is>
      </c>
      <c r="E564" t="inlineStr">
        <is>
          <t>HYLTE</t>
        </is>
      </c>
      <c r="G564" t="n">
        <v>1.3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24481-2022</t>
        </is>
      </c>
      <c r="B565" s="1" t="n">
        <v>44726.66380787037</v>
      </c>
      <c r="C565" s="1" t="n">
        <v>45961</v>
      </c>
      <c r="D565" t="inlineStr">
        <is>
          <t>HALLANDS LÄN</t>
        </is>
      </c>
      <c r="E565" t="inlineStr">
        <is>
          <t>HYLTE</t>
        </is>
      </c>
      <c r="G565" t="n">
        <v>1.1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28835-2023</t>
        </is>
      </c>
      <c r="B566" s="1" t="n">
        <v>45104.40809027778</v>
      </c>
      <c r="C566" s="1" t="n">
        <v>45961</v>
      </c>
      <c r="D566" t="inlineStr">
        <is>
          <t>HALLANDS LÄN</t>
        </is>
      </c>
      <c r="E566" t="inlineStr">
        <is>
          <t>HYLTE</t>
        </is>
      </c>
      <c r="G566" t="n">
        <v>2.8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65457-2020</t>
        </is>
      </c>
      <c r="B567" s="1" t="n">
        <v>44173</v>
      </c>
      <c r="C567" s="1" t="n">
        <v>45961</v>
      </c>
      <c r="D567" t="inlineStr">
        <is>
          <t>HALLANDS LÄN</t>
        </is>
      </c>
      <c r="E567" t="inlineStr">
        <is>
          <t>HYLTE</t>
        </is>
      </c>
      <c r="G567" t="n">
        <v>2.2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35235-2025</t>
        </is>
      </c>
      <c r="B568" s="1" t="n">
        <v>45853.60252314815</v>
      </c>
      <c r="C568" s="1" t="n">
        <v>45961</v>
      </c>
      <c r="D568" t="inlineStr">
        <is>
          <t>HALLANDS LÄN</t>
        </is>
      </c>
      <c r="E568" t="inlineStr">
        <is>
          <t>HYLTE</t>
        </is>
      </c>
      <c r="G568" t="n">
        <v>0.9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65874-2020</t>
        </is>
      </c>
      <c r="B569" s="1" t="n">
        <v>44174</v>
      </c>
      <c r="C569" s="1" t="n">
        <v>45961</v>
      </c>
      <c r="D569" t="inlineStr">
        <is>
          <t>HALLANDS LÄN</t>
        </is>
      </c>
      <c r="E569" t="inlineStr">
        <is>
          <t>HYLTE</t>
        </is>
      </c>
      <c r="G569" t="n">
        <v>1.5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15313-2023</t>
        </is>
      </c>
      <c r="B570" s="1" t="n">
        <v>45019.47556712963</v>
      </c>
      <c r="C570" s="1" t="n">
        <v>45961</v>
      </c>
      <c r="D570" t="inlineStr">
        <is>
          <t>HALLANDS LÄN</t>
        </is>
      </c>
      <c r="E570" t="inlineStr">
        <is>
          <t>HYLTE</t>
        </is>
      </c>
      <c r="G570" t="n">
        <v>5.9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6779-2024</t>
        </is>
      </c>
      <c r="B571" s="1" t="n">
        <v>45342</v>
      </c>
      <c r="C571" s="1" t="n">
        <v>45961</v>
      </c>
      <c r="D571" t="inlineStr">
        <is>
          <t>HALLANDS LÄN</t>
        </is>
      </c>
      <c r="E571" t="inlineStr">
        <is>
          <t>HYLTE</t>
        </is>
      </c>
      <c r="F571" t="inlineStr">
        <is>
          <t>Bergvik skog väst AB</t>
        </is>
      </c>
      <c r="G571" t="n">
        <v>4.2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66305-2020</t>
        </is>
      </c>
      <c r="B572" s="1" t="n">
        <v>44174</v>
      </c>
      <c r="C572" s="1" t="n">
        <v>45961</v>
      </c>
      <c r="D572" t="inlineStr">
        <is>
          <t>HALLANDS LÄN</t>
        </is>
      </c>
      <c r="E572" t="inlineStr">
        <is>
          <t>HYLTE</t>
        </is>
      </c>
      <c r="G572" t="n">
        <v>1.6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21460-2024</t>
        </is>
      </c>
      <c r="B573" s="1" t="n">
        <v>45441.47077546296</v>
      </c>
      <c r="C573" s="1" t="n">
        <v>45961</v>
      </c>
      <c r="D573" t="inlineStr">
        <is>
          <t>HALLANDS LÄN</t>
        </is>
      </c>
      <c r="E573" t="inlineStr">
        <is>
          <t>HYLTE</t>
        </is>
      </c>
      <c r="G573" t="n">
        <v>1.4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21462-2024</t>
        </is>
      </c>
      <c r="B574" s="1" t="n">
        <v>45441.47675925926</v>
      </c>
      <c r="C574" s="1" t="n">
        <v>45961</v>
      </c>
      <c r="D574" t="inlineStr">
        <is>
          <t>HALLANDS LÄN</t>
        </is>
      </c>
      <c r="E574" t="inlineStr">
        <is>
          <t>HYLTE</t>
        </is>
      </c>
      <c r="G574" t="n">
        <v>1.4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7934-2024</t>
        </is>
      </c>
      <c r="B575" s="1" t="n">
        <v>45350.49405092592</v>
      </c>
      <c r="C575" s="1" t="n">
        <v>45961</v>
      </c>
      <c r="D575" t="inlineStr">
        <is>
          <t>HALLANDS LÄN</t>
        </is>
      </c>
      <c r="E575" t="inlineStr">
        <is>
          <t>HYLTE</t>
        </is>
      </c>
      <c r="G575" t="n">
        <v>2.1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20038-2024</t>
        </is>
      </c>
      <c r="B576" s="1" t="n">
        <v>45434</v>
      </c>
      <c r="C576" s="1" t="n">
        <v>45961</v>
      </c>
      <c r="D576" t="inlineStr">
        <is>
          <t>HALLANDS LÄN</t>
        </is>
      </c>
      <c r="E576" t="inlineStr">
        <is>
          <t>HYLTE</t>
        </is>
      </c>
      <c r="G576" t="n">
        <v>7.5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53815-2021</t>
        </is>
      </c>
      <c r="B577" s="1" t="n">
        <v>44469.60662037037</v>
      </c>
      <c r="C577" s="1" t="n">
        <v>45961</v>
      </c>
      <c r="D577" t="inlineStr">
        <is>
          <t>HALLANDS LÄN</t>
        </is>
      </c>
      <c r="E577" t="inlineStr">
        <is>
          <t>HYLTE</t>
        </is>
      </c>
      <c r="G577" t="n">
        <v>1.1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53192-2023</t>
        </is>
      </c>
      <c r="B578" s="1" t="n">
        <v>45229</v>
      </c>
      <c r="C578" s="1" t="n">
        <v>45961</v>
      </c>
      <c r="D578" t="inlineStr">
        <is>
          <t>HALLANDS LÄN</t>
        </is>
      </c>
      <c r="E578" t="inlineStr">
        <is>
          <t>HYLTE</t>
        </is>
      </c>
      <c r="G578" t="n">
        <v>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57941-2022</t>
        </is>
      </c>
      <c r="B579" s="1" t="n">
        <v>44900.39731481481</v>
      </c>
      <c r="C579" s="1" t="n">
        <v>45961</v>
      </c>
      <c r="D579" t="inlineStr">
        <is>
          <t>HALLANDS LÄN</t>
        </is>
      </c>
      <c r="E579" t="inlineStr">
        <is>
          <t>HYLTE</t>
        </is>
      </c>
      <c r="G579" t="n">
        <v>4.1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8912-2024</t>
        </is>
      </c>
      <c r="B580" s="1" t="n">
        <v>45357.36806712963</v>
      </c>
      <c r="C580" s="1" t="n">
        <v>45961</v>
      </c>
      <c r="D580" t="inlineStr">
        <is>
          <t>HALLANDS LÄN</t>
        </is>
      </c>
      <c r="E580" t="inlineStr">
        <is>
          <t>HYLTE</t>
        </is>
      </c>
      <c r="G580" t="n">
        <v>4.5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11455-2024</t>
        </is>
      </c>
      <c r="B581" s="1" t="n">
        <v>45372.57175925926</v>
      </c>
      <c r="C581" s="1" t="n">
        <v>45961</v>
      </c>
      <c r="D581" t="inlineStr">
        <is>
          <t>HALLANDS LÄN</t>
        </is>
      </c>
      <c r="E581" t="inlineStr">
        <is>
          <t>HYLTE</t>
        </is>
      </c>
      <c r="G581" t="n">
        <v>0.8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19393-2024</t>
        </is>
      </c>
      <c r="B582" s="1" t="n">
        <v>45429.38091435185</v>
      </c>
      <c r="C582" s="1" t="n">
        <v>45961</v>
      </c>
      <c r="D582" t="inlineStr">
        <is>
          <t>HALLANDS LÄN</t>
        </is>
      </c>
      <c r="E582" t="inlineStr">
        <is>
          <t>HYLTE</t>
        </is>
      </c>
      <c r="G582" t="n">
        <v>4.2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30041-2023</t>
        </is>
      </c>
      <c r="B583" s="1" t="n">
        <v>45110.37274305556</v>
      </c>
      <c r="C583" s="1" t="n">
        <v>45961</v>
      </c>
      <c r="D583" t="inlineStr">
        <is>
          <t>HALLANDS LÄN</t>
        </is>
      </c>
      <c r="E583" t="inlineStr">
        <is>
          <t>HYLTE</t>
        </is>
      </c>
      <c r="G583" t="n">
        <v>2.6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649-2024</t>
        </is>
      </c>
      <c r="B584" s="1" t="n">
        <v>45299</v>
      </c>
      <c r="C584" s="1" t="n">
        <v>45961</v>
      </c>
      <c r="D584" t="inlineStr">
        <is>
          <t>HALLANDS LÄN</t>
        </is>
      </c>
      <c r="E584" t="inlineStr">
        <is>
          <t>HYLTE</t>
        </is>
      </c>
      <c r="G584" t="n">
        <v>7.1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36105-2025</t>
        </is>
      </c>
      <c r="B585" s="1" t="n">
        <v>45866.55670138889</v>
      </c>
      <c r="C585" s="1" t="n">
        <v>45961</v>
      </c>
      <c r="D585" t="inlineStr">
        <is>
          <t>HALLANDS LÄN</t>
        </is>
      </c>
      <c r="E585" t="inlineStr">
        <is>
          <t>HYLTE</t>
        </is>
      </c>
      <c r="G585" t="n">
        <v>1.6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6596-2025</t>
        </is>
      </c>
      <c r="B586" s="1" t="n">
        <v>45700.31631944444</v>
      </c>
      <c r="C586" s="1" t="n">
        <v>45961</v>
      </c>
      <c r="D586" t="inlineStr">
        <is>
          <t>HALLANDS LÄN</t>
        </is>
      </c>
      <c r="E586" t="inlineStr">
        <is>
          <t>HYLTE</t>
        </is>
      </c>
      <c r="G586" t="n">
        <v>0.7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6593-2025</t>
        </is>
      </c>
      <c r="B587" s="1" t="n">
        <v>45700.31226851852</v>
      </c>
      <c r="C587" s="1" t="n">
        <v>45961</v>
      </c>
      <c r="D587" t="inlineStr">
        <is>
          <t>HALLANDS LÄN</t>
        </is>
      </c>
      <c r="E587" t="inlineStr">
        <is>
          <t>HYLTE</t>
        </is>
      </c>
      <c r="G587" t="n">
        <v>2.3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17937-2025</t>
        </is>
      </c>
      <c r="B588" s="1" t="n">
        <v>45760.48758101852</v>
      </c>
      <c r="C588" s="1" t="n">
        <v>45961</v>
      </c>
      <c r="D588" t="inlineStr">
        <is>
          <t>HALLANDS LÄN</t>
        </is>
      </c>
      <c r="E588" t="inlineStr">
        <is>
          <t>HYLTE</t>
        </is>
      </c>
      <c r="G588" t="n">
        <v>1.9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4596-2025</t>
        </is>
      </c>
      <c r="B589" s="1" t="n">
        <v>45687.54509259259</v>
      </c>
      <c r="C589" s="1" t="n">
        <v>45961</v>
      </c>
      <c r="D589" t="inlineStr">
        <is>
          <t>HALLANDS LÄN</t>
        </is>
      </c>
      <c r="E589" t="inlineStr">
        <is>
          <t>HYLTE</t>
        </is>
      </c>
      <c r="G589" t="n">
        <v>2.1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32444-2025</t>
        </is>
      </c>
      <c r="B590" s="1" t="n">
        <v>45838.38613425926</v>
      </c>
      <c r="C590" s="1" t="n">
        <v>45961</v>
      </c>
      <c r="D590" t="inlineStr">
        <is>
          <t>HALLANDS LÄN</t>
        </is>
      </c>
      <c r="E590" t="inlineStr">
        <is>
          <t>HYLTE</t>
        </is>
      </c>
      <c r="G590" t="n">
        <v>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29708-2025</t>
        </is>
      </c>
      <c r="B591" s="1" t="n">
        <v>45825.56289351852</v>
      </c>
      <c r="C591" s="1" t="n">
        <v>45961</v>
      </c>
      <c r="D591" t="inlineStr">
        <is>
          <t>HALLANDS LÄN</t>
        </is>
      </c>
      <c r="E591" t="inlineStr">
        <is>
          <t>HYLTE</t>
        </is>
      </c>
      <c r="G591" t="n">
        <v>2.1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46985-2025</t>
        </is>
      </c>
      <c r="B592" s="1" t="n">
        <v>45929.53550925926</v>
      </c>
      <c r="C592" s="1" t="n">
        <v>45961</v>
      </c>
      <c r="D592" t="inlineStr">
        <is>
          <t>HALLANDS LÄN</t>
        </is>
      </c>
      <c r="E592" t="inlineStr">
        <is>
          <t>HYLTE</t>
        </is>
      </c>
      <c r="G592" t="n">
        <v>1.3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46988-2025</t>
        </is>
      </c>
      <c r="B593" s="1" t="n">
        <v>45929.53706018518</v>
      </c>
      <c r="C593" s="1" t="n">
        <v>45961</v>
      </c>
      <c r="D593" t="inlineStr">
        <is>
          <t>HALLANDS LÄN</t>
        </is>
      </c>
      <c r="E593" t="inlineStr">
        <is>
          <t>HYLTE</t>
        </is>
      </c>
      <c r="G593" t="n">
        <v>1.4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32998-2024</t>
        </is>
      </c>
      <c r="B594" s="1" t="n">
        <v>45517</v>
      </c>
      <c r="C594" s="1" t="n">
        <v>45961</v>
      </c>
      <c r="D594" t="inlineStr">
        <is>
          <t>HALLANDS LÄN</t>
        </is>
      </c>
      <c r="E594" t="inlineStr">
        <is>
          <t>HYLTE</t>
        </is>
      </c>
      <c r="G594" t="n">
        <v>0.9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23212-2025</t>
        </is>
      </c>
      <c r="B595" s="1" t="n">
        <v>45791</v>
      </c>
      <c r="C595" s="1" t="n">
        <v>45961</v>
      </c>
      <c r="D595" t="inlineStr">
        <is>
          <t>HALLANDS LÄN</t>
        </is>
      </c>
      <c r="E595" t="inlineStr">
        <is>
          <t>HYLTE</t>
        </is>
      </c>
      <c r="G595" t="n">
        <v>1.7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65126-2023</t>
        </is>
      </c>
      <c r="B596" s="1" t="n">
        <v>45288</v>
      </c>
      <c r="C596" s="1" t="n">
        <v>45961</v>
      </c>
      <c r="D596" t="inlineStr">
        <is>
          <t>HALLANDS LÄN</t>
        </is>
      </c>
      <c r="E596" t="inlineStr">
        <is>
          <t>HYLTE</t>
        </is>
      </c>
      <c r="F596" t="inlineStr">
        <is>
          <t>Kommuner</t>
        </is>
      </c>
      <c r="G596" t="n">
        <v>1.8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2094-2024</t>
        </is>
      </c>
      <c r="B597" s="1" t="n">
        <v>45309</v>
      </c>
      <c r="C597" s="1" t="n">
        <v>45961</v>
      </c>
      <c r="D597" t="inlineStr">
        <is>
          <t>HALLANDS LÄN</t>
        </is>
      </c>
      <c r="E597" t="inlineStr">
        <is>
          <t>HYLTE</t>
        </is>
      </c>
      <c r="G597" t="n">
        <v>2.7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16295-2024</t>
        </is>
      </c>
      <c r="B598" s="1" t="n">
        <v>45407</v>
      </c>
      <c r="C598" s="1" t="n">
        <v>45961</v>
      </c>
      <c r="D598" t="inlineStr">
        <is>
          <t>HALLANDS LÄN</t>
        </is>
      </c>
      <c r="E598" t="inlineStr">
        <is>
          <t>HYLTE</t>
        </is>
      </c>
      <c r="G598" t="n">
        <v>0.9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2817-2025</t>
        </is>
      </c>
      <c r="B599" s="1" t="n">
        <v>45677</v>
      </c>
      <c r="C599" s="1" t="n">
        <v>45961</v>
      </c>
      <c r="D599" t="inlineStr">
        <is>
          <t>HALLANDS LÄN</t>
        </is>
      </c>
      <c r="E599" t="inlineStr">
        <is>
          <t>HYLTE</t>
        </is>
      </c>
      <c r="G599" t="n">
        <v>1.1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54404-2024</t>
        </is>
      </c>
      <c r="B600" s="1" t="n">
        <v>45618</v>
      </c>
      <c r="C600" s="1" t="n">
        <v>45961</v>
      </c>
      <c r="D600" t="inlineStr">
        <is>
          <t>HALLANDS LÄN</t>
        </is>
      </c>
      <c r="E600" t="inlineStr">
        <is>
          <t>HYLTE</t>
        </is>
      </c>
      <c r="G600" t="n">
        <v>1.5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5372-2025</t>
        </is>
      </c>
      <c r="B601" s="1" t="n">
        <v>45692</v>
      </c>
      <c r="C601" s="1" t="n">
        <v>45961</v>
      </c>
      <c r="D601" t="inlineStr">
        <is>
          <t>HALLANDS LÄN</t>
        </is>
      </c>
      <c r="E601" t="inlineStr">
        <is>
          <t>HYLTE</t>
        </is>
      </c>
      <c r="G601" t="n">
        <v>1.1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60181-2023</t>
        </is>
      </c>
      <c r="B602" s="1" t="n">
        <v>45257</v>
      </c>
      <c r="C602" s="1" t="n">
        <v>45961</v>
      </c>
      <c r="D602" t="inlineStr">
        <is>
          <t>HALLANDS LÄN</t>
        </is>
      </c>
      <c r="E602" t="inlineStr">
        <is>
          <t>HYLTE</t>
        </is>
      </c>
      <c r="G602" t="n">
        <v>1.9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14584-2024</t>
        </is>
      </c>
      <c r="B603" s="1" t="n">
        <v>45395.39934027778</v>
      </c>
      <c r="C603" s="1" t="n">
        <v>45961</v>
      </c>
      <c r="D603" t="inlineStr">
        <is>
          <t>HALLANDS LÄN</t>
        </is>
      </c>
      <c r="E603" t="inlineStr">
        <is>
          <t>HYLTE</t>
        </is>
      </c>
      <c r="G603" t="n">
        <v>1.4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35452-2021</t>
        </is>
      </c>
      <c r="B604" s="1" t="n">
        <v>44384</v>
      </c>
      <c r="C604" s="1" t="n">
        <v>45961</v>
      </c>
      <c r="D604" t="inlineStr">
        <is>
          <t>HALLANDS LÄN</t>
        </is>
      </c>
      <c r="E604" t="inlineStr">
        <is>
          <t>HYLTE</t>
        </is>
      </c>
      <c r="G604" t="n">
        <v>3.5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33208-2025</t>
        </is>
      </c>
      <c r="B605" s="1" t="n">
        <v>45840.62119212963</v>
      </c>
      <c r="C605" s="1" t="n">
        <v>45961</v>
      </c>
      <c r="D605" t="inlineStr">
        <is>
          <t>HALLANDS LÄN</t>
        </is>
      </c>
      <c r="E605" t="inlineStr">
        <is>
          <t>HYLTE</t>
        </is>
      </c>
      <c r="G605" t="n">
        <v>1.4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16412-2022</t>
        </is>
      </c>
      <c r="B606" s="1" t="n">
        <v>44671</v>
      </c>
      <c r="C606" s="1" t="n">
        <v>45961</v>
      </c>
      <c r="D606" t="inlineStr">
        <is>
          <t>HALLANDS LÄN</t>
        </is>
      </c>
      <c r="E606" t="inlineStr">
        <is>
          <t>HYLTE</t>
        </is>
      </c>
      <c r="G606" t="n">
        <v>6.3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34192-2024</t>
        </is>
      </c>
      <c r="B607" s="1" t="n">
        <v>45524</v>
      </c>
      <c r="C607" s="1" t="n">
        <v>45961</v>
      </c>
      <c r="D607" t="inlineStr">
        <is>
          <t>HALLANDS LÄN</t>
        </is>
      </c>
      <c r="E607" t="inlineStr">
        <is>
          <t>HYLTE</t>
        </is>
      </c>
      <c r="G607" t="n">
        <v>2.9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63008-2023</t>
        </is>
      </c>
      <c r="B608" s="1" t="n">
        <v>45272.66641203704</v>
      </c>
      <c r="C608" s="1" t="n">
        <v>45961</v>
      </c>
      <c r="D608" t="inlineStr">
        <is>
          <t>HALLANDS LÄN</t>
        </is>
      </c>
      <c r="E608" t="inlineStr">
        <is>
          <t>HYLTE</t>
        </is>
      </c>
      <c r="G608" t="n">
        <v>0.6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34197-2024</t>
        </is>
      </c>
      <c r="B609" s="1" t="n">
        <v>45524</v>
      </c>
      <c r="C609" s="1" t="n">
        <v>45961</v>
      </c>
      <c r="D609" t="inlineStr">
        <is>
          <t>HALLANDS LÄN</t>
        </is>
      </c>
      <c r="E609" t="inlineStr">
        <is>
          <t>HYLTE</t>
        </is>
      </c>
      <c r="G609" t="n">
        <v>2.6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34198-2024</t>
        </is>
      </c>
      <c r="B610" s="1" t="n">
        <v>45524</v>
      </c>
      <c r="C610" s="1" t="n">
        <v>45961</v>
      </c>
      <c r="D610" t="inlineStr">
        <is>
          <t>HALLANDS LÄN</t>
        </is>
      </c>
      <c r="E610" t="inlineStr">
        <is>
          <t>HYLTE</t>
        </is>
      </c>
      <c r="G610" t="n">
        <v>1.7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61900-2020</t>
        </is>
      </c>
      <c r="B611" s="1" t="n">
        <v>44159</v>
      </c>
      <c r="C611" s="1" t="n">
        <v>45961</v>
      </c>
      <c r="D611" t="inlineStr">
        <is>
          <t>HALLANDS LÄN</t>
        </is>
      </c>
      <c r="E611" t="inlineStr">
        <is>
          <t>HYLTE</t>
        </is>
      </c>
      <c r="G611" t="n">
        <v>1.1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7220-2021</t>
        </is>
      </c>
      <c r="B612" s="1" t="n">
        <v>44238</v>
      </c>
      <c r="C612" s="1" t="n">
        <v>45961</v>
      </c>
      <c r="D612" t="inlineStr">
        <is>
          <t>HALLANDS LÄN</t>
        </is>
      </c>
      <c r="E612" t="inlineStr">
        <is>
          <t>HYLTE</t>
        </is>
      </c>
      <c r="G612" t="n">
        <v>1.1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57383-2021</t>
        </is>
      </c>
      <c r="B613" s="1" t="n">
        <v>44483</v>
      </c>
      <c r="C613" s="1" t="n">
        <v>45961</v>
      </c>
      <c r="D613" t="inlineStr">
        <is>
          <t>HALLANDS LÄN</t>
        </is>
      </c>
      <c r="E613" t="inlineStr">
        <is>
          <t>HYLTE</t>
        </is>
      </c>
      <c r="G613" t="n">
        <v>1.8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67309-2020</t>
        </is>
      </c>
      <c r="B614" s="1" t="n">
        <v>44180</v>
      </c>
      <c r="C614" s="1" t="n">
        <v>45961</v>
      </c>
      <c r="D614" t="inlineStr">
        <is>
          <t>HALLANDS LÄN</t>
        </is>
      </c>
      <c r="E614" t="inlineStr">
        <is>
          <t>HYLTE</t>
        </is>
      </c>
      <c r="G614" t="n">
        <v>2.3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58241-2023</t>
        </is>
      </c>
      <c r="B615" s="1" t="n">
        <v>45245</v>
      </c>
      <c r="C615" s="1" t="n">
        <v>45961</v>
      </c>
      <c r="D615" t="inlineStr">
        <is>
          <t>HALLANDS LÄN</t>
        </is>
      </c>
      <c r="E615" t="inlineStr">
        <is>
          <t>HYLTE</t>
        </is>
      </c>
      <c r="G615" t="n">
        <v>0.8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5598-2021</t>
        </is>
      </c>
      <c r="B616" s="1" t="n">
        <v>44230</v>
      </c>
      <c r="C616" s="1" t="n">
        <v>45961</v>
      </c>
      <c r="D616" t="inlineStr">
        <is>
          <t>HALLANDS LÄN</t>
        </is>
      </c>
      <c r="E616" t="inlineStr">
        <is>
          <t>HYLTE</t>
        </is>
      </c>
      <c r="G616" t="n">
        <v>1.3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61896-2020</t>
        </is>
      </c>
      <c r="B617" s="1" t="n">
        <v>44159</v>
      </c>
      <c r="C617" s="1" t="n">
        <v>45961</v>
      </c>
      <c r="D617" t="inlineStr">
        <is>
          <t>HALLANDS LÄN</t>
        </is>
      </c>
      <c r="E617" t="inlineStr">
        <is>
          <t>HYLTE</t>
        </is>
      </c>
      <c r="G617" t="n">
        <v>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13096-2023</t>
        </is>
      </c>
      <c r="B618" s="1" t="n">
        <v>45002.44173611111</v>
      </c>
      <c r="C618" s="1" t="n">
        <v>45961</v>
      </c>
      <c r="D618" t="inlineStr">
        <is>
          <t>HALLANDS LÄN</t>
        </is>
      </c>
      <c r="E618" t="inlineStr">
        <is>
          <t>HYLTE</t>
        </is>
      </c>
      <c r="G618" t="n">
        <v>2.1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3262-2025</t>
        </is>
      </c>
      <c r="B619" s="1" t="n">
        <v>45679</v>
      </c>
      <c r="C619" s="1" t="n">
        <v>45961</v>
      </c>
      <c r="D619" t="inlineStr">
        <is>
          <t>HALLANDS LÄN</t>
        </is>
      </c>
      <c r="E619" t="inlineStr">
        <is>
          <t>HYLTE</t>
        </is>
      </c>
      <c r="G619" t="n">
        <v>2.1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47067-2025</t>
        </is>
      </c>
      <c r="B620" s="1" t="n">
        <v>45929.63457175926</v>
      </c>
      <c r="C620" s="1" t="n">
        <v>45961</v>
      </c>
      <c r="D620" t="inlineStr">
        <is>
          <t>HALLANDS LÄN</t>
        </is>
      </c>
      <c r="E620" t="inlineStr">
        <is>
          <t>HYLTE</t>
        </is>
      </c>
      <c r="G620" t="n">
        <v>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22875-2025</t>
        </is>
      </c>
      <c r="B621" s="1" t="n">
        <v>45790.37271990741</v>
      </c>
      <c r="C621" s="1" t="n">
        <v>45961</v>
      </c>
      <c r="D621" t="inlineStr">
        <is>
          <t>HALLANDS LÄN</t>
        </is>
      </c>
      <c r="E621" t="inlineStr">
        <is>
          <t>HYLTE</t>
        </is>
      </c>
      <c r="G621" t="n">
        <v>1.7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52742-2024</t>
        </is>
      </c>
      <c r="B622" s="1" t="n">
        <v>45610</v>
      </c>
      <c r="C622" s="1" t="n">
        <v>45961</v>
      </c>
      <c r="D622" t="inlineStr">
        <is>
          <t>HALLANDS LÄN</t>
        </is>
      </c>
      <c r="E622" t="inlineStr">
        <is>
          <t>HYLTE</t>
        </is>
      </c>
      <c r="G622" t="n">
        <v>2.2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24919-2025</t>
        </is>
      </c>
      <c r="B623" s="1" t="n">
        <v>45799</v>
      </c>
      <c r="C623" s="1" t="n">
        <v>45961</v>
      </c>
      <c r="D623" t="inlineStr">
        <is>
          <t>HALLANDS LÄN</t>
        </is>
      </c>
      <c r="E623" t="inlineStr">
        <is>
          <t>HYLTE</t>
        </is>
      </c>
      <c r="G623" t="n">
        <v>2.4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19675-2024</t>
        </is>
      </c>
      <c r="B624" s="1" t="n">
        <v>45432</v>
      </c>
      <c r="C624" s="1" t="n">
        <v>45961</v>
      </c>
      <c r="D624" t="inlineStr">
        <is>
          <t>HALLANDS LÄN</t>
        </is>
      </c>
      <c r="E624" t="inlineStr">
        <is>
          <t>HYLTE</t>
        </is>
      </c>
      <c r="G624" t="n">
        <v>2.3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22424-2021</t>
        </is>
      </c>
      <c r="B625" s="1" t="n">
        <v>44322</v>
      </c>
      <c r="C625" s="1" t="n">
        <v>45961</v>
      </c>
      <c r="D625" t="inlineStr">
        <is>
          <t>HALLANDS LÄN</t>
        </is>
      </c>
      <c r="E625" t="inlineStr">
        <is>
          <t>HYLTE</t>
        </is>
      </c>
      <c r="G625" t="n">
        <v>1.7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23206-2025</t>
        </is>
      </c>
      <c r="B626" s="1" t="n">
        <v>45791</v>
      </c>
      <c r="C626" s="1" t="n">
        <v>45961</v>
      </c>
      <c r="D626" t="inlineStr">
        <is>
          <t>HALLANDS LÄN</t>
        </is>
      </c>
      <c r="E626" t="inlineStr">
        <is>
          <t>HYLTE</t>
        </is>
      </c>
      <c r="G626" t="n">
        <v>1.2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22184-2022</t>
        </is>
      </c>
      <c r="B627" s="1" t="n">
        <v>44712</v>
      </c>
      <c r="C627" s="1" t="n">
        <v>45961</v>
      </c>
      <c r="D627" t="inlineStr">
        <is>
          <t>HALLANDS LÄN</t>
        </is>
      </c>
      <c r="E627" t="inlineStr">
        <is>
          <t>HYLTE</t>
        </is>
      </c>
      <c r="G627" t="n">
        <v>1.2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34337-2023</t>
        </is>
      </c>
      <c r="B628" s="1" t="n">
        <v>45131</v>
      </c>
      <c r="C628" s="1" t="n">
        <v>45961</v>
      </c>
      <c r="D628" t="inlineStr">
        <is>
          <t>HALLANDS LÄN</t>
        </is>
      </c>
      <c r="E628" t="inlineStr">
        <is>
          <t>HYLTE</t>
        </is>
      </c>
      <c r="G628" t="n">
        <v>1.6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42582-2023</t>
        </is>
      </c>
      <c r="B629" s="1" t="n">
        <v>45176</v>
      </c>
      <c r="C629" s="1" t="n">
        <v>45961</v>
      </c>
      <c r="D629" t="inlineStr">
        <is>
          <t>HALLANDS LÄN</t>
        </is>
      </c>
      <c r="E629" t="inlineStr">
        <is>
          <t>HYLTE</t>
        </is>
      </c>
      <c r="G629" t="n">
        <v>4.7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11403-2024</t>
        </is>
      </c>
      <c r="B630" s="1" t="n">
        <v>45372</v>
      </c>
      <c r="C630" s="1" t="n">
        <v>45961</v>
      </c>
      <c r="D630" t="inlineStr">
        <is>
          <t>HALLANDS LÄN</t>
        </is>
      </c>
      <c r="E630" t="inlineStr">
        <is>
          <t>HYLTE</t>
        </is>
      </c>
      <c r="G630" t="n">
        <v>3.5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11406-2024</t>
        </is>
      </c>
      <c r="B631" s="1" t="n">
        <v>45372</v>
      </c>
      <c r="C631" s="1" t="n">
        <v>45961</v>
      </c>
      <c r="D631" t="inlineStr">
        <is>
          <t>HALLANDS LÄN</t>
        </is>
      </c>
      <c r="E631" t="inlineStr">
        <is>
          <t>HYLTE</t>
        </is>
      </c>
      <c r="G631" t="n">
        <v>1.4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9613-2024</t>
        </is>
      </c>
      <c r="B632" s="1" t="n">
        <v>45361.72229166667</v>
      </c>
      <c r="C632" s="1" t="n">
        <v>45961</v>
      </c>
      <c r="D632" t="inlineStr">
        <is>
          <t>HALLANDS LÄN</t>
        </is>
      </c>
      <c r="E632" t="inlineStr">
        <is>
          <t>HYLTE</t>
        </is>
      </c>
      <c r="G632" t="n">
        <v>1.1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4119-2025</t>
        </is>
      </c>
      <c r="B633" s="1" t="n">
        <v>45684.91756944444</v>
      </c>
      <c r="C633" s="1" t="n">
        <v>45961</v>
      </c>
      <c r="D633" t="inlineStr">
        <is>
          <t>HALLANDS LÄN</t>
        </is>
      </c>
      <c r="E633" t="inlineStr">
        <is>
          <t>HYLTE</t>
        </is>
      </c>
      <c r="G633" t="n">
        <v>2.5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37752-2024</t>
        </is>
      </c>
      <c r="B634" s="1" t="n">
        <v>45541</v>
      </c>
      <c r="C634" s="1" t="n">
        <v>45961</v>
      </c>
      <c r="D634" t="inlineStr">
        <is>
          <t>HALLANDS LÄN</t>
        </is>
      </c>
      <c r="E634" t="inlineStr">
        <is>
          <t>HYLTE</t>
        </is>
      </c>
      <c r="G634" t="n">
        <v>5.5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60176-2023</t>
        </is>
      </c>
      <c r="B635" s="1" t="n">
        <v>45257</v>
      </c>
      <c r="C635" s="1" t="n">
        <v>45961</v>
      </c>
      <c r="D635" t="inlineStr">
        <is>
          <t>HALLANDS LÄN</t>
        </is>
      </c>
      <c r="E635" t="inlineStr">
        <is>
          <t>HYLTE</t>
        </is>
      </c>
      <c r="F635" t="inlineStr">
        <is>
          <t>Kommuner</t>
        </is>
      </c>
      <c r="G635" t="n">
        <v>1.4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22809-2021</t>
        </is>
      </c>
      <c r="B636" s="1" t="n">
        <v>44322</v>
      </c>
      <c r="C636" s="1" t="n">
        <v>45961</v>
      </c>
      <c r="D636" t="inlineStr">
        <is>
          <t>HALLANDS LÄN</t>
        </is>
      </c>
      <c r="E636" t="inlineStr">
        <is>
          <t>HYLTE</t>
        </is>
      </c>
      <c r="G636" t="n">
        <v>2.1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11743-2025</t>
        </is>
      </c>
      <c r="B637" s="1" t="n">
        <v>45727</v>
      </c>
      <c r="C637" s="1" t="n">
        <v>45961</v>
      </c>
      <c r="D637" t="inlineStr">
        <is>
          <t>HALLANDS LÄN</t>
        </is>
      </c>
      <c r="E637" t="inlineStr">
        <is>
          <t>HYLTE</t>
        </is>
      </c>
      <c r="G637" t="n">
        <v>1.8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61843-2022</t>
        </is>
      </c>
      <c r="B638" s="1" t="n">
        <v>44917.60630787037</v>
      </c>
      <c r="C638" s="1" t="n">
        <v>45961</v>
      </c>
      <c r="D638" t="inlineStr">
        <is>
          <t>HALLANDS LÄN</t>
        </is>
      </c>
      <c r="E638" t="inlineStr">
        <is>
          <t>HYLTE</t>
        </is>
      </c>
      <c r="G638" t="n">
        <v>1.6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810-2025</t>
        </is>
      </c>
      <c r="B639" s="1" t="n">
        <v>45665.55378472222</v>
      </c>
      <c r="C639" s="1" t="n">
        <v>45961</v>
      </c>
      <c r="D639" t="inlineStr">
        <is>
          <t>HALLANDS LÄN</t>
        </is>
      </c>
      <c r="E639" t="inlineStr">
        <is>
          <t>HYLTE</t>
        </is>
      </c>
      <c r="G639" t="n">
        <v>4.1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13232-2025</t>
        </is>
      </c>
      <c r="B640" s="1" t="n">
        <v>45735</v>
      </c>
      <c r="C640" s="1" t="n">
        <v>45961</v>
      </c>
      <c r="D640" t="inlineStr">
        <is>
          <t>HALLANDS LÄN</t>
        </is>
      </c>
      <c r="E640" t="inlineStr">
        <is>
          <t>HYLTE</t>
        </is>
      </c>
      <c r="G640" t="n">
        <v>1.5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2016-2025</t>
        </is>
      </c>
      <c r="B641" s="1" t="n">
        <v>45672</v>
      </c>
      <c r="C641" s="1" t="n">
        <v>45961</v>
      </c>
      <c r="D641" t="inlineStr">
        <is>
          <t>HALLANDS LÄN</t>
        </is>
      </c>
      <c r="E641" t="inlineStr">
        <is>
          <t>HYLTE</t>
        </is>
      </c>
      <c r="G641" t="n">
        <v>7.4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48044-2023</t>
        </is>
      </c>
      <c r="B642" s="1" t="n">
        <v>45204.83961805556</v>
      </c>
      <c r="C642" s="1" t="n">
        <v>45961</v>
      </c>
      <c r="D642" t="inlineStr">
        <is>
          <t>HALLANDS LÄN</t>
        </is>
      </c>
      <c r="E642" t="inlineStr">
        <is>
          <t>HYLTE</t>
        </is>
      </c>
      <c r="G642" t="n">
        <v>0.6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53-2024</t>
        </is>
      </c>
      <c r="B643" s="1" t="n">
        <v>45293</v>
      </c>
      <c r="C643" s="1" t="n">
        <v>45961</v>
      </c>
      <c r="D643" t="inlineStr">
        <is>
          <t>HALLANDS LÄN</t>
        </is>
      </c>
      <c r="E643" t="inlineStr">
        <is>
          <t>HYLTE</t>
        </is>
      </c>
      <c r="G643" t="n">
        <v>0.8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57378-2023</t>
        </is>
      </c>
      <c r="B644" s="1" t="n">
        <v>45245</v>
      </c>
      <c r="C644" s="1" t="n">
        <v>45961</v>
      </c>
      <c r="D644" t="inlineStr">
        <is>
          <t>HALLANDS LÄN</t>
        </is>
      </c>
      <c r="E644" t="inlineStr">
        <is>
          <t>HYLTE</t>
        </is>
      </c>
      <c r="G644" t="n">
        <v>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61891-2020</t>
        </is>
      </c>
      <c r="B645" s="1" t="n">
        <v>44159.38509259259</v>
      </c>
      <c r="C645" s="1" t="n">
        <v>45961</v>
      </c>
      <c r="D645" t="inlineStr">
        <is>
          <t>HALLANDS LÄN</t>
        </is>
      </c>
      <c r="E645" t="inlineStr">
        <is>
          <t>HYLTE</t>
        </is>
      </c>
      <c r="G645" t="n">
        <v>0.7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24724-2021</t>
        </is>
      </c>
      <c r="B646" s="1" t="n">
        <v>44340</v>
      </c>
      <c r="C646" s="1" t="n">
        <v>45961</v>
      </c>
      <c r="D646" t="inlineStr">
        <is>
          <t>HALLANDS LÄN</t>
        </is>
      </c>
      <c r="E646" t="inlineStr">
        <is>
          <t>HYLTE</t>
        </is>
      </c>
      <c r="G646" t="n">
        <v>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16410-2022</t>
        </is>
      </c>
      <c r="B647" s="1" t="n">
        <v>44671</v>
      </c>
      <c r="C647" s="1" t="n">
        <v>45961</v>
      </c>
      <c r="D647" t="inlineStr">
        <is>
          <t>HALLANDS LÄN</t>
        </is>
      </c>
      <c r="E647" t="inlineStr">
        <is>
          <t>HYLTE</t>
        </is>
      </c>
      <c r="G647" t="n">
        <v>3.1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57420-2022</t>
        </is>
      </c>
      <c r="B648" s="1" t="n">
        <v>44896.50284722223</v>
      </c>
      <c r="C648" s="1" t="n">
        <v>45961</v>
      </c>
      <c r="D648" t="inlineStr">
        <is>
          <t>HALLANDS LÄN</t>
        </is>
      </c>
      <c r="E648" t="inlineStr">
        <is>
          <t>HYLTE</t>
        </is>
      </c>
      <c r="G648" t="n">
        <v>1.5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4757-2022</t>
        </is>
      </c>
      <c r="B649" s="1" t="n">
        <v>44592</v>
      </c>
      <c r="C649" s="1" t="n">
        <v>45961</v>
      </c>
      <c r="D649" t="inlineStr">
        <is>
          <t>HALLANDS LÄN</t>
        </is>
      </c>
      <c r="E649" t="inlineStr">
        <is>
          <t>HYLTE</t>
        </is>
      </c>
      <c r="G649" t="n">
        <v>2.4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55-2024</t>
        </is>
      </c>
      <c r="B650" s="1" t="n">
        <v>45293</v>
      </c>
      <c r="C650" s="1" t="n">
        <v>45961</v>
      </c>
      <c r="D650" t="inlineStr">
        <is>
          <t>HALLANDS LÄN</t>
        </is>
      </c>
      <c r="E650" t="inlineStr">
        <is>
          <t>HYLTE</t>
        </is>
      </c>
      <c r="G650" t="n">
        <v>1.3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55861-2024</t>
        </is>
      </c>
      <c r="B651" s="1" t="n">
        <v>45623</v>
      </c>
      <c r="C651" s="1" t="n">
        <v>45961</v>
      </c>
      <c r="D651" t="inlineStr">
        <is>
          <t>HALLANDS LÄN</t>
        </is>
      </c>
      <c r="E651" t="inlineStr">
        <is>
          <t>HYLTE</t>
        </is>
      </c>
      <c r="G651" t="n">
        <v>0.7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46846-2023</t>
        </is>
      </c>
      <c r="B652" s="1" t="n">
        <v>45199.83810185185</v>
      </c>
      <c r="C652" s="1" t="n">
        <v>45961</v>
      </c>
      <c r="D652" t="inlineStr">
        <is>
          <t>HALLANDS LÄN</t>
        </is>
      </c>
      <c r="E652" t="inlineStr">
        <is>
          <t>HYLTE</t>
        </is>
      </c>
      <c r="G652" t="n">
        <v>2.1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19353-2025</t>
        </is>
      </c>
      <c r="B653" s="1" t="n">
        <v>45769.61311342593</v>
      </c>
      <c r="C653" s="1" t="n">
        <v>45961</v>
      </c>
      <c r="D653" t="inlineStr">
        <is>
          <t>HALLANDS LÄN</t>
        </is>
      </c>
      <c r="E653" t="inlineStr">
        <is>
          <t>HYLTE</t>
        </is>
      </c>
      <c r="G653" t="n">
        <v>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14015-2024</t>
        </is>
      </c>
      <c r="B654" s="1" t="n">
        <v>45392</v>
      </c>
      <c r="C654" s="1" t="n">
        <v>45961</v>
      </c>
      <c r="D654" t="inlineStr">
        <is>
          <t>HALLANDS LÄN</t>
        </is>
      </c>
      <c r="E654" t="inlineStr">
        <is>
          <t>HYLTE</t>
        </is>
      </c>
      <c r="G654" t="n">
        <v>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14585-2024</t>
        </is>
      </c>
      <c r="B655" s="1" t="n">
        <v>45395.4019675926</v>
      </c>
      <c r="C655" s="1" t="n">
        <v>45961</v>
      </c>
      <c r="D655" t="inlineStr">
        <is>
          <t>HALLANDS LÄN</t>
        </is>
      </c>
      <c r="E655" t="inlineStr">
        <is>
          <t>HYLTE</t>
        </is>
      </c>
      <c r="G655" t="n">
        <v>1.8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47998-2024</t>
        </is>
      </c>
      <c r="B656" s="1" t="n">
        <v>45589</v>
      </c>
      <c r="C656" s="1" t="n">
        <v>45961</v>
      </c>
      <c r="D656" t="inlineStr">
        <is>
          <t>HALLANDS LÄN</t>
        </is>
      </c>
      <c r="E656" t="inlineStr">
        <is>
          <t>HYLTE</t>
        </is>
      </c>
      <c r="G656" t="n">
        <v>2.3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38381-2024</t>
        </is>
      </c>
      <c r="B657" s="1" t="n">
        <v>45546.28277777778</v>
      </c>
      <c r="C657" s="1" t="n">
        <v>45961</v>
      </c>
      <c r="D657" t="inlineStr">
        <is>
          <t>HALLANDS LÄN</t>
        </is>
      </c>
      <c r="E657" t="inlineStr">
        <is>
          <t>HYLTE</t>
        </is>
      </c>
      <c r="G657" t="n">
        <v>3.2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26600-2022</t>
        </is>
      </c>
      <c r="B658" s="1" t="n">
        <v>44739.55142361111</v>
      </c>
      <c r="C658" s="1" t="n">
        <v>45961</v>
      </c>
      <c r="D658" t="inlineStr">
        <is>
          <t>HALLANDS LÄN</t>
        </is>
      </c>
      <c r="E658" t="inlineStr">
        <is>
          <t>HYLTE</t>
        </is>
      </c>
      <c r="G658" t="n">
        <v>0.6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2011-2021</t>
        </is>
      </c>
      <c r="B659" s="1" t="n">
        <v>44210</v>
      </c>
      <c r="C659" s="1" t="n">
        <v>45961</v>
      </c>
      <c r="D659" t="inlineStr">
        <is>
          <t>HALLANDS LÄN</t>
        </is>
      </c>
      <c r="E659" t="inlineStr">
        <is>
          <t>HYLTE</t>
        </is>
      </c>
      <c r="G659" t="n">
        <v>1.1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20879-2022</t>
        </is>
      </c>
      <c r="B660" s="1" t="n">
        <v>44701.5594212963</v>
      </c>
      <c r="C660" s="1" t="n">
        <v>45961</v>
      </c>
      <c r="D660" t="inlineStr">
        <is>
          <t>HALLANDS LÄN</t>
        </is>
      </c>
      <c r="E660" t="inlineStr">
        <is>
          <t>HYLTE</t>
        </is>
      </c>
      <c r="G660" t="n">
        <v>1.1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35175-2023</t>
        </is>
      </c>
      <c r="B661" s="1" t="n">
        <v>45145.58725694445</v>
      </c>
      <c r="C661" s="1" t="n">
        <v>45961</v>
      </c>
      <c r="D661" t="inlineStr">
        <is>
          <t>HALLANDS LÄN</t>
        </is>
      </c>
      <c r="E661" t="inlineStr">
        <is>
          <t>HYLTE</t>
        </is>
      </c>
      <c r="G661" t="n">
        <v>1.7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32992-2024</t>
        </is>
      </c>
      <c r="B662" s="1" t="n">
        <v>45517</v>
      </c>
      <c r="C662" s="1" t="n">
        <v>45961</v>
      </c>
      <c r="D662" t="inlineStr">
        <is>
          <t>HALLANDS LÄN</t>
        </is>
      </c>
      <c r="E662" t="inlineStr">
        <is>
          <t>HYLTE</t>
        </is>
      </c>
      <c r="G662" t="n">
        <v>2.6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55116-2023</t>
        </is>
      </c>
      <c r="B663" s="1" t="n">
        <v>45230</v>
      </c>
      <c r="C663" s="1" t="n">
        <v>45961</v>
      </c>
      <c r="D663" t="inlineStr">
        <is>
          <t>HALLANDS LÄN</t>
        </is>
      </c>
      <c r="E663" t="inlineStr">
        <is>
          <t>HYLTE</t>
        </is>
      </c>
      <c r="G663" t="n">
        <v>1.7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2819-2025</t>
        </is>
      </c>
      <c r="B664" s="1" t="n">
        <v>45677</v>
      </c>
      <c r="C664" s="1" t="n">
        <v>45961</v>
      </c>
      <c r="D664" t="inlineStr">
        <is>
          <t>HALLANDS LÄN</t>
        </is>
      </c>
      <c r="E664" t="inlineStr">
        <is>
          <t>HYLTE</t>
        </is>
      </c>
      <c r="G664" t="n">
        <v>1.2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2154-2025</t>
        </is>
      </c>
      <c r="B665" s="1" t="n">
        <v>45672.70796296297</v>
      </c>
      <c r="C665" s="1" t="n">
        <v>45961</v>
      </c>
      <c r="D665" t="inlineStr">
        <is>
          <t>HALLANDS LÄN</t>
        </is>
      </c>
      <c r="E665" t="inlineStr">
        <is>
          <t>HYLTE</t>
        </is>
      </c>
      <c r="G665" t="n">
        <v>1.7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2155-2025</t>
        </is>
      </c>
      <c r="B666" s="1" t="n">
        <v>45672.70996527778</v>
      </c>
      <c r="C666" s="1" t="n">
        <v>45961</v>
      </c>
      <c r="D666" t="inlineStr">
        <is>
          <t>HALLANDS LÄN</t>
        </is>
      </c>
      <c r="E666" t="inlineStr">
        <is>
          <t>HYLTE</t>
        </is>
      </c>
      <c r="G666" t="n">
        <v>0.8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57397-2021</t>
        </is>
      </c>
      <c r="B667" s="1" t="n">
        <v>44483</v>
      </c>
      <c r="C667" s="1" t="n">
        <v>45961</v>
      </c>
      <c r="D667" t="inlineStr">
        <is>
          <t>HALLANDS LÄN</t>
        </is>
      </c>
      <c r="E667" t="inlineStr">
        <is>
          <t>HYLTE</t>
        </is>
      </c>
      <c r="G667" t="n">
        <v>1.1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55792-2021</t>
        </is>
      </c>
      <c r="B668" s="1" t="n">
        <v>44476</v>
      </c>
      <c r="C668" s="1" t="n">
        <v>45961</v>
      </c>
      <c r="D668" t="inlineStr">
        <is>
          <t>HALLANDS LÄN</t>
        </is>
      </c>
      <c r="E668" t="inlineStr">
        <is>
          <t>HYLTE</t>
        </is>
      </c>
      <c r="G668" t="n">
        <v>1.1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6106-2023</t>
        </is>
      </c>
      <c r="B669" s="1" t="n">
        <v>44964</v>
      </c>
      <c r="C669" s="1" t="n">
        <v>45961</v>
      </c>
      <c r="D669" t="inlineStr">
        <is>
          <t>HALLANDS LÄN</t>
        </is>
      </c>
      <c r="E669" t="inlineStr">
        <is>
          <t>HYLTE</t>
        </is>
      </c>
      <c r="G669" t="n">
        <v>2.7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13245-2025</t>
        </is>
      </c>
      <c r="B670" s="1" t="n">
        <v>45735</v>
      </c>
      <c r="C670" s="1" t="n">
        <v>45961</v>
      </c>
      <c r="D670" t="inlineStr">
        <is>
          <t>HALLANDS LÄN</t>
        </is>
      </c>
      <c r="E670" t="inlineStr">
        <is>
          <t>HYLTE</t>
        </is>
      </c>
      <c r="G670" t="n">
        <v>0.8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26602-2022</t>
        </is>
      </c>
      <c r="B671" s="1" t="n">
        <v>44739.55359953704</v>
      </c>
      <c r="C671" s="1" t="n">
        <v>45961</v>
      </c>
      <c r="D671" t="inlineStr">
        <is>
          <t>HALLANDS LÄN</t>
        </is>
      </c>
      <c r="E671" t="inlineStr">
        <is>
          <t>HYLTE</t>
        </is>
      </c>
      <c r="G671" t="n">
        <v>0.5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2088-2024</t>
        </is>
      </c>
      <c r="B672" s="1" t="n">
        <v>45309</v>
      </c>
      <c r="C672" s="1" t="n">
        <v>45961</v>
      </c>
      <c r="D672" t="inlineStr">
        <is>
          <t>HALLANDS LÄN</t>
        </is>
      </c>
      <c r="E672" t="inlineStr">
        <is>
          <t>HYLTE</t>
        </is>
      </c>
      <c r="G672" t="n">
        <v>8.1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63808-2021</t>
        </is>
      </c>
      <c r="B673" s="1" t="n">
        <v>44508</v>
      </c>
      <c r="C673" s="1" t="n">
        <v>45961</v>
      </c>
      <c r="D673" t="inlineStr">
        <is>
          <t>HALLANDS LÄN</t>
        </is>
      </c>
      <c r="E673" t="inlineStr">
        <is>
          <t>HYLTE</t>
        </is>
      </c>
      <c r="G673" t="n">
        <v>0.8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55865-2024</t>
        </is>
      </c>
      <c r="B674" s="1" t="n">
        <v>45623</v>
      </c>
      <c r="C674" s="1" t="n">
        <v>45961</v>
      </c>
      <c r="D674" t="inlineStr">
        <is>
          <t>HALLANDS LÄN</t>
        </is>
      </c>
      <c r="E674" t="inlineStr">
        <is>
          <t>HYLTE</t>
        </is>
      </c>
      <c r="G674" t="n">
        <v>1.3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59353-2023</t>
        </is>
      </c>
      <c r="B675" s="1" t="n">
        <v>45252</v>
      </c>
      <c r="C675" s="1" t="n">
        <v>45961</v>
      </c>
      <c r="D675" t="inlineStr">
        <is>
          <t>HALLANDS LÄN</t>
        </is>
      </c>
      <c r="E675" t="inlineStr">
        <is>
          <t>HYLTE</t>
        </is>
      </c>
      <c r="G675" t="n">
        <v>0.8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47996-2024</t>
        </is>
      </c>
      <c r="B676" s="1" t="n">
        <v>45589</v>
      </c>
      <c r="C676" s="1" t="n">
        <v>45961</v>
      </c>
      <c r="D676" t="inlineStr">
        <is>
          <t>HALLANDS LÄN</t>
        </is>
      </c>
      <c r="E676" t="inlineStr">
        <is>
          <t>HYLTE</t>
        </is>
      </c>
      <c r="G676" t="n">
        <v>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44866-2023</t>
        </is>
      </c>
      <c r="B677" s="1" t="n">
        <v>45190.59511574074</v>
      </c>
      <c r="C677" s="1" t="n">
        <v>45961</v>
      </c>
      <c r="D677" t="inlineStr">
        <is>
          <t>HALLANDS LÄN</t>
        </is>
      </c>
      <c r="E677" t="inlineStr">
        <is>
          <t>HYLTE</t>
        </is>
      </c>
      <c r="G677" t="n">
        <v>1.4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48008-2024</t>
        </is>
      </c>
      <c r="B678" s="1" t="n">
        <v>45589</v>
      </c>
      <c r="C678" s="1" t="n">
        <v>45961</v>
      </c>
      <c r="D678" t="inlineStr">
        <is>
          <t>HALLANDS LÄN</t>
        </is>
      </c>
      <c r="E678" t="inlineStr">
        <is>
          <t>HYLTE</t>
        </is>
      </c>
      <c r="G678" t="n">
        <v>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41892-2024</t>
        </is>
      </c>
      <c r="B679" s="1" t="n">
        <v>45561</v>
      </c>
      <c r="C679" s="1" t="n">
        <v>45961</v>
      </c>
      <c r="D679" t="inlineStr">
        <is>
          <t>HALLANDS LÄN</t>
        </is>
      </c>
      <c r="E679" t="inlineStr">
        <is>
          <t>HYLTE</t>
        </is>
      </c>
      <c r="G679" t="n">
        <v>4.3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28564-2025</t>
        </is>
      </c>
      <c r="B680" s="1" t="n">
        <v>45819</v>
      </c>
      <c r="C680" s="1" t="n">
        <v>45961</v>
      </c>
      <c r="D680" t="inlineStr">
        <is>
          <t>HALLANDS LÄN</t>
        </is>
      </c>
      <c r="E680" t="inlineStr">
        <is>
          <t>HYLTE</t>
        </is>
      </c>
      <c r="G680" t="n">
        <v>0.8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39143-2022</t>
        </is>
      </c>
      <c r="B681" s="1" t="n">
        <v>44817</v>
      </c>
      <c r="C681" s="1" t="n">
        <v>45961</v>
      </c>
      <c r="D681" t="inlineStr">
        <is>
          <t>HALLANDS LÄN</t>
        </is>
      </c>
      <c r="E681" t="inlineStr">
        <is>
          <t>HYLTE</t>
        </is>
      </c>
      <c r="G681" t="n">
        <v>1.9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20741-2024</t>
        </is>
      </c>
      <c r="B682" s="1" t="n">
        <v>45436</v>
      </c>
      <c r="C682" s="1" t="n">
        <v>45961</v>
      </c>
      <c r="D682" t="inlineStr">
        <is>
          <t>HALLANDS LÄN</t>
        </is>
      </c>
      <c r="E682" t="inlineStr">
        <is>
          <t>HYLTE</t>
        </is>
      </c>
      <c r="G682" t="n">
        <v>1.4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6793-2024</t>
        </is>
      </c>
      <c r="B683" s="1" t="n">
        <v>45342</v>
      </c>
      <c r="C683" s="1" t="n">
        <v>45961</v>
      </c>
      <c r="D683" t="inlineStr">
        <is>
          <t>HALLANDS LÄN</t>
        </is>
      </c>
      <c r="E683" t="inlineStr">
        <is>
          <t>HYLTE</t>
        </is>
      </c>
      <c r="F683" t="inlineStr">
        <is>
          <t>Bergvik skog väst AB</t>
        </is>
      </c>
      <c r="G683" t="n">
        <v>2.6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28491-2024</t>
        </is>
      </c>
      <c r="B684" s="1" t="n">
        <v>45477.83650462963</v>
      </c>
      <c r="C684" s="1" t="n">
        <v>45961</v>
      </c>
      <c r="D684" t="inlineStr">
        <is>
          <t>HALLANDS LÄN</t>
        </is>
      </c>
      <c r="E684" t="inlineStr">
        <is>
          <t>HYLTE</t>
        </is>
      </c>
      <c r="G684" t="n">
        <v>2.7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11175-2024</t>
        </is>
      </c>
      <c r="B685" s="1" t="n">
        <v>45371.50951388889</v>
      </c>
      <c r="C685" s="1" t="n">
        <v>45961</v>
      </c>
      <c r="D685" t="inlineStr">
        <is>
          <t>HALLANDS LÄN</t>
        </is>
      </c>
      <c r="E685" t="inlineStr">
        <is>
          <t>HYLTE</t>
        </is>
      </c>
      <c r="G685" t="n">
        <v>0.7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44551-2024</t>
        </is>
      </c>
      <c r="B686" s="1" t="n">
        <v>45574</v>
      </c>
      <c r="C686" s="1" t="n">
        <v>45961</v>
      </c>
      <c r="D686" t="inlineStr">
        <is>
          <t>HALLANDS LÄN</t>
        </is>
      </c>
      <c r="E686" t="inlineStr">
        <is>
          <t>HYLTE</t>
        </is>
      </c>
      <c r="G686" t="n">
        <v>13.3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51296-2024</t>
        </is>
      </c>
      <c r="B687" s="1" t="n">
        <v>45603</v>
      </c>
      <c r="C687" s="1" t="n">
        <v>45961</v>
      </c>
      <c r="D687" t="inlineStr">
        <is>
          <t>HALLANDS LÄN</t>
        </is>
      </c>
      <c r="E687" t="inlineStr">
        <is>
          <t>HYLTE</t>
        </is>
      </c>
      <c r="G687" t="n">
        <v>1.1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38372-2024</t>
        </is>
      </c>
      <c r="B688" s="1" t="n">
        <v>45545.86592592593</v>
      </c>
      <c r="C688" s="1" t="n">
        <v>45961</v>
      </c>
      <c r="D688" t="inlineStr">
        <is>
          <t>HALLANDS LÄN</t>
        </is>
      </c>
      <c r="E688" t="inlineStr">
        <is>
          <t>HYLTE</t>
        </is>
      </c>
      <c r="G688" t="n">
        <v>0.5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4225-2023</t>
        </is>
      </c>
      <c r="B689" s="1" t="n">
        <v>44953.47414351852</v>
      </c>
      <c r="C689" s="1" t="n">
        <v>45961</v>
      </c>
      <c r="D689" t="inlineStr">
        <is>
          <t>HALLANDS LÄN</t>
        </is>
      </c>
      <c r="E689" t="inlineStr">
        <is>
          <t>HYLTE</t>
        </is>
      </c>
      <c r="G689" t="n">
        <v>0.5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46845-2023</t>
        </is>
      </c>
      <c r="B690" s="1" t="n">
        <v>45199.83545138889</v>
      </c>
      <c r="C690" s="1" t="n">
        <v>45961</v>
      </c>
      <c r="D690" t="inlineStr">
        <is>
          <t>HALLANDS LÄN</t>
        </is>
      </c>
      <c r="E690" t="inlineStr">
        <is>
          <t>HYLTE</t>
        </is>
      </c>
      <c r="G690" t="n">
        <v>2.1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46148-2023</t>
        </is>
      </c>
      <c r="B691" s="1" t="n">
        <v>45190</v>
      </c>
      <c r="C691" s="1" t="n">
        <v>45961</v>
      </c>
      <c r="D691" t="inlineStr">
        <is>
          <t>HALLANDS LÄN</t>
        </is>
      </c>
      <c r="E691" t="inlineStr">
        <is>
          <t>HYLTE</t>
        </is>
      </c>
      <c r="F691" t="inlineStr">
        <is>
          <t>Bergvik skog väst AB</t>
        </is>
      </c>
      <c r="G691" t="n">
        <v>1.5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57211-2022</t>
        </is>
      </c>
      <c r="B692" s="1" t="n">
        <v>44889</v>
      </c>
      <c r="C692" s="1" t="n">
        <v>45961</v>
      </c>
      <c r="D692" t="inlineStr">
        <is>
          <t>HALLANDS LÄN</t>
        </is>
      </c>
      <c r="E692" t="inlineStr">
        <is>
          <t>HYLTE</t>
        </is>
      </c>
      <c r="G692" t="n">
        <v>2.6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57588-2024</t>
        </is>
      </c>
      <c r="B693" s="1" t="n">
        <v>45630</v>
      </c>
      <c r="C693" s="1" t="n">
        <v>45961</v>
      </c>
      <c r="D693" t="inlineStr">
        <is>
          <t>HALLANDS LÄN</t>
        </is>
      </c>
      <c r="E693" t="inlineStr">
        <is>
          <t>HYLTE</t>
        </is>
      </c>
      <c r="G693" t="n">
        <v>2.7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55858-2024</t>
        </is>
      </c>
      <c r="B694" s="1" t="n">
        <v>45623</v>
      </c>
      <c r="C694" s="1" t="n">
        <v>45961</v>
      </c>
      <c r="D694" t="inlineStr">
        <is>
          <t>HALLANDS LÄN</t>
        </is>
      </c>
      <c r="E694" t="inlineStr">
        <is>
          <t>HYLTE</t>
        </is>
      </c>
      <c r="G694" t="n">
        <v>0.6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58453-2024</t>
        </is>
      </c>
      <c r="B695" s="1" t="n">
        <v>45635.35322916666</v>
      </c>
      <c r="C695" s="1" t="n">
        <v>45961</v>
      </c>
      <c r="D695" t="inlineStr">
        <is>
          <t>HALLANDS LÄN</t>
        </is>
      </c>
      <c r="E695" t="inlineStr">
        <is>
          <t>HYLTE</t>
        </is>
      </c>
      <c r="G695" t="n">
        <v>3.4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37324-2025</t>
        </is>
      </c>
      <c r="B696" s="1" t="n">
        <v>45876.63390046296</v>
      </c>
      <c r="C696" s="1" t="n">
        <v>45961</v>
      </c>
      <c r="D696" t="inlineStr">
        <is>
          <t>HALLANDS LÄN</t>
        </is>
      </c>
      <c r="E696" t="inlineStr">
        <is>
          <t>HYLTE</t>
        </is>
      </c>
      <c r="G696" t="n">
        <v>1.2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45226-2025</t>
        </is>
      </c>
      <c r="B697" s="1" t="n">
        <v>45919.58478009259</v>
      </c>
      <c r="C697" s="1" t="n">
        <v>45961</v>
      </c>
      <c r="D697" t="inlineStr">
        <is>
          <t>HALLANDS LÄN</t>
        </is>
      </c>
      <c r="E697" t="inlineStr">
        <is>
          <t>HYLTE</t>
        </is>
      </c>
      <c r="G697" t="n">
        <v>2.2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37678-2025</t>
        </is>
      </c>
      <c r="B698" s="1" t="n">
        <v>45880.53783564815</v>
      </c>
      <c r="C698" s="1" t="n">
        <v>45961</v>
      </c>
      <c r="D698" t="inlineStr">
        <is>
          <t>HALLANDS LÄN</t>
        </is>
      </c>
      <c r="E698" t="inlineStr">
        <is>
          <t>HYLTE</t>
        </is>
      </c>
      <c r="G698" t="n">
        <v>1.5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2378-2025</t>
        </is>
      </c>
      <c r="B699" s="1" t="n">
        <v>45673.90599537037</v>
      </c>
      <c r="C699" s="1" t="n">
        <v>45961</v>
      </c>
      <c r="D699" t="inlineStr">
        <is>
          <t>HALLANDS LÄN</t>
        </is>
      </c>
      <c r="E699" t="inlineStr">
        <is>
          <t>HYLTE</t>
        </is>
      </c>
      <c r="G699" t="n">
        <v>6.1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37675-2025</t>
        </is>
      </c>
      <c r="B700" s="1" t="n">
        <v>45880.53542824074</v>
      </c>
      <c r="C700" s="1" t="n">
        <v>45961</v>
      </c>
      <c r="D700" t="inlineStr">
        <is>
          <t>HALLANDS LÄN</t>
        </is>
      </c>
      <c r="E700" t="inlineStr">
        <is>
          <t>HYLTE</t>
        </is>
      </c>
      <c r="G700" t="n">
        <v>0.7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37586-2025</t>
        </is>
      </c>
      <c r="B701" s="1" t="n">
        <v>45880</v>
      </c>
      <c r="C701" s="1" t="n">
        <v>45961</v>
      </c>
      <c r="D701" t="inlineStr">
        <is>
          <t>HALLANDS LÄN</t>
        </is>
      </c>
      <c r="E701" t="inlineStr">
        <is>
          <t>HYLTE</t>
        </is>
      </c>
      <c r="G701" t="n">
        <v>2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37596-2025</t>
        </is>
      </c>
      <c r="B702" s="1" t="n">
        <v>45880.41700231482</v>
      </c>
      <c r="C702" s="1" t="n">
        <v>45961</v>
      </c>
      <c r="D702" t="inlineStr">
        <is>
          <t>HALLANDS LÄN</t>
        </is>
      </c>
      <c r="E702" t="inlineStr">
        <is>
          <t>HYLTE</t>
        </is>
      </c>
      <c r="G702" t="n">
        <v>0.5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37609-2025</t>
        </is>
      </c>
      <c r="B703" s="1" t="n">
        <v>45880</v>
      </c>
      <c r="C703" s="1" t="n">
        <v>45961</v>
      </c>
      <c r="D703" t="inlineStr">
        <is>
          <t>HALLANDS LÄN</t>
        </is>
      </c>
      <c r="E703" t="inlineStr">
        <is>
          <t>HYLTE</t>
        </is>
      </c>
      <c r="G703" t="n">
        <v>1.5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56066-2024</t>
        </is>
      </c>
      <c r="B704" s="1" t="n">
        <v>45624.37628472222</v>
      </c>
      <c r="C704" s="1" t="n">
        <v>45961</v>
      </c>
      <c r="D704" t="inlineStr">
        <is>
          <t>HALLANDS LÄN</t>
        </is>
      </c>
      <c r="E704" t="inlineStr">
        <is>
          <t>HYLTE</t>
        </is>
      </c>
      <c r="G704" t="n">
        <v>0.9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45213-2025</t>
        </is>
      </c>
      <c r="B705" s="1" t="n">
        <v>45919.57086805555</v>
      </c>
      <c r="C705" s="1" t="n">
        <v>45961</v>
      </c>
      <c r="D705" t="inlineStr">
        <is>
          <t>HALLANDS LÄN</t>
        </is>
      </c>
      <c r="E705" t="inlineStr">
        <is>
          <t>HYLTE</t>
        </is>
      </c>
      <c r="G705" t="n">
        <v>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37428-2025</t>
        </is>
      </c>
      <c r="B706" s="1" t="n">
        <v>45877</v>
      </c>
      <c r="C706" s="1" t="n">
        <v>45961</v>
      </c>
      <c r="D706" t="inlineStr">
        <is>
          <t>HALLANDS LÄN</t>
        </is>
      </c>
      <c r="E706" t="inlineStr">
        <is>
          <t>HYLTE</t>
        </is>
      </c>
      <c r="G706" t="n">
        <v>7.1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40348-2023</t>
        </is>
      </c>
      <c r="B707" s="1" t="n">
        <v>45169.63672453703</v>
      </c>
      <c r="C707" s="1" t="n">
        <v>45961</v>
      </c>
      <c r="D707" t="inlineStr">
        <is>
          <t>HALLANDS LÄN</t>
        </is>
      </c>
      <c r="E707" t="inlineStr">
        <is>
          <t>HYLTE</t>
        </is>
      </c>
      <c r="G707" t="n">
        <v>3.1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53294-2023</t>
        </is>
      </c>
      <c r="B708" s="1" t="n">
        <v>45229.58723379629</v>
      </c>
      <c r="C708" s="1" t="n">
        <v>45961</v>
      </c>
      <c r="D708" t="inlineStr">
        <is>
          <t>HALLANDS LÄN</t>
        </is>
      </c>
      <c r="E708" t="inlineStr">
        <is>
          <t>HYLTE</t>
        </is>
      </c>
      <c r="G708" t="n">
        <v>1.8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19598-2025</t>
        </is>
      </c>
      <c r="B709" s="1" t="n">
        <v>45770.58293981481</v>
      </c>
      <c r="C709" s="1" t="n">
        <v>45961</v>
      </c>
      <c r="D709" t="inlineStr">
        <is>
          <t>HALLANDS LÄN</t>
        </is>
      </c>
      <c r="E709" t="inlineStr">
        <is>
          <t>HYLTE</t>
        </is>
      </c>
      <c r="G709" t="n">
        <v>0.5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45416-2025</t>
        </is>
      </c>
      <c r="B710" s="1" t="n">
        <v>45922</v>
      </c>
      <c r="C710" s="1" t="n">
        <v>45961</v>
      </c>
      <c r="D710" t="inlineStr">
        <is>
          <t>HALLANDS LÄN</t>
        </is>
      </c>
      <c r="E710" t="inlineStr">
        <is>
          <t>HYLTE</t>
        </is>
      </c>
      <c r="G710" t="n">
        <v>1.5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45420-2025</t>
        </is>
      </c>
      <c r="B711" s="1" t="n">
        <v>45922</v>
      </c>
      <c r="C711" s="1" t="n">
        <v>45961</v>
      </c>
      <c r="D711" t="inlineStr">
        <is>
          <t>HALLANDS LÄN</t>
        </is>
      </c>
      <c r="E711" t="inlineStr">
        <is>
          <t>HYLTE</t>
        </is>
      </c>
      <c r="G711" t="n">
        <v>1.1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38816-2025</t>
        </is>
      </c>
      <c r="B712" s="1" t="n">
        <v>45887.49594907407</v>
      </c>
      <c r="C712" s="1" t="n">
        <v>45961</v>
      </c>
      <c r="D712" t="inlineStr">
        <is>
          <t>HALLANDS LÄN</t>
        </is>
      </c>
      <c r="E712" t="inlineStr">
        <is>
          <t>HYLTE</t>
        </is>
      </c>
      <c r="G712" t="n">
        <v>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37614-2025</t>
        </is>
      </c>
      <c r="B713" s="1" t="n">
        <v>45880</v>
      </c>
      <c r="C713" s="1" t="n">
        <v>45961</v>
      </c>
      <c r="D713" t="inlineStr">
        <is>
          <t>HALLANDS LÄN</t>
        </is>
      </c>
      <c r="E713" t="inlineStr">
        <is>
          <t>HYLTE</t>
        </is>
      </c>
      <c r="G713" t="n">
        <v>3.7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39084-2025</t>
        </is>
      </c>
      <c r="B714" s="1" t="n">
        <v>45887</v>
      </c>
      <c r="C714" s="1" t="n">
        <v>45961</v>
      </c>
      <c r="D714" t="inlineStr">
        <is>
          <t>HALLANDS LÄN</t>
        </is>
      </c>
      <c r="E714" t="inlineStr">
        <is>
          <t>HYLTE</t>
        </is>
      </c>
      <c r="G714" t="n">
        <v>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45431-2025</t>
        </is>
      </c>
      <c r="B715" s="1" t="n">
        <v>45922</v>
      </c>
      <c r="C715" s="1" t="n">
        <v>45961</v>
      </c>
      <c r="D715" t="inlineStr">
        <is>
          <t>HALLANDS LÄN</t>
        </is>
      </c>
      <c r="E715" t="inlineStr">
        <is>
          <t>HYLTE</t>
        </is>
      </c>
      <c r="G715" t="n">
        <v>1.5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37673-2025</t>
        </is>
      </c>
      <c r="B716" s="1" t="n">
        <v>45880.53377314815</v>
      </c>
      <c r="C716" s="1" t="n">
        <v>45961</v>
      </c>
      <c r="D716" t="inlineStr">
        <is>
          <t>HALLANDS LÄN</t>
        </is>
      </c>
      <c r="E716" t="inlineStr">
        <is>
          <t>HYLTE</t>
        </is>
      </c>
      <c r="G716" t="n">
        <v>1.3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37674-2025</t>
        </is>
      </c>
      <c r="B717" s="1" t="n">
        <v>45880.53457175926</v>
      </c>
      <c r="C717" s="1" t="n">
        <v>45961</v>
      </c>
      <c r="D717" t="inlineStr">
        <is>
          <t>HALLANDS LÄN</t>
        </is>
      </c>
      <c r="E717" t="inlineStr">
        <is>
          <t>HYLTE</t>
        </is>
      </c>
      <c r="G717" t="n">
        <v>4.1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2590-2025</t>
        </is>
      </c>
      <c r="B718" s="1" t="n">
        <v>45674.69728009259</v>
      </c>
      <c r="C718" s="1" t="n">
        <v>45961</v>
      </c>
      <c r="D718" t="inlineStr">
        <is>
          <t>HALLANDS LÄN</t>
        </is>
      </c>
      <c r="E718" t="inlineStr">
        <is>
          <t>HYLTE</t>
        </is>
      </c>
      <c r="G718" t="n">
        <v>3.6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37599-2025</t>
        </is>
      </c>
      <c r="B719" s="1" t="n">
        <v>45880.42084490741</v>
      </c>
      <c r="C719" s="1" t="n">
        <v>45961</v>
      </c>
      <c r="D719" t="inlineStr">
        <is>
          <t>HALLANDS LÄN</t>
        </is>
      </c>
      <c r="E719" t="inlineStr">
        <is>
          <t>HYLTE</t>
        </is>
      </c>
      <c r="G719" t="n">
        <v>0.7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37613-2025</t>
        </is>
      </c>
      <c r="B720" s="1" t="n">
        <v>45880</v>
      </c>
      <c r="C720" s="1" t="n">
        <v>45961</v>
      </c>
      <c r="D720" t="inlineStr">
        <is>
          <t>HALLANDS LÄN</t>
        </is>
      </c>
      <c r="E720" t="inlineStr">
        <is>
          <t>HYLTE</t>
        </is>
      </c>
      <c r="G720" t="n">
        <v>1.2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37677-2025</t>
        </is>
      </c>
      <c r="B721" s="1" t="n">
        <v>45880.5372337963</v>
      </c>
      <c r="C721" s="1" t="n">
        <v>45961</v>
      </c>
      <c r="D721" t="inlineStr">
        <is>
          <t>HALLANDS LÄN</t>
        </is>
      </c>
      <c r="E721" t="inlineStr">
        <is>
          <t>HYLTE</t>
        </is>
      </c>
      <c r="G721" t="n">
        <v>0.8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17381-2023</t>
        </is>
      </c>
      <c r="B722" s="1" t="n">
        <v>45035.65569444445</v>
      </c>
      <c r="C722" s="1" t="n">
        <v>45961</v>
      </c>
      <c r="D722" t="inlineStr">
        <is>
          <t>HALLANDS LÄN</t>
        </is>
      </c>
      <c r="E722" t="inlineStr">
        <is>
          <t>HYLTE</t>
        </is>
      </c>
      <c r="G722" t="n">
        <v>1.8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45056-2025</t>
        </is>
      </c>
      <c r="B723" s="1" t="n">
        <v>45919.32479166667</v>
      </c>
      <c r="C723" s="1" t="n">
        <v>45961</v>
      </c>
      <c r="D723" t="inlineStr">
        <is>
          <t>HALLANDS LÄN</t>
        </is>
      </c>
      <c r="E723" t="inlineStr">
        <is>
          <t>HYLTE</t>
        </is>
      </c>
      <c r="G723" t="n">
        <v>0.5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45231-2025</t>
        </is>
      </c>
      <c r="B724" s="1" t="n">
        <v>45919.58993055556</v>
      </c>
      <c r="C724" s="1" t="n">
        <v>45961</v>
      </c>
      <c r="D724" t="inlineStr">
        <is>
          <t>HALLANDS LÄN</t>
        </is>
      </c>
      <c r="E724" t="inlineStr">
        <is>
          <t>HYLTE</t>
        </is>
      </c>
      <c r="G724" t="n">
        <v>0.6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37595-2025</t>
        </is>
      </c>
      <c r="B725" s="1" t="n">
        <v>45880.41631944444</v>
      </c>
      <c r="C725" s="1" t="n">
        <v>45961</v>
      </c>
      <c r="D725" t="inlineStr">
        <is>
          <t>HALLANDS LÄN</t>
        </is>
      </c>
      <c r="E725" t="inlineStr">
        <is>
          <t>HYLTE</t>
        </is>
      </c>
      <c r="G725" t="n">
        <v>0.5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37672-2025</t>
        </is>
      </c>
      <c r="B726" s="1" t="n">
        <v>45880.53280092592</v>
      </c>
      <c r="C726" s="1" t="n">
        <v>45961</v>
      </c>
      <c r="D726" t="inlineStr">
        <is>
          <t>HALLANDS LÄN</t>
        </is>
      </c>
      <c r="E726" t="inlineStr">
        <is>
          <t>HYLTE</t>
        </is>
      </c>
      <c r="G726" t="n">
        <v>1.7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37676-2025</t>
        </is>
      </c>
      <c r="B727" s="1" t="n">
        <v>45880.53618055556</v>
      </c>
      <c r="C727" s="1" t="n">
        <v>45961</v>
      </c>
      <c r="D727" t="inlineStr">
        <is>
          <t>HALLANDS LÄN</t>
        </is>
      </c>
      <c r="E727" t="inlineStr">
        <is>
          <t>HYLTE</t>
        </is>
      </c>
      <c r="G727" t="n">
        <v>0.9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11941-2022</t>
        </is>
      </c>
      <c r="B728" s="1" t="n">
        <v>44635.56521990741</v>
      </c>
      <c r="C728" s="1" t="n">
        <v>45961</v>
      </c>
      <c r="D728" t="inlineStr">
        <is>
          <t>HALLANDS LÄN</t>
        </is>
      </c>
      <c r="E728" t="inlineStr">
        <is>
          <t>HYLTE</t>
        </is>
      </c>
      <c r="F728" t="inlineStr">
        <is>
          <t>Bergvik skog väst AB</t>
        </is>
      </c>
      <c r="G728" t="n">
        <v>2.7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47060-2025</t>
        </is>
      </c>
      <c r="B729" s="1" t="n">
        <v>45929.62858796296</v>
      </c>
      <c r="C729" s="1" t="n">
        <v>45961</v>
      </c>
      <c r="D729" t="inlineStr">
        <is>
          <t>HALLANDS LÄN</t>
        </is>
      </c>
      <c r="E729" t="inlineStr">
        <is>
          <t>HYLTE</t>
        </is>
      </c>
      <c r="G729" t="n">
        <v>0.5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47063-2025</t>
        </is>
      </c>
      <c r="B730" s="1" t="n">
        <v>45929.63052083334</v>
      </c>
      <c r="C730" s="1" t="n">
        <v>45961</v>
      </c>
      <c r="D730" t="inlineStr">
        <is>
          <t>HALLANDS LÄN</t>
        </is>
      </c>
      <c r="E730" t="inlineStr">
        <is>
          <t>HYLTE</t>
        </is>
      </c>
      <c r="G730" t="n">
        <v>1.1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46013-2025</t>
        </is>
      </c>
      <c r="B731" s="1" t="n">
        <v>45924.42583333333</v>
      </c>
      <c r="C731" s="1" t="n">
        <v>45961</v>
      </c>
      <c r="D731" t="inlineStr">
        <is>
          <t>HALLANDS LÄN</t>
        </is>
      </c>
      <c r="E731" t="inlineStr">
        <is>
          <t>HYLTE</t>
        </is>
      </c>
      <c r="G731" t="n">
        <v>2.4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6598-2025</t>
        </is>
      </c>
      <c r="B732" s="1" t="n">
        <v>45700.31716435185</v>
      </c>
      <c r="C732" s="1" t="n">
        <v>45961</v>
      </c>
      <c r="D732" t="inlineStr">
        <is>
          <t>HALLANDS LÄN</t>
        </is>
      </c>
      <c r="E732" t="inlineStr">
        <is>
          <t>HYLTE</t>
        </is>
      </c>
      <c r="G732" t="n">
        <v>0.6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4529-2025</t>
        </is>
      </c>
      <c r="B733" s="1" t="n">
        <v>45687.32655092593</v>
      </c>
      <c r="C733" s="1" t="n">
        <v>45961</v>
      </c>
      <c r="D733" t="inlineStr">
        <is>
          <t>HALLANDS LÄN</t>
        </is>
      </c>
      <c r="E733" t="inlineStr">
        <is>
          <t>HYLTE</t>
        </is>
      </c>
      <c r="G733" t="n">
        <v>1.4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13943-2025</t>
        </is>
      </c>
      <c r="B734" s="1" t="n">
        <v>45737.71179398148</v>
      </c>
      <c r="C734" s="1" t="n">
        <v>45961</v>
      </c>
      <c r="D734" t="inlineStr">
        <is>
          <t>HALLANDS LÄN</t>
        </is>
      </c>
      <c r="E734" t="inlineStr">
        <is>
          <t>HYLTE</t>
        </is>
      </c>
      <c r="G734" t="n">
        <v>2.9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46008-2025</t>
        </is>
      </c>
      <c r="B735" s="1" t="n">
        <v>45924.40980324074</v>
      </c>
      <c r="C735" s="1" t="n">
        <v>45961</v>
      </c>
      <c r="D735" t="inlineStr">
        <is>
          <t>HALLANDS LÄN</t>
        </is>
      </c>
      <c r="E735" t="inlineStr">
        <is>
          <t>HYLTE</t>
        </is>
      </c>
      <c r="G735" t="n">
        <v>1.1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24605-2023</t>
        </is>
      </c>
      <c r="B736" s="1" t="n">
        <v>45084</v>
      </c>
      <c r="C736" s="1" t="n">
        <v>45961</v>
      </c>
      <c r="D736" t="inlineStr">
        <is>
          <t>HALLANDS LÄN</t>
        </is>
      </c>
      <c r="E736" t="inlineStr">
        <is>
          <t>HYLTE</t>
        </is>
      </c>
      <c r="G736" t="n">
        <v>0.5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53306-2023</t>
        </is>
      </c>
      <c r="B737" s="1" t="n">
        <v>45229.59815972222</v>
      </c>
      <c r="C737" s="1" t="n">
        <v>45961</v>
      </c>
      <c r="D737" t="inlineStr">
        <is>
          <t>HALLANDS LÄN</t>
        </is>
      </c>
      <c r="E737" t="inlineStr">
        <is>
          <t>HYLTE</t>
        </is>
      </c>
      <c r="G737" t="n">
        <v>1.9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47513-2025</t>
        </is>
      </c>
      <c r="B738" s="1" t="n">
        <v>45930.96792824074</v>
      </c>
      <c r="C738" s="1" t="n">
        <v>45961</v>
      </c>
      <c r="D738" t="inlineStr">
        <is>
          <t>HALLANDS LÄN</t>
        </is>
      </c>
      <c r="E738" t="inlineStr">
        <is>
          <t>HYLTE</t>
        </is>
      </c>
      <c r="G738" t="n">
        <v>0.7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47698-2025</t>
        </is>
      </c>
      <c r="B739" s="1" t="n">
        <v>45931.600625</v>
      </c>
      <c r="C739" s="1" t="n">
        <v>45961</v>
      </c>
      <c r="D739" t="inlineStr">
        <is>
          <t>HALLANDS LÄN</t>
        </is>
      </c>
      <c r="E739" t="inlineStr">
        <is>
          <t>HYLTE</t>
        </is>
      </c>
      <c r="G739" t="n">
        <v>1.6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47733-2025</t>
        </is>
      </c>
      <c r="B740" s="1" t="n">
        <v>45931.6360300926</v>
      </c>
      <c r="C740" s="1" t="n">
        <v>45961</v>
      </c>
      <c r="D740" t="inlineStr">
        <is>
          <t>HALLANDS LÄN</t>
        </is>
      </c>
      <c r="E740" t="inlineStr">
        <is>
          <t>HYLTE</t>
        </is>
      </c>
      <c r="G740" t="n">
        <v>0.5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58995-2023</t>
        </is>
      </c>
      <c r="B741" s="1" t="n">
        <v>45252</v>
      </c>
      <c r="C741" s="1" t="n">
        <v>45961</v>
      </c>
      <c r="D741" t="inlineStr">
        <is>
          <t>HALLANDS LÄN</t>
        </is>
      </c>
      <c r="E741" t="inlineStr">
        <is>
          <t>HYLTE</t>
        </is>
      </c>
      <c r="G741" t="n">
        <v>2.7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47703-2025</t>
        </is>
      </c>
      <c r="B742" s="1" t="n">
        <v>45931.60741898148</v>
      </c>
      <c r="C742" s="1" t="n">
        <v>45961</v>
      </c>
      <c r="D742" t="inlineStr">
        <is>
          <t>HALLANDS LÄN</t>
        </is>
      </c>
      <c r="E742" t="inlineStr">
        <is>
          <t>HYLTE</t>
        </is>
      </c>
      <c r="G742" t="n">
        <v>3.1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39653-2025</t>
        </is>
      </c>
      <c r="B743" s="1" t="n">
        <v>45890.61922453704</v>
      </c>
      <c r="C743" s="1" t="n">
        <v>45961</v>
      </c>
      <c r="D743" t="inlineStr">
        <is>
          <t>HALLANDS LÄN</t>
        </is>
      </c>
      <c r="E743" t="inlineStr">
        <is>
          <t>HYLTE</t>
        </is>
      </c>
      <c r="G743" t="n">
        <v>2.3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47735-2025</t>
        </is>
      </c>
      <c r="B744" s="1" t="n">
        <v>45931.63710648148</v>
      </c>
      <c r="C744" s="1" t="n">
        <v>45961</v>
      </c>
      <c r="D744" t="inlineStr">
        <is>
          <t>HALLANDS LÄN</t>
        </is>
      </c>
      <c r="E744" t="inlineStr">
        <is>
          <t>HYLTE</t>
        </is>
      </c>
      <c r="G744" t="n">
        <v>0.8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47754-2025</t>
        </is>
      </c>
      <c r="B745" s="1" t="n">
        <v>45931.66429398148</v>
      </c>
      <c r="C745" s="1" t="n">
        <v>45961</v>
      </c>
      <c r="D745" t="inlineStr">
        <is>
          <t>HALLANDS LÄN</t>
        </is>
      </c>
      <c r="E745" t="inlineStr">
        <is>
          <t>HYLTE</t>
        </is>
      </c>
      <c r="G745" t="n">
        <v>0.8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39341-2025</t>
        </is>
      </c>
      <c r="B746" s="1" t="n">
        <v>45889.51666666667</v>
      </c>
      <c r="C746" s="1" t="n">
        <v>45961</v>
      </c>
      <c r="D746" t="inlineStr">
        <is>
          <t>HALLANDS LÄN</t>
        </is>
      </c>
      <c r="E746" t="inlineStr">
        <is>
          <t>HYLTE</t>
        </is>
      </c>
      <c r="G746" t="n">
        <v>1.6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39595-2025</t>
        </is>
      </c>
      <c r="B747" s="1" t="n">
        <v>45890.53888888889</v>
      </c>
      <c r="C747" s="1" t="n">
        <v>45961</v>
      </c>
      <c r="D747" t="inlineStr">
        <is>
          <t>HALLANDS LÄN</t>
        </is>
      </c>
      <c r="E747" t="inlineStr">
        <is>
          <t>HYLTE</t>
        </is>
      </c>
      <c r="G747" t="n">
        <v>7.6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15846-2025</t>
        </is>
      </c>
      <c r="B748" s="1" t="n">
        <v>45748.9025</v>
      </c>
      <c r="C748" s="1" t="n">
        <v>45961</v>
      </c>
      <c r="D748" t="inlineStr">
        <is>
          <t>HALLANDS LÄN</t>
        </is>
      </c>
      <c r="E748" t="inlineStr">
        <is>
          <t>HYLTE</t>
        </is>
      </c>
      <c r="G748" t="n">
        <v>2.8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39780-2025</t>
        </is>
      </c>
      <c r="B749" s="1" t="n">
        <v>45891.47208333333</v>
      </c>
      <c r="C749" s="1" t="n">
        <v>45961</v>
      </c>
      <c r="D749" t="inlineStr">
        <is>
          <t>HALLANDS LÄN</t>
        </is>
      </c>
      <c r="E749" t="inlineStr">
        <is>
          <t>HYLTE</t>
        </is>
      </c>
      <c r="G749" t="n">
        <v>0.8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48463-2025</t>
        </is>
      </c>
      <c r="B750" s="1" t="n">
        <v>45936.33104166666</v>
      </c>
      <c r="C750" s="1" t="n">
        <v>45961</v>
      </c>
      <c r="D750" t="inlineStr">
        <is>
          <t>HALLANDS LÄN</t>
        </is>
      </c>
      <c r="E750" t="inlineStr">
        <is>
          <t>HYLTE</t>
        </is>
      </c>
      <c r="G750" t="n">
        <v>1.4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48464-2025</t>
        </is>
      </c>
      <c r="B751" s="1" t="n">
        <v>45936.33180555556</v>
      </c>
      <c r="C751" s="1" t="n">
        <v>45961</v>
      </c>
      <c r="D751" t="inlineStr">
        <is>
          <t>HALLANDS LÄN</t>
        </is>
      </c>
      <c r="E751" t="inlineStr">
        <is>
          <t>HYLTE</t>
        </is>
      </c>
      <c r="G751" t="n">
        <v>0.9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48123-2025</t>
        </is>
      </c>
      <c r="B752" s="1" t="n">
        <v>45933.36384259259</v>
      </c>
      <c r="C752" s="1" t="n">
        <v>45961</v>
      </c>
      <c r="D752" t="inlineStr">
        <is>
          <t>HALLANDS LÄN</t>
        </is>
      </c>
      <c r="E752" t="inlineStr">
        <is>
          <t>HYLTE</t>
        </is>
      </c>
      <c r="G752" t="n">
        <v>1.9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48465-2025</t>
        </is>
      </c>
      <c r="B753" s="1" t="n">
        <v>45936.3324074074</v>
      </c>
      <c r="C753" s="1" t="n">
        <v>45961</v>
      </c>
      <c r="D753" t="inlineStr">
        <is>
          <t>HALLANDS LÄN</t>
        </is>
      </c>
      <c r="E753" t="inlineStr">
        <is>
          <t>HYLTE</t>
        </is>
      </c>
      <c r="G753" t="n">
        <v>0.6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39991-2025</t>
        </is>
      </c>
      <c r="B754" s="1" t="n">
        <v>45891</v>
      </c>
      <c r="C754" s="1" t="n">
        <v>45961</v>
      </c>
      <c r="D754" t="inlineStr">
        <is>
          <t>HALLANDS LÄN</t>
        </is>
      </c>
      <c r="E754" t="inlineStr">
        <is>
          <t>HYLTE</t>
        </is>
      </c>
      <c r="F754" t="inlineStr">
        <is>
          <t>Kyrkan</t>
        </is>
      </c>
      <c r="G754" t="n">
        <v>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39992-2025</t>
        </is>
      </c>
      <c r="B755" s="1" t="n">
        <v>45891</v>
      </c>
      <c r="C755" s="1" t="n">
        <v>45961</v>
      </c>
      <c r="D755" t="inlineStr">
        <is>
          <t>HALLANDS LÄN</t>
        </is>
      </c>
      <c r="E755" t="inlineStr">
        <is>
          <t>HYLTE</t>
        </is>
      </c>
      <c r="F755" t="inlineStr">
        <is>
          <t>Kyrkan</t>
        </is>
      </c>
      <c r="G755" t="n">
        <v>1.2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48152-2025</t>
        </is>
      </c>
      <c r="B756" s="1" t="n">
        <v>45933</v>
      </c>
      <c r="C756" s="1" t="n">
        <v>45961</v>
      </c>
      <c r="D756" t="inlineStr">
        <is>
          <t>HALLANDS LÄN</t>
        </is>
      </c>
      <c r="E756" t="inlineStr">
        <is>
          <t>HYLTE</t>
        </is>
      </c>
      <c r="G756" t="n">
        <v>2.6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48118-2025</t>
        </is>
      </c>
      <c r="B757" s="1" t="n">
        <v>45933.35831018518</v>
      </c>
      <c r="C757" s="1" t="n">
        <v>45961</v>
      </c>
      <c r="D757" t="inlineStr">
        <is>
          <t>HALLANDS LÄN</t>
        </is>
      </c>
      <c r="E757" t="inlineStr">
        <is>
          <t>HYLTE</t>
        </is>
      </c>
      <c r="G757" t="n">
        <v>0.8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49345-2025</t>
        </is>
      </c>
      <c r="B758" s="1" t="n">
        <v>45938.6012962963</v>
      </c>
      <c r="C758" s="1" t="n">
        <v>45961</v>
      </c>
      <c r="D758" t="inlineStr">
        <is>
          <t>HALLANDS LÄN</t>
        </is>
      </c>
      <c r="E758" t="inlineStr">
        <is>
          <t>HYLTE</t>
        </is>
      </c>
      <c r="G758" t="n">
        <v>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49218-2025</t>
        </is>
      </c>
      <c r="B759" s="1" t="n">
        <v>45938</v>
      </c>
      <c r="C759" s="1" t="n">
        <v>45961</v>
      </c>
      <c r="D759" t="inlineStr">
        <is>
          <t>HALLANDS LÄN</t>
        </is>
      </c>
      <c r="E759" t="inlineStr">
        <is>
          <t>HYLTE</t>
        </is>
      </c>
      <c r="G759" t="n">
        <v>1.1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48821-2025</t>
        </is>
      </c>
      <c r="B760" s="1" t="n">
        <v>45937.37216435185</v>
      </c>
      <c r="C760" s="1" t="n">
        <v>45961</v>
      </c>
      <c r="D760" t="inlineStr">
        <is>
          <t>HALLANDS LÄN</t>
        </is>
      </c>
      <c r="E760" t="inlineStr">
        <is>
          <t>HYLTE</t>
        </is>
      </c>
      <c r="G760" t="n">
        <v>1.1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45373-2025</t>
        </is>
      </c>
      <c r="B761" s="1" t="n">
        <v>45922.39290509259</v>
      </c>
      <c r="C761" s="1" t="n">
        <v>45961</v>
      </c>
      <c r="D761" t="inlineStr">
        <is>
          <t>HALLANDS LÄN</t>
        </is>
      </c>
      <c r="E761" t="inlineStr">
        <is>
          <t>HYLTE</t>
        </is>
      </c>
      <c r="G761" t="n">
        <v>3.7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39718-2025</t>
        </is>
      </c>
      <c r="B762" s="1" t="n">
        <v>45891</v>
      </c>
      <c r="C762" s="1" t="n">
        <v>45961</v>
      </c>
      <c r="D762" t="inlineStr">
        <is>
          <t>HALLANDS LÄN</t>
        </is>
      </c>
      <c r="E762" t="inlineStr">
        <is>
          <t>HYLTE</t>
        </is>
      </c>
      <c r="G762" t="n">
        <v>13.5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49635-2025</t>
        </is>
      </c>
      <c r="B763" s="1" t="n">
        <v>45939.60835648148</v>
      </c>
      <c r="C763" s="1" t="n">
        <v>45961</v>
      </c>
      <c r="D763" t="inlineStr">
        <is>
          <t>HALLANDS LÄN</t>
        </is>
      </c>
      <c r="E763" t="inlineStr">
        <is>
          <t>HYLTE</t>
        </is>
      </c>
      <c r="F763" t="inlineStr">
        <is>
          <t>Kyrkan</t>
        </is>
      </c>
      <c r="G763" t="n">
        <v>7.2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40975-2025</t>
        </is>
      </c>
      <c r="B764" s="1" t="n">
        <v>45897.90677083333</v>
      </c>
      <c r="C764" s="1" t="n">
        <v>45961</v>
      </c>
      <c r="D764" t="inlineStr">
        <is>
          <t>HALLANDS LÄN</t>
        </is>
      </c>
      <c r="E764" t="inlineStr">
        <is>
          <t>HYLTE</t>
        </is>
      </c>
      <c r="G764" t="n">
        <v>2.7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40976-2025</t>
        </is>
      </c>
      <c r="B765" s="1" t="n">
        <v>45897.90869212963</v>
      </c>
      <c r="C765" s="1" t="n">
        <v>45961</v>
      </c>
      <c r="D765" t="inlineStr">
        <is>
          <t>HALLANDS LÄN</t>
        </is>
      </c>
      <c r="E765" t="inlineStr">
        <is>
          <t>HYLTE</t>
        </is>
      </c>
      <c r="G765" t="n">
        <v>2.5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49570-2025</t>
        </is>
      </c>
      <c r="B766" s="1" t="n">
        <v>45939.48560185185</v>
      </c>
      <c r="C766" s="1" t="n">
        <v>45961</v>
      </c>
      <c r="D766" t="inlineStr">
        <is>
          <t>HALLANDS LÄN</t>
        </is>
      </c>
      <c r="E766" t="inlineStr">
        <is>
          <t>HYLTE</t>
        </is>
      </c>
      <c r="G766" t="n">
        <v>0.6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49983-2025</t>
        </is>
      </c>
      <c r="B767" s="1" t="n">
        <v>45942.69231481481</v>
      </c>
      <c r="C767" s="1" t="n">
        <v>45961</v>
      </c>
      <c r="D767" t="inlineStr">
        <is>
          <t>HALLANDS LÄN</t>
        </is>
      </c>
      <c r="E767" t="inlineStr">
        <is>
          <t>HYLTE</t>
        </is>
      </c>
      <c r="G767" t="n">
        <v>0.7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32906-2025</t>
        </is>
      </c>
      <c r="B768" s="1" t="n">
        <v>45839</v>
      </c>
      <c r="C768" s="1" t="n">
        <v>45961</v>
      </c>
      <c r="D768" t="inlineStr">
        <is>
          <t>HALLANDS LÄN</t>
        </is>
      </c>
      <c r="E768" t="inlineStr">
        <is>
          <t>HYLTE</t>
        </is>
      </c>
      <c r="G768" t="n">
        <v>4.3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33643-2025</t>
        </is>
      </c>
      <c r="B769" s="1" t="n">
        <v>45841.65174768519</v>
      </c>
      <c r="C769" s="1" t="n">
        <v>45961</v>
      </c>
      <c r="D769" t="inlineStr">
        <is>
          <t>HALLANDS LÄN</t>
        </is>
      </c>
      <c r="E769" t="inlineStr">
        <is>
          <t>HYLTE</t>
        </is>
      </c>
      <c r="G769" t="n">
        <v>4.5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41322-2025</t>
        </is>
      </c>
      <c r="B770" s="1" t="n">
        <v>45898.93831018519</v>
      </c>
      <c r="C770" s="1" t="n">
        <v>45961</v>
      </c>
      <c r="D770" t="inlineStr">
        <is>
          <t>HALLANDS LÄN</t>
        </is>
      </c>
      <c r="E770" t="inlineStr">
        <is>
          <t>HYLTE</t>
        </is>
      </c>
      <c r="G770" t="n">
        <v>0.7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50632-2025</t>
        </is>
      </c>
      <c r="B771" s="1" t="n">
        <v>45945.64885416667</v>
      </c>
      <c r="C771" s="1" t="n">
        <v>45961</v>
      </c>
      <c r="D771" t="inlineStr">
        <is>
          <t>HALLANDS LÄN</t>
        </is>
      </c>
      <c r="E771" t="inlineStr">
        <is>
          <t>HYLTE</t>
        </is>
      </c>
      <c r="G771" t="n">
        <v>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50583-2025</t>
        </is>
      </c>
      <c r="B772" s="1" t="n">
        <v>45944</v>
      </c>
      <c r="C772" s="1" t="n">
        <v>45961</v>
      </c>
      <c r="D772" t="inlineStr">
        <is>
          <t>HALLANDS LÄN</t>
        </is>
      </c>
      <c r="E772" t="inlineStr">
        <is>
          <t>HYLTE</t>
        </is>
      </c>
      <c r="G772" t="n">
        <v>0.8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50593-2025</t>
        </is>
      </c>
      <c r="B773" s="1" t="n">
        <v>45944</v>
      </c>
      <c r="C773" s="1" t="n">
        <v>45961</v>
      </c>
      <c r="D773" t="inlineStr">
        <is>
          <t>HALLANDS LÄN</t>
        </is>
      </c>
      <c r="E773" t="inlineStr">
        <is>
          <t>HYLTE</t>
        </is>
      </c>
      <c r="G773" t="n">
        <v>0.9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50599-2025</t>
        </is>
      </c>
      <c r="B774" s="1" t="n">
        <v>45944</v>
      </c>
      <c r="C774" s="1" t="n">
        <v>45961</v>
      </c>
      <c r="D774" t="inlineStr">
        <is>
          <t>HALLANDS LÄN</t>
        </is>
      </c>
      <c r="E774" t="inlineStr">
        <is>
          <t>HYLTE</t>
        </is>
      </c>
      <c r="G774" t="n">
        <v>4.4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652-2024</t>
        </is>
      </c>
      <c r="B775" s="1" t="n">
        <v>45299</v>
      </c>
      <c r="C775" s="1" t="n">
        <v>45961</v>
      </c>
      <c r="D775" t="inlineStr">
        <is>
          <t>HALLANDS LÄN</t>
        </is>
      </c>
      <c r="E775" t="inlineStr">
        <is>
          <t>HYLTE</t>
        </is>
      </c>
      <c r="G775" t="n">
        <v>2.5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50608-2025</t>
        </is>
      </c>
      <c r="B776" s="1" t="n">
        <v>45944</v>
      </c>
      <c r="C776" s="1" t="n">
        <v>45961</v>
      </c>
      <c r="D776" t="inlineStr">
        <is>
          <t>HALLANDS LÄN</t>
        </is>
      </c>
      <c r="E776" t="inlineStr">
        <is>
          <t>HYLTE</t>
        </is>
      </c>
      <c r="G776" t="n">
        <v>3.4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42168-2025</t>
        </is>
      </c>
      <c r="B777" s="1" t="n">
        <v>45904.42685185185</v>
      </c>
      <c r="C777" s="1" t="n">
        <v>45961</v>
      </c>
      <c r="D777" t="inlineStr">
        <is>
          <t>HALLANDS LÄN</t>
        </is>
      </c>
      <c r="E777" t="inlineStr">
        <is>
          <t>HYLTE</t>
        </is>
      </c>
      <c r="G777" t="n">
        <v>2.1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42582-2025</t>
        </is>
      </c>
      <c r="B778" s="1" t="n">
        <v>45905</v>
      </c>
      <c r="C778" s="1" t="n">
        <v>45961</v>
      </c>
      <c r="D778" t="inlineStr">
        <is>
          <t>HALLANDS LÄN</t>
        </is>
      </c>
      <c r="E778" t="inlineStr">
        <is>
          <t>HYLTE</t>
        </is>
      </c>
      <c r="G778" t="n">
        <v>2.9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42647-2025</t>
        </is>
      </c>
      <c r="B779" s="1" t="n">
        <v>45906.50572916667</v>
      </c>
      <c r="C779" s="1" t="n">
        <v>45961</v>
      </c>
      <c r="D779" t="inlineStr">
        <is>
          <t>HALLANDS LÄN</t>
        </is>
      </c>
      <c r="E779" t="inlineStr">
        <is>
          <t>HYLTE</t>
        </is>
      </c>
      <c r="G779" t="n">
        <v>5.3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42648-2025</t>
        </is>
      </c>
      <c r="B780" s="1" t="n">
        <v>45906.50864583333</v>
      </c>
      <c r="C780" s="1" t="n">
        <v>45961</v>
      </c>
      <c r="D780" t="inlineStr">
        <is>
          <t>HALLANDS LÄN</t>
        </is>
      </c>
      <c r="E780" t="inlineStr">
        <is>
          <t>HYLTE</t>
        </is>
      </c>
      <c r="G780" t="n">
        <v>1.3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43244-2025</t>
        </is>
      </c>
      <c r="B781" s="1" t="n">
        <v>45910.54612268518</v>
      </c>
      <c r="C781" s="1" t="n">
        <v>45961</v>
      </c>
      <c r="D781" t="inlineStr">
        <is>
          <t>HALLANDS LÄN</t>
        </is>
      </c>
      <c r="E781" t="inlineStr">
        <is>
          <t>HYLTE</t>
        </is>
      </c>
      <c r="G781" t="n">
        <v>0.5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43346-2025</t>
        </is>
      </c>
      <c r="B782" s="1" t="n">
        <v>45910.88354166667</v>
      </c>
      <c r="C782" s="1" t="n">
        <v>45961</v>
      </c>
      <c r="D782" t="inlineStr">
        <is>
          <t>HALLANDS LÄN</t>
        </is>
      </c>
      <c r="E782" t="inlineStr">
        <is>
          <t>HYLTE</t>
        </is>
      </c>
      <c r="G782" t="n">
        <v>2.7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31301-2025</t>
        </is>
      </c>
      <c r="B783" s="1" t="n">
        <v>45832</v>
      </c>
      <c r="C783" s="1" t="n">
        <v>45961</v>
      </c>
      <c r="D783" t="inlineStr">
        <is>
          <t>HALLANDS LÄN</t>
        </is>
      </c>
      <c r="E783" t="inlineStr">
        <is>
          <t>HYLTE</t>
        </is>
      </c>
      <c r="G783" t="n">
        <v>3.6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32438-2025</t>
        </is>
      </c>
      <c r="B784" s="1" t="n">
        <v>45838.38233796296</v>
      </c>
      <c r="C784" s="1" t="n">
        <v>45961</v>
      </c>
      <c r="D784" t="inlineStr">
        <is>
          <t>HALLANDS LÄN</t>
        </is>
      </c>
      <c r="E784" t="inlineStr">
        <is>
          <t>HYLTE</t>
        </is>
      </c>
      <c r="G784" t="n">
        <v>1.4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21124-2025</t>
        </is>
      </c>
      <c r="B785" s="1" t="n">
        <v>45777.8774537037</v>
      </c>
      <c r="C785" s="1" t="n">
        <v>45961</v>
      </c>
      <c r="D785" t="inlineStr">
        <is>
          <t>HALLANDS LÄN</t>
        </is>
      </c>
      <c r="E785" t="inlineStr">
        <is>
          <t>HYLTE</t>
        </is>
      </c>
      <c r="G785" t="n">
        <v>5.3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52757-2025</t>
        </is>
      </c>
      <c r="B786" s="1" t="n">
        <v>45957.39216435186</v>
      </c>
      <c r="C786" s="1" t="n">
        <v>45961</v>
      </c>
      <c r="D786" t="inlineStr">
        <is>
          <t>HALLANDS LÄN</t>
        </is>
      </c>
      <c r="E786" t="inlineStr">
        <is>
          <t>HYLTE</t>
        </is>
      </c>
      <c r="G786" t="n">
        <v>1.6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51673-2025</t>
        </is>
      </c>
      <c r="B787" s="1" t="n">
        <v>45951</v>
      </c>
      <c r="C787" s="1" t="n">
        <v>45961</v>
      </c>
      <c r="D787" t="inlineStr">
        <is>
          <t>HALLANDS LÄN</t>
        </is>
      </c>
      <c r="E787" t="inlineStr">
        <is>
          <t>HYLTE</t>
        </is>
      </c>
      <c r="G787" t="n">
        <v>1.9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51800-2025</t>
        </is>
      </c>
      <c r="B788" s="1" t="n">
        <v>45951</v>
      </c>
      <c r="C788" s="1" t="n">
        <v>45961</v>
      </c>
      <c r="D788" t="inlineStr">
        <is>
          <t>HALLANDS LÄN</t>
        </is>
      </c>
      <c r="E788" t="inlineStr">
        <is>
          <t>HYLTE</t>
        </is>
      </c>
      <c r="G788" t="n">
        <v>3.7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52755-2025</t>
        </is>
      </c>
      <c r="B789" s="1" t="n">
        <v>45957.39133101852</v>
      </c>
      <c r="C789" s="1" t="n">
        <v>45961</v>
      </c>
      <c r="D789" t="inlineStr">
        <is>
          <t>HALLANDS LÄN</t>
        </is>
      </c>
      <c r="E789" t="inlineStr">
        <is>
          <t>HYLTE</t>
        </is>
      </c>
      <c r="G789" t="n">
        <v>0.4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51797-2025</t>
        </is>
      </c>
      <c r="B790" s="1" t="n">
        <v>45951</v>
      </c>
      <c r="C790" s="1" t="n">
        <v>45961</v>
      </c>
      <c r="D790" t="inlineStr">
        <is>
          <t>HALLANDS LÄN</t>
        </is>
      </c>
      <c r="E790" t="inlineStr">
        <is>
          <t>HYLTE</t>
        </is>
      </c>
      <c r="G790" t="n">
        <v>2.1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44856-2025</t>
        </is>
      </c>
      <c r="B791" s="1" t="n">
        <v>45918</v>
      </c>
      <c r="C791" s="1" t="n">
        <v>45961</v>
      </c>
      <c r="D791" t="inlineStr">
        <is>
          <t>HALLANDS LÄN</t>
        </is>
      </c>
      <c r="E791" t="inlineStr">
        <is>
          <t>HYLTE</t>
        </is>
      </c>
      <c r="G791" t="n">
        <v>3.4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53455-2025</t>
        </is>
      </c>
      <c r="B792" s="1" t="n">
        <v>45959.66341435185</v>
      </c>
      <c r="C792" s="1" t="n">
        <v>45961</v>
      </c>
      <c r="D792" t="inlineStr">
        <is>
          <t>HALLANDS LÄN</t>
        </is>
      </c>
      <c r="E792" t="inlineStr">
        <is>
          <t>HYLTE</t>
        </is>
      </c>
      <c r="G792" t="n">
        <v>0.8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44964-2025</t>
        </is>
      </c>
      <c r="B793" s="1" t="n">
        <v>45918.62341435185</v>
      </c>
      <c r="C793" s="1" t="n">
        <v>45961</v>
      </c>
      <c r="D793" t="inlineStr">
        <is>
          <t>HALLANDS LÄN</t>
        </is>
      </c>
      <c r="E793" t="inlineStr">
        <is>
          <t>HYLTE</t>
        </is>
      </c>
      <c r="G793" t="n">
        <v>3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44825-2025</t>
        </is>
      </c>
      <c r="B794" s="1" t="n">
        <v>45918.38724537037</v>
      </c>
      <c r="C794" s="1" t="n">
        <v>45961</v>
      </c>
      <c r="D794" t="inlineStr">
        <is>
          <t>HALLANDS LÄN</t>
        </is>
      </c>
      <c r="E794" t="inlineStr">
        <is>
          <t>HYLTE</t>
        </is>
      </c>
      <c r="G794" t="n">
        <v>0.7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45216-2025</t>
        </is>
      </c>
      <c r="B795" s="1" t="n">
        <v>45919.5725</v>
      </c>
      <c r="C795" s="1" t="n">
        <v>45961</v>
      </c>
      <c r="D795" t="inlineStr">
        <is>
          <t>HALLANDS LÄN</t>
        </is>
      </c>
      <c r="E795" t="inlineStr">
        <is>
          <t>HYLTE</t>
        </is>
      </c>
      <c r="G795" t="n">
        <v>0.5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33625-2025</t>
        </is>
      </c>
      <c r="B796" s="1" t="n">
        <v>45841.63418981482</v>
      </c>
      <c r="C796" s="1" t="n">
        <v>45961</v>
      </c>
      <c r="D796" t="inlineStr">
        <is>
          <t>HALLANDS LÄN</t>
        </is>
      </c>
      <c r="E796" t="inlineStr">
        <is>
          <t>HYLTE</t>
        </is>
      </c>
      <c r="G796" t="n">
        <v>0.7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53768-2025</t>
        </is>
      </c>
      <c r="B797" s="1" t="n">
        <v>45960.68140046296</v>
      </c>
      <c r="C797" s="1" t="n">
        <v>45961</v>
      </c>
      <c r="D797" t="inlineStr">
        <is>
          <t>HALLANDS LÄN</t>
        </is>
      </c>
      <c r="E797" t="inlineStr">
        <is>
          <t>HYLTE</t>
        </is>
      </c>
      <c r="G797" t="n">
        <v>1.2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53771-2025</t>
        </is>
      </c>
      <c r="B798" s="1" t="n">
        <v>45960.68377314815</v>
      </c>
      <c r="C798" s="1" t="n">
        <v>45961</v>
      </c>
      <c r="D798" t="inlineStr">
        <is>
          <t>HALLANDS LÄN</t>
        </is>
      </c>
      <c r="E798" t="inlineStr">
        <is>
          <t>HYLTE</t>
        </is>
      </c>
      <c r="G798" t="n">
        <v>1.6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33623-2025</t>
        </is>
      </c>
      <c r="B799" s="1" t="n">
        <v>45841.63096064814</v>
      </c>
      <c r="C799" s="1" t="n">
        <v>45961</v>
      </c>
      <c r="D799" t="inlineStr">
        <is>
          <t>HALLANDS LÄN</t>
        </is>
      </c>
      <c r="E799" t="inlineStr">
        <is>
          <t>HYLTE</t>
        </is>
      </c>
      <c r="G799" t="n">
        <v>1.8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16428-2025</t>
        </is>
      </c>
      <c r="B800" s="1" t="n">
        <v>45751</v>
      </c>
      <c r="C800" s="1" t="n">
        <v>45961</v>
      </c>
      <c r="D800" t="inlineStr">
        <is>
          <t>HALLANDS LÄN</t>
        </is>
      </c>
      <c r="E800" t="inlineStr">
        <is>
          <t>HYLTE</t>
        </is>
      </c>
      <c r="F800" t="inlineStr">
        <is>
          <t>Kyrkan</t>
        </is>
      </c>
      <c r="G800" t="n">
        <v>3.4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>
      <c r="A801" t="inlineStr">
        <is>
          <t>A 18150-2025</t>
        </is>
      </c>
      <c r="B801" s="1" t="n">
        <v>45761</v>
      </c>
      <c r="C801" s="1" t="n">
        <v>45961</v>
      </c>
      <c r="D801" t="inlineStr">
        <is>
          <t>HALLANDS LÄN</t>
        </is>
      </c>
      <c r="E801" t="inlineStr">
        <is>
          <t>HYLTE</t>
        </is>
      </c>
      <c r="G801" t="n">
        <v>1.8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2025-10-31T10:07:32Z</dcterms:created>
  <dcterms:modified xmlns:dcterms="http://purl.org/dc/terms/" xmlns:xsi="http://www.w3.org/2001/XMLSchema-instance" xsi:type="dcterms:W3CDTF">2025-10-31T10:07:32Z</dcterms:modified>
</cp:coreProperties>
</file>