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45962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45962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45962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29888-2024</t>
        </is>
      </c>
      <c r="B5" s="1" t="n">
        <v>45487</v>
      </c>
      <c r="C5" s="1" t="n">
        <v>45962</v>
      </c>
      <c r="D5" t="inlineStr">
        <is>
          <t>HALLANDS LÄN</t>
        </is>
      </c>
      <c r="E5" t="inlineStr">
        <is>
          <t>VARBERG</t>
        </is>
      </c>
      <c r="G5" t="n">
        <v>4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Bokkantlav
Jättesvampmal
Rostfläck</t>
        </is>
      </c>
      <c r="S5">
        <f>HYPERLINK("https://klasma.github.io/Logging_1383/artfynd/A 29888-2024 artfynd.xlsx", "A 29888-2024")</f>
        <v/>
      </c>
      <c r="T5">
        <f>HYPERLINK("https://klasma.github.io/Logging_1383/kartor/A 29888-2024 karta.png", "A 29888-2024")</f>
        <v/>
      </c>
      <c r="V5">
        <f>HYPERLINK("https://klasma.github.io/Logging_1383/klagomål/A 29888-2024 FSC-klagomål.docx", "A 29888-2024")</f>
        <v/>
      </c>
      <c r="W5">
        <f>HYPERLINK("https://klasma.github.io/Logging_1383/klagomålsmail/A 29888-2024 FSC-klagomål mail.docx", "A 29888-2024")</f>
        <v/>
      </c>
      <c r="X5">
        <f>HYPERLINK("https://klasma.github.io/Logging_1383/tillsyn/A 29888-2024 tillsynsbegäran.docx", "A 29888-2024")</f>
        <v/>
      </c>
      <c r="Y5">
        <f>HYPERLINK("https://klasma.github.io/Logging_1383/tillsynsmail/A 29888-2024 tillsynsbegäran mail.docx", "A 29888-2024")</f>
        <v/>
      </c>
    </row>
    <row r="6" ht="15" customHeight="1">
      <c r="A6" t="inlineStr">
        <is>
          <t>A 4779-2025</t>
        </is>
      </c>
      <c r="B6" s="1" t="n">
        <v>45688</v>
      </c>
      <c r="C6" s="1" t="n">
        <v>45962</v>
      </c>
      <c r="D6" t="inlineStr">
        <is>
          <t>HALLANDS LÄN</t>
        </is>
      </c>
      <c r="E6" t="inlineStr">
        <is>
          <t>VARBERG</t>
        </is>
      </c>
      <c r="G6" t="n">
        <v>10.3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Hasselmus
Skogsödla</t>
        </is>
      </c>
      <c r="S6">
        <f>HYPERLINK("https://klasma.github.io/Logging_1383/artfynd/A 4779-2025 artfynd.xlsx", "A 4779-2025")</f>
        <v/>
      </c>
      <c r="T6">
        <f>HYPERLINK("https://klasma.github.io/Logging_1383/kartor/A 4779-2025 karta.png", "A 4779-2025")</f>
        <v/>
      </c>
      <c r="V6">
        <f>HYPERLINK("https://klasma.github.io/Logging_1383/klagomål/A 4779-2025 FSC-klagomål.docx", "A 4779-2025")</f>
        <v/>
      </c>
      <c r="W6">
        <f>HYPERLINK("https://klasma.github.io/Logging_1383/klagomålsmail/A 4779-2025 FSC-klagomål mail.docx", "A 4779-2025")</f>
        <v/>
      </c>
      <c r="X6">
        <f>HYPERLINK("https://klasma.github.io/Logging_1383/tillsyn/A 4779-2025 tillsynsbegäran.docx", "A 4779-2025")</f>
        <v/>
      </c>
      <c r="Y6">
        <f>HYPERLINK("https://klasma.github.io/Logging_1383/tillsynsmail/A 4779-2025 tillsynsbegäran mail.docx", "A 4779-2025")</f>
        <v/>
      </c>
      <c r="Z6">
        <f>HYPERLINK("https://klasma.github.io/Logging_1383/fåglar/A 4779-2025 prioriterade fågelarter.docx", "A 4779-2025")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45962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45962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45962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43379-2022</t>
        </is>
      </c>
      <c r="B10" s="1" t="n">
        <v>44834</v>
      </c>
      <c r="C10" s="1" t="n">
        <v>45962</v>
      </c>
      <c r="D10" t="inlineStr">
        <is>
          <t>HALLANDS LÄN</t>
        </is>
      </c>
      <c r="E10" t="inlineStr">
        <is>
          <t>VARBERG</t>
        </is>
      </c>
      <c r="G10" t="n">
        <v>0.9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Grönfink
Gulsparv</t>
        </is>
      </c>
      <c r="S10">
        <f>HYPERLINK("https://klasma.github.io/Logging_1383/artfynd/A 43379-2022 artfynd.xlsx", "A 43379-2022")</f>
        <v/>
      </c>
      <c r="T10">
        <f>HYPERLINK("https://klasma.github.io/Logging_1383/kartor/A 43379-2022 karta.png", "A 43379-2022")</f>
        <v/>
      </c>
      <c r="V10">
        <f>HYPERLINK("https://klasma.github.io/Logging_1383/klagomål/A 43379-2022 FSC-klagomål.docx", "A 43379-2022")</f>
        <v/>
      </c>
      <c r="W10">
        <f>HYPERLINK("https://klasma.github.io/Logging_1383/klagomålsmail/A 43379-2022 FSC-klagomål mail.docx", "A 43379-2022")</f>
        <v/>
      </c>
      <c r="X10">
        <f>HYPERLINK("https://klasma.github.io/Logging_1383/tillsyn/A 43379-2022 tillsynsbegäran.docx", "A 43379-2022")</f>
        <v/>
      </c>
      <c r="Y10">
        <f>HYPERLINK("https://klasma.github.io/Logging_1383/tillsynsmail/A 43379-2022 tillsynsbegäran mail.docx", "A 43379-2022")</f>
        <v/>
      </c>
      <c r="Z10">
        <f>HYPERLINK("https://klasma.github.io/Logging_1383/fåglar/A 43379-2022 prioriterade fågelarter.docx", "A 43379-2022")</f>
        <v/>
      </c>
    </row>
    <row r="11" ht="15" customHeight="1">
      <c r="A11" t="inlineStr">
        <is>
          <t>A 27474-2023</t>
        </is>
      </c>
      <c r="B11" s="1" t="n">
        <v>45093</v>
      </c>
      <c r="C11" s="1" t="n">
        <v>45962</v>
      </c>
      <c r="D11" t="inlineStr">
        <is>
          <t>HALLANDS LÄN</t>
        </is>
      </c>
      <c r="E11" t="inlineStr">
        <is>
          <t>VARBERG</t>
        </is>
      </c>
      <c r="G11" t="n">
        <v>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Björksplintborre
Jättesvampmal</t>
        </is>
      </c>
      <c r="S11">
        <f>HYPERLINK("https://klasma.github.io/Logging_1383/artfynd/A 27474-2023 artfynd.xlsx", "A 27474-2023")</f>
        <v/>
      </c>
      <c r="T11">
        <f>HYPERLINK("https://klasma.github.io/Logging_1383/kartor/A 27474-2023 karta.png", "A 27474-2023")</f>
        <v/>
      </c>
      <c r="V11">
        <f>HYPERLINK("https://klasma.github.io/Logging_1383/klagomål/A 27474-2023 FSC-klagomål.docx", "A 27474-2023")</f>
        <v/>
      </c>
      <c r="W11">
        <f>HYPERLINK("https://klasma.github.io/Logging_1383/klagomålsmail/A 27474-2023 FSC-klagomål mail.docx", "A 27474-2023")</f>
        <v/>
      </c>
      <c r="X11">
        <f>HYPERLINK("https://klasma.github.io/Logging_1383/tillsyn/A 27474-2023 tillsynsbegäran.docx", "A 27474-2023")</f>
        <v/>
      </c>
      <c r="Y11">
        <f>HYPERLINK("https://klasma.github.io/Logging_1383/tillsynsmail/A 27474-2023 tillsynsbegäran mail.docx", "A 27474-2023")</f>
        <v/>
      </c>
    </row>
    <row r="12" ht="15" customHeight="1">
      <c r="A12" t="inlineStr">
        <is>
          <t>A 26230-2025</t>
        </is>
      </c>
      <c r="B12" s="1" t="n">
        <v>45805.56380787037</v>
      </c>
      <c r="C12" s="1" t="n">
        <v>45962</v>
      </c>
      <c r="D12" t="inlineStr">
        <is>
          <t>HALLANDS LÄN</t>
        </is>
      </c>
      <c r="E12" t="inlineStr">
        <is>
          <t>VARBERG</t>
        </is>
      </c>
      <c r="G12" t="n">
        <v>1.1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Brunpudrad nållav
Entita</t>
        </is>
      </c>
      <c r="S12">
        <f>HYPERLINK("https://klasma.github.io/Logging_1383/artfynd/A 26230-2025 artfynd.xlsx", "A 26230-2025")</f>
        <v/>
      </c>
      <c r="T12">
        <f>HYPERLINK("https://klasma.github.io/Logging_1383/kartor/A 26230-2025 karta.png", "A 26230-2025")</f>
        <v/>
      </c>
      <c r="V12">
        <f>HYPERLINK("https://klasma.github.io/Logging_1383/klagomål/A 26230-2025 FSC-klagomål.docx", "A 26230-2025")</f>
        <v/>
      </c>
      <c r="W12">
        <f>HYPERLINK("https://klasma.github.io/Logging_1383/klagomålsmail/A 26230-2025 FSC-klagomål mail.docx", "A 26230-2025")</f>
        <v/>
      </c>
      <c r="X12">
        <f>HYPERLINK("https://klasma.github.io/Logging_1383/tillsyn/A 26230-2025 tillsynsbegäran.docx", "A 26230-2025")</f>
        <v/>
      </c>
      <c r="Y12">
        <f>HYPERLINK("https://klasma.github.io/Logging_1383/tillsynsmail/A 26230-2025 tillsynsbegäran mail.docx", "A 26230-2025")</f>
        <v/>
      </c>
      <c r="Z12">
        <f>HYPERLINK("https://klasma.github.io/Logging_1383/fåglar/A 26230-2025 prioriterade fågelarter.docx", "A 26230-2025")</f>
        <v/>
      </c>
    </row>
    <row r="13" ht="15" customHeight="1">
      <c r="A13" t="inlineStr">
        <is>
          <t>A 57608-2020</t>
        </is>
      </c>
      <c r="B13" s="1" t="n">
        <v>44140</v>
      </c>
      <c r="C13" s="1" t="n">
        <v>45962</v>
      </c>
      <c r="D13" t="inlineStr">
        <is>
          <t>HALLANDS LÄN</t>
        </is>
      </c>
      <c r="E13" t="inlineStr">
        <is>
          <t>VARBERG</t>
        </is>
      </c>
      <c r="G13" t="n">
        <v>1.3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Backruta</t>
        </is>
      </c>
      <c r="S13">
        <f>HYPERLINK("https://klasma.github.io/Logging_1383/artfynd/A 57608-2020 artfynd.xlsx", "A 57608-2020")</f>
        <v/>
      </c>
      <c r="T13">
        <f>HYPERLINK("https://klasma.github.io/Logging_1383/kartor/A 57608-2020 karta.png", "A 57608-2020")</f>
        <v/>
      </c>
      <c r="V13">
        <f>HYPERLINK("https://klasma.github.io/Logging_1383/klagomål/A 57608-2020 FSC-klagomål.docx", "A 57608-2020")</f>
        <v/>
      </c>
      <c r="W13">
        <f>HYPERLINK("https://klasma.github.io/Logging_1383/klagomålsmail/A 57608-2020 FSC-klagomål mail.docx", "A 57608-2020")</f>
        <v/>
      </c>
      <c r="X13">
        <f>HYPERLINK("https://klasma.github.io/Logging_1383/tillsyn/A 57608-2020 tillsynsbegäran.docx", "A 57608-2020")</f>
        <v/>
      </c>
      <c r="Y13">
        <f>HYPERLINK("https://klasma.github.io/Logging_1383/tillsynsmail/A 57608-2020 tillsynsbegäran mail.docx", "A 57608-2020")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45962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69344-2020</t>
        </is>
      </c>
      <c r="B15" s="1" t="n">
        <v>44193</v>
      </c>
      <c r="C15" s="1" t="n">
        <v>45962</v>
      </c>
      <c r="D15" t="inlineStr">
        <is>
          <t>HALLANDS LÄN</t>
        </is>
      </c>
      <c r="E15" t="inlineStr">
        <is>
          <t>VARBERG</t>
        </is>
      </c>
      <c r="G15" t="n">
        <v>22.9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Utter</t>
        </is>
      </c>
      <c r="S15">
        <f>HYPERLINK("https://klasma.github.io/Logging_1383/artfynd/A 69344-2020 artfynd.xlsx", "A 69344-2020")</f>
        <v/>
      </c>
      <c r="T15">
        <f>HYPERLINK("https://klasma.github.io/Logging_1383/kartor/A 69344-2020 karta.png", "A 69344-2020")</f>
        <v/>
      </c>
      <c r="V15">
        <f>HYPERLINK("https://klasma.github.io/Logging_1383/klagomål/A 69344-2020 FSC-klagomål.docx", "A 69344-2020")</f>
        <v/>
      </c>
      <c r="W15">
        <f>HYPERLINK("https://klasma.github.io/Logging_1383/klagomålsmail/A 69344-2020 FSC-klagomål mail.docx", "A 69344-2020")</f>
        <v/>
      </c>
      <c r="X15">
        <f>HYPERLINK("https://klasma.github.io/Logging_1383/tillsyn/A 69344-2020 tillsynsbegäran.docx", "A 69344-2020")</f>
        <v/>
      </c>
      <c r="Y15">
        <f>HYPERLINK("https://klasma.github.io/Logging_1383/tillsynsmail/A 69344-2020 tillsynsbegäran mail.docx", "A 69344-2020")</f>
        <v/>
      </c>
    </row>
    <row r="16" ht="15" customHeight="1">
      <c r="A16" t="inlineStr">
        <is>
          <t>A 34833-2023</t>
        </is>
      </c>
      <c r="B16" s="1" t="n">
        <v>45141</v>
      </c>
      <c r="C16" s="1" t="n">
        <v>45962</v>
      </c>
      <c r="D16" t="inlineStr">
        <is>
          <t>HALLANDS LÄN</t>
        </is>
      </c>
      <c r="E16" t="inlineStr">
        <is>
          <t>VARBERG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HYPERLINK("https://klasma.github.io/Logging_1383/artfynd/A 34833-2023 artfynd.xlsx", "A 34833-2023")</f>
        <v/>
      </c>
      <c r="T16">
        <f>HYPERLINK("https://klasma.github.io/Logging_1383/kartor/A 34833-2023 karta.png", "A 34833-2023")</f>
        <v/>
      </c>
      <c r="V16">
        <f>HYPERLINK("https://klasma.github.io/Logging_1383/klagomål/A 34833-2023 FSC-klagomål.docx", "A 34833-2023")</f>
        <v/>
      </c>
      <c r="W16">
        <f>HYPERLINK("https://klasma.github.io/Logging_1383/klagomålsmail/A 34833-2023 FSC-klagomål mail.docx", "A 34833-2023")</f>
        <v/>
      </c>
      <c r="X16">
        <f>HYPERLINK("https://klasma.github.io/Logging_1383/tillsyn/A 34833-2023 tillsynsbegäran.docx", "A 34833-2023")</f>
        <v/>
      </c>
      <c r="Y16">
        <f>HYPERLINK("https://klasma.github.io/Logging_1383/tillsynsmail/A 34833-2023 tillsynsbegäran mail.docx", "A 34833-2023")</f>
        <v/>
      </c>
    </row>
    <row r="17" ht="15" customHeight="1">
      <c r="A17" t="inlineStr">
        <is>
          <t>A 15103-2025</t>
        </is>
      </c>
      <c r="B17" s="1" t="n">
        <v>45744.34618055556</v>
      </c>
      <c r="C17" s="1" t="n">
        <v>45962</v>
      </c>
      <c r="D17" t="inlineStr">
        <is>
          <t>HALLANDS LÄN</t>
        </is>
      </c>
      <c r="E17" t="inlineStr">
        <is>
          <t>VARBERG</t>
        </is>
      </c>
      <c r="G17" t="n">
        <v>1.2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HYPERLINK("https://klasma.github.io/Logging_1383/artfynd/A 15103-2025 artfynd.xlsx", "A 15103-2025")</f>
        <v/>
      </c>
      <c r="T17">
        <f>HYPERLINK("https://klasma.github.io/Logging_1383/kartor/A 15103-2025 karta.png", "A 15103-2025")</f>
        <v/>
      </c>
      <c r="V17">
        <f>HYPERLINK("https://klasma.github.io/Logging_1383/klagomål/A 15103-2025 FSC-klagomål.docx", "A 15103-2025")</f>
        <v/>
      </c>
      <c r="W17">
        <f>HYPERLINK("https://klasma.github.io/Logging_1383/klagomålsmail/A 15103-2025 FSC-klagomål mail.docx", "A 15103-2025")</f>
        <v/>
      </c>
      <c r="X17">
        <f>HYPERLINK("https://klasma.github.io/Logging_1383/tillsyn/A 15103-2025 tillsynsbegäran.docx", "A 15103-2025")</f>
        <v/>
      </c>
      <c r="Y17">
        <f>HYPERLINK("https://klasma.github.io/Logging_1383/tillsynsmail/A 15103-2025 tillsynsbegäran mail.docx", "A 15103-2025")</f>
        <v/>
      </c>
    </row>
    <row r="18" ht="15" customHeight="1">
      <c r="A18" t="inlineStr">
        <is>
          <t>A 43362-2022</t>
        </is>
      </c>
      <c r="B18" s="1" t="n">
        <v>44834</v>
      </c>
      <c r="C18" s="1" t="n">
        <v>45962</v>
      </c>
      <c r="D18" t="inlineStr">
        <is>
          <t>HALLANDS LÄN</t>
        </is>
      </c>
      <c r="E18" t="inlineStr">
        <is>
          <t>VARBERG</t>
        </is>
      </c>
      <c r="G18" t="n">
        <v>2.9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Dvärgpipistrell</t>
        </is>
      </c>
      <c r="S18">
        <f>HYPERLINK("https://klasma.github.io/Logging_1383/artfynd/A 43362-2022 artfynd.xlsx", "A 43362-2022")</f>
        <v/>
      </c>
      <c r="T18">
        <f>HYPERLINK("https://klasma.github.io/Logging_1383/kartor/A 43362-2022 karta.png", "A 43362-2022")</f>
        <v/>
      </c>
      <c r="V18">
        <f>HYPERLINK("https://klasma.github.io/Logging_1383/klagomål/A 43362-2022 FSC-klagomål.docx", "A 43362-2022")</f>
        <v/>
      </c>
      <c r="W18">
        <f>HYPERLINK("https://klasma.github.io/Logging_1383/klagomålsmail/A 43362-2022 FSC-klagomål mail.docx", "A 43362-2022")</f>
        <v/>
      </c>
      <c r="X18">
        <f>HYPERLINK("https://klasma.github.io/Logging_1383/tillsyn/A 43362-2022 tillsynsbegäran.docx", "A 43362-2022")</f>
        <v/>
      </c>
      <c r="Y18">
        <f>HYPERLINK("https://klasma.github.io/Logging_1383/tillsynsmail/A 43362-2022 tillsynsbegäran mail.docx", "A 43362-2022")</f>
        <v/>
      </c>
    </row>
    <row r="19" ht="15" customHeight="1">
      <c r="A19" t="inlineStr">
        <is>
          <t>A 10699-2025</t>
        </is>
      </c>
      <c r="B19" s="1" t="n">
        <v>45722.31175925926</v>
      </c>
      <c r="C19" s="1" t="n">
        <v>45962</v>
      </c>
      <c r="D19" t="inlineStr">
        <is>
          <t>HALLANDS LÄN</t>
        </is>
      </c>
      <c r="E19" t="inlineStr">
        <is>
          <t>VARBERG</t>
        </is>
      </c>
      <c r="G19" t="n">
        <v>0.7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HYPERLINK("https://klasma.github.io/Logging_1383/artfynd/A 10699-2025 artfynd.xlsx", "A 10699-2025")</f>
        <v/>
      </c>
      <c r="T19">
        <f>HYPERLINK("https://klasma.github.io/Logging_1383/kartor/A 10699-2025 karta.png", "A 10699-2025")</f>
        <v/>
      </c>
      <c r="V19">
        <f>HYPERLINK("https://klasma.github.io/Logging_1383/klagomål/A 10699-2025 FSC-klagomål.docx", "A 10699-2025")</f>
        <v/>
      </c>
      <c r="W19">
        <f>HYPERLINK("https://klasma.github.io/Logging_1383/klagomålsmail/A 10699-2025 FSC-klagomål mail.docx", "A 10699-2025")</f>
        <v/>
      </c>
      <c r="X19">
        <f>HYPERLINK("https://klasma.github.io/Logging_1383/tillsyn/A 10699-2025 tillsynsbegäran.docx", "A 10699-2025")</f>
        <v/>
      </c>
      <c r="Y19">
        <f>HYPERLINK("https://klasma.github.io/Logging_1383/tillsynsmail/A 10699-2025 tillsynsbegäran mail.docx", "A 10699-2025")</f>
        <v/>
      </c>
    </row>
    <row r="20" ht="15" customHeight="1">
      <c r="A20" t="inlineStr">
        <is>
          <t>A 53915-2021</t>
        </is>
      </c>
      <c r="B20" s="1" t="n">
        <v>44469.75813657408</v>
      </c>
      <c r="C20" s="1" t="n">
        <v>45962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Entita</t>
        </is>
      </c>
      <c r="S20">
        <f>HYPERLINK("https://klasma.github.io/Logging_1383/artfynd/A 53915-2021 artfynd.xlsx", "A 53915-2021")</f>
        <v/>
      </c>
      <c r="T20">
        <f>HYPERLINK("https://klasma.github.io/Logging_1383/kartor/A 53915-2021 karta.png", "A 53915-2021")</f>
        <v/>
      </c>
      <c r="V20">
        <f>HYPERLINK("https://klasma.github.io/Logging_1383/klagomål/A 53915-2021 FSC-klagomål.docx", "A 53915-2021")</f>
        <v/>
      </c>
      <c r="W20">
        <f>HYPERLINK("https://klasma.github.io/Logging_1383/klagomålsmail/A 53915-2021 FSC-klagomål mail.docx", "A 53915-2021")</f>
        <v/>
      </c>
      <c r="X20">
        <f>HYPERLINK("https://klasma.github.io/Logging_1383/tillsyn/A 53915-2021 tillsynsbegäran.docx", "A 53915-2021")</f>
        <v/>
      </c>
      <c r="Y20">
        <f>HYPERLINK("https://klasma.github.io/Logging_1383/tillsynsmail/A 53915-2021 tillsynsbegäran mail.docx", "A 53915-2021")</f>
        <v/>
      </c>
      <c r="Z20">
        <f>HYPERLINK("https://klasma.github.io/Logging_1383/fåglar/A 53915-2021 prioriterade fågelarter.docx", "A 53915-2021")</f>
        <v/>
      </c>
    </row>
    <row r="21" ht="15" customHeight="1">
      <c r="A21" t="inlineStr">
        <is>
          <t>A 49083-2022</t>
        </is>
      </c>
      <c r="B21" s="1" t="n">
        <v>44860</v>
      </c>
      <c r="C21" s="1" t="n">
        <v>45962</v>
      </c>
      <c r="D21" t="inlineStr">
        <is>
          <t>HALLANDS LÄN</t>
        </is>
      </c>
      <c r="E21" t="inlineStr">
        <is>
          <t>VARBERG</t>
        </is>
      </c>
      <c r="G21" t="n">
        <v>13.3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HYPERLINK("https://klasma.github.io/Logging_1383/artfynd/A 49083-2022 artfynd.xlsx", "A 49083-2022")</f>
        <v/>
      </c>
      <c r="T21">
        <f>HYPERLINK("https://klasma.github.io/Logging_1383/kartor/A 49083-2022 karta.png", "A 49083-2022")</f>
        <v/>
      </c>
      <c r="V21">
        <f>HYPERLINK("https://klasma.github.io/Logging_1383/klagomål/A 49083-2022 FSC-klagomål.docx", "A 49083-2022")</f>
        <v/>
      </c>
      <c r="W21">
        <f>HYPERLINK("https://klasma.github.io/Logging_1383/klagomålsmail/A 49083-2022 FSC-klagomål mail.docx", "A 49083-2022")</f>
        <v/>
      </c>
      <c r="X21">
        <f>HYPERLINK("https://klasma.github.io/Logging_1383/tillsyn/A 49083-2022 tillsynsbegäran.docx", "A 49083-2022")</f>
        <v/>
      </c>
      <c r="Y21">
        <f>HYPERLINK("https://klasma.github.io/Logging_1383/tillsynsmail/A 49083-2022 tillsynsbegäran mail.docx", "A 49083-2022")</f>
        <v/>
      </c>
    </row>
    <row r="22" ht="15" customHeight="1">
      <c r="A22" t="inlineStr">
        <is>
          <t>A 33144-2025</t>
        </is>
      </c>
      <c r="B22" s="1" t="n">
        <v>45840.52479166666</v>
      </c>
      <c r="C22" s="1" t="n">
        <v>45962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HYPERLINK("https://klasma.github.io/Logging_1383/artfynd/A 33144-2025 artfynd.xlsx", "A 33144-2025")</f>
        <v/>
      </c>
      <c r="T22">
        <f>HYPERLINK("https://klasma.github.io/Logging_1383/kartor/A 33144-2025 karta.png", "A 33144-2025")</f>
        <v/>
      </c>
      <c r="V22">
        <f>HYPERLINK("https://klasma.github.io/Logging_1383/klagomål/A 33144-2025 FSC-klagomål.docx", "A 33144-2025")</f>
        <v/>
      </c>
      <c r="W22">
        <f>HYPERLINK("https://klasma.github.io/Logging_1383/klagomålsmail/A 33144-2025 FSC-klagomål mail.docx", "A 33144-2025")</f>
        <v/>
      </c>
      <c r="X22">
        <f>HYPERLINK("https://klasma.github.io/Logging_1383/tillsyn/A 33144-2025 tillsynsbegäran.docx", "A 33144-2025")</f>
        <v/>
      </c>
      <c r="Y22">
        <f>HYPERLINK("https://klasma.github.io/Logging_1383/tillsynsmail/A 33144-2025 tillsynsbegäran mail.docx", "A 33144-2025")</f>
        <v/>
      </c>
      <c r="Z22">
        <f>HYPERLINK("https://klasma.github.io/Logging_1383/fåglar/A 33144-2025 prioriterade fågelarter.docx", "A 33144-2025")</f>
        <v/>
      </c>
    </row>
    <row r="23" ht="15" customHeight="1">
      <c r="A23" t="inlineStr">
        <is>
          <t>A 10751-2025</t>
        </is>
      </c>
      <c r="B23" s="1" t="n">
        <v>45722.43866898148</v>
      </c>
      <c r="C23" s="1" t="n">
        <v>45962</v>
      </c>
      <c r="D23" t="inlineStr">
        <is>
          <t>HALLANDS LÄN</t>
        </is>
      </c>
      <c r="E23" t="inlineStr">
        <is>
          <t>VARBERG</t>
        </is>
      </c>
      <c r="G23" t="n">
        <v>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Igelkott</t>
        </is>
      </c>
      <c r="S23">
        <f>HYPERLINK("https://klasma.github.io/Logging_1383/artfynd/A 10751-2025 artfynd.xlsx", "A 10751-2025")</f>
        <v/>
      </c>
      <c r="T23">
        <f>HYPERLINK("https://klasma.github.io/Logging_1383/kartor/A 10751-2025 karta.png", "A 10751-2025")</f>
        <v/>
      </c>
      <c r="V23">
        <f>HYPERLINK("https://klasma.github.io/Logging_1383/klagomål/A 10751-2025 FSC-klagomål.docx", "A 10751-2025")</f>
        <v/>
      </c>
      <c r="W23">
        <f>HYPERLINK("https://klasma.github.io/Logging_1383/klagomålsmail/A 10751-2025 FSC-klagomål mail.docx", "A 10751-2025")</f>
        <v/>
      </c>
      <c r="X23">
        <f>HYPERLINK("https://klasma.github.io/Logging_1383/tillsyn/A 10751-2025 tillsynsbegäran.docx", "A 10751-2025")</f>
        <v/>
      </c>
      <c r="Y23">
        <f>HYPERLINK("https://klasma.github.io/Logging_1383/tillsynsmail/A 10751-2025 tillsynsbegäran mail.docx", "A 10751-2025")</f>
        <v/>
      </c>
    </row>
    <row r="24" ht="15" customHeight="1">
      <c r="A24" t="inlineStr">
        <is>
          <t>A 9371-2021</t>
        </is>
      </c>
      <c r="B24" s="1" t="n">
        <v>44250</v>
      </c>
      <c r="C24" s="1" t="n">
        <v>45962</v>
      </c>
      <c r="D24" t="inlineStr">
        <is>
          <t>HALLANDS LÄN</t>
        </is>
      </c>
      <c r="E24" t="inlineStr">
        <is>
          <t>VARBERG</t>
        </is>
      </c>
      <c r="G24" t="n">
        <v>18.9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Nattskärra</t>
        </is>
      </c>
      <c r="S24">
        <f>HYPERLINK("https://klasma.github.io/Logging_1383/artfynd/A 9371-2021 artfynd.xlsx", "A 9371-2021")</f>
        <v/>
      </c>
      <c r="T24">
        <f>HYPERLINK("https://klasma.github.io/Logging_1383/kartor/A 9371-2021 karta.png", "A 9371-2021")</f>
        <v/>
      </c>
      <c r="V24">
        <f>HYPERLINK("https://klasma.github.io/Logging_1383/klagomål/A 9371-2021 FSC-klagomål.docx", "A 9371-2021")</f>
        <v/>
      </c>
      <c r="W24">
        <f>HYPERLINK("https://klasma.github.io/Logging_1383/klagomålsmail/A 9371-2021 FSC-klagomål mail.docx", "A 9371-2021")</f>
        <v/>
      </c>
      <c r="X24">
        <f>HYPERLINK("https://klasma.github.io/Logging_1383/tillsyn/A 9371-2021 tillsynsbegäran.docx", "A 9371-2021")</f>
        <v/>
      </c>
      <c r="Y24">
        <f>HYPERLINK("https://klasma.github.io/Logging_1383/tillsynsmail/A 9371-2021 tillsynsbegäran mail.docx", "A 9371-2021")</f>
        <v/>
      </c>
      <c r="Z24">
        <f>HYPERLINK("https://klasma.github.io/Logging_1383/fåglar/A 9371-2021 prioriterade fågelarter.docx", "A 9371-2021")</f>
        <v/>
      </c>
    </row>
    <row r="25" ht="15" customHeight="1">
      <c r="A25" t="inlineStr">
        <is>
          <t>A 7894-2021</t>
        </is>
      </c>
      <c r="B25" s="1" t="n">
        <v>44243</v>
      </c>
      <c r="C25" s="1" t="n">
        <v>45962</v>
      </c>
      <c r="D25" t="inlineStr">
        <is>
          <t>HALLANDS LÄN</t>
        </is>
      </c>
      <c r="E25" t="inlineStr">
        <is>
          <t>VARBERG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56981-2020</t>
        </is>
      </c>
      <c r="B26" s="1" t="n">
        <v>44138</v>
      </c>
      <c r="C26" s="1" t="n">
        <v>45962</v>
      </c>
      <c r="D26" t="inlineStr">
        <is>
          <t>HALLANDS LÄN</t>
        </is>
      </c>
      <c r="E26" t="inlineStr">
        <is>
          <t>VARBERG</t>
        </is>
      </c>
      <c r="G26" t="n">
        <v>8.5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45962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45962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23913-2022</t>
        </is>
      </c>
      <c r="B29" s="1" t="n">
        <v>44722</v>
      </c>
      <c r="C29" s="1" t="n">
        <v>45962</v>
      </c>
      <c r="D29" t="inlineStr">
        <is>
          <t>HALLANDS LÄN</t>
        </is>
      </c>
      <c r="E29" t="inlineStr">
        <is>
          <t>VARBERG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45962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45962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45962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45962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45962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45962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45962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65565-2020</t>
        </is>
      </c>
      <c r="B37" s="1" t="n">
        <v>44173</v>
      </c>
      <c r="C37" s="1" t="n">
        <v>45962</v>
      </c>
      <c r="D37" t="inlineStr">
        <is>
          <t>HALLANDS LÄN</t>
        </is>
      </c>
      <c r="E37" t="inlineStr">
        <is>
          <t>VARBERG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32235-2021</t>
        </is>
      </c>
      <c r="B38" s="1" t="n">
        <v>44371</v>
      </c>
      <c r="C38" s="1" t="n">
        <v>45962</v>
      </c>
      <c r="D38" t="inlineStr">
        <is>
          <t>HALLANDS LÄN</t>
        </is>
      </c>
      <c r="E38" t="inlineStr">
        <is>
          <t>VARBERG</t>
        </is>
      </c>
      <c r="G38" t="n">
        <v>13.7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45962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45962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45962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45962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45962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45962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45962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45962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45962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45962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45962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34974-2021</t>
        </is>
      </c>
      <c r="B50" s="1" t="n">
        <v>44383</v>
      </c>
      <c r="C50" s="1" t="n">
        <v>45962</v>
      </c>
      <c r="D50" t="inlineStr">
        <is>
          <t>HALLANDS LÄN</t>
        </is>
      </c>
      <c r="E50" t="inlineStr">
        <is>
          <t>VARBERG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1907-2022</t>
        </is>
      </c>
      <c r="B51" s="1" t="n">
        <v>44575.40140046296</v>
      </c>
      <c r="C51" s="1" t="n">
        <v>45962</v>
      </c>
      <c r="D51" t="inlineStr">
        <is>
          <t>HALLANDS LÄN</t>
        </is>
      </c>
      <c r="E51" t="inlineStr">
        <is>
          <t>VARBERG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45962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45962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45962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62059-2021</t>
        </is>
      </c>
      <c r="B55" s="1" t="n">
        <v>44504</v>
      </c>
      <c r="C55" s="1" t="n">
        <v>45962</v>
      </c>
      <c r="D55" t="inlineStr">
        <is>
          <t>HALLANDS LÄN</t>
        </is>
      </c>
      <c r="E55" t="inlineStr">
        <is>
          <t>VARBERG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30928-2021</t>
        </is>
      </c>
      <c r="B56" s="1" t="n">
        <v>44365</v>
      </c>
      <c r="C56" s="1" t="n">
        <v>45962</v>
      </c>
      <c r="D56" t="inlineStr">
        <is>
          <t>HALLANDS LÄN</t>
        </is>
      </c>
      <c r="E56" t="inlineStr">
        <is>
          <t>VARBERG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12179-2021</t>
        </is>
      </c>
      <c r="B57" s="1" t="n">
        <v>44266.62465277778</v>
      </c>
      <c r="C57" s="1" t="n">
        <v>45962</v>
      </c>
      <c r="D57" t="inlineStr">
        <is>
          <t>HALLANDS LÄN</t>
        </is>
      </c>
      <c r="E57" t="inlineStr">
        <is>
          <t>VARBERG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45962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45962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45962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45962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45962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45962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45962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45962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57615-2020</t>
        </is>
      </c>
      <c r="B66" s="1" t="n">
        <v>44140</v>
      </c>
      <c r="C66" s="1" t="n">
        <v>45962</v>
      </c>
      <c r="D66" t="inlineStr">
        <is>
          <t>HALLANDS LÄN</t>
        </is>
      </c>
      <c r="E66" t="inlineStr">
        <is>
          <t>VARBERG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14608-2021</t>
        </is>
      </c>
      <c r="B67" s="1" t="n">
        <v>44280</v>
      </c>
      <c r="C67" s="1" t="n">
        <v>45962</v>
      </c>
      <c r="D67" t="inlineStr">
        <is>
          <t>HALLANDS LÄN</t>
        </is>
      </c>
      <c r="E67" t="inlineStr">
        <is>
          <t>VARBERG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41151-2021</t>
        </is>
      </c>
      <c r="B68" s="1" t="n">
        <v>44424.25194444445</v>
      </c>
      <c r="C68" s="1" t="n">
        <v>45962</v>
      </c>
      <c r="D68" t="inlineStr">
        <is>
          <t>HALLANDS LÄN</t>
        </is>
      </c>
      <c r="E68" t="inlineStr">
        <is>
          <t>VARBERG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41152-2021</t>
        </is>
      </c>
      <c r="B69" s="1" t="n">
        <v>44424.26225694444</v>
      </c>
      <c r="C69" s="1" t="n">
        <v>45962</v>
      </c>
      <c r="D69" t="inlineStr">
        <is>
          <t>HALLANDS LÄN</t>
        </is>
      </c>
      <c r="E69" t="inlineStr">
        <is>
          <t>VARBERG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45962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45962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45962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45962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45962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43170-2022</t>
        </is>
      </c>
      <c r="B75" s="1" t="n">
        <v>44834.29305555556</v>
      </c>
      <c r="C75" s="1" t="n">
        <v>45962</v>
      </c>
      <c r="D75" t="inlineStr">
        <is>
          <t>HALLANDS LÄN</t>
        </is>
      </c>
      <c r="E75" t="inlineStr">
        <is>
          <t>VARBERG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3137-2022</t>
        </is>
      </c>
      <c r="B76" s="1" t="n">
        <v>44582.52271990741</v>
      </c>
      <c r="C76" s="1" t="n">
        <v>45962</v>
      </c>
      <c r="D76" t="inlineStr">
        <is>
          <t>HALLANDS LÄN</t>
        </is>
      </c>
      <c r="E76" t="inlineStr">
        <is>
          <t>VARBERG</t>
        </is>
      </c>
      <c r="F76" t="inlineStr">
        <is>
          <t>Övriga statliga verk och myndigheter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55064-2022</t>
        </is>
      </c>
      <c r="B77" s="1" t="n">
        <v>44886.58752314815</v>
      </c>
      <c r="C77" s="1" t="n">
        <v>45962</v>
      </c>
      <c r="D77" t="inlineStr">
        <is>
          <t>HALLANDS LÄN</t>
        </is>
      </c>
      <c r="E77" t="inlineStr">
        <is>
          <t>VARBERG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27285-2021</t>
        </is>
      </c>
      <c r="B78" s="1" t="n">
        <v>44351.30484953704</v>
      </c>
      <c r="C78" s="1" t="n">
        <v>45962</v>
      </c>
      <c r="D78" t="inlineStr">
        <is>
          <t>HALLANDS LÄN</t>
        </is>
      </c>
      <c r="E78" t="inlineStr">
        <is>
          <t>VARBERG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33099-2021</t>
        </is>
      </c>
      <c r="B79" s="1" t="n">
        <v>44376</v>
      </c>
      <c r="C79" s="1" t="n">
        <v>45962</v>
      </c>
      <c r="D79" t="inlineStr">
        <is>
          <t>HALLANDS LÄN</t>
        </is>
      </c>
      <c r="E79" t="inlineStr">
        <is>
          <t>VARBERG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14991-2022</t>
        </is>
      </c>
      <c r="B80" s="1" t="n">
        <v>44657</v>
      </c>
      <c r="C80" s="1" t="n">
        <v>45962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37448-2021</t>
        </is>
      </c>
      <c r="B81" s="1" t="n">
        <v>44398</v>
      </c>
      <c r="C81" s="1" t="n">
        <v>45962</v>
      </c>
      <c r="D81" t="inlineStr">
        <is>
          <t>HALLANDS LÄN</t>
        </is>
      </c>
      <c r="E81" t="inlineStr">
        <is>
          <t>VARBERG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65466-2020</t>
        </is>
      </c>
      <c r="B82" s="1" t="n">
        <v>44169</v>
      </c>
      <c r="C82" s="1" t="n">
        <v>45962</v>
      </c>
      <c r="D82" t="inlineStr">
        <is>
          <t>HALLANDS LÄN</t>
        </is>
      </c>
      <c r="E82" t="inlineStr">
        <is>
          <t>VARBERG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1861-2021</t>
        </is>
      </c>
      <c r="B83" s="1" t="n">
        <v>44210</v>
      </c>
      <c r="C83" s="1" t="n">
        <v>45962</v>
      </c>
      <c r="D83" t="inlineStr">
        <is>
          <t>HALLANDS LÄN</t>
        </is>
      </c>
      <c r="E83" t="inlineStr">
        <is>
          <t>VARBERG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4243-2022</t>
        </is>
      </c>
      <c r="B84" s="1" t="n">
        <v>44588.65645833333</v>
      </c>
      <c r="C84" s="1" t="n">
        <v>45962</v>
      </c>
      <c r="D84" t="inlineStr">
        <is>
          <t>HALLANDS LÄN</t>
        </is>
      </c>
      <c r="E84" t="inlineStr">
        <is>
          <t>VARBERG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4322-2022</t>
        </is>
      </c>
      <c r="B85" s="1" t="n">
        <v>44588</v>
      </c>
      <c r="C85" s="1" t="n">
        <v>45962</v>
      </c>
      <c r="D85" t="inlineStr">
        <is>
          <t>HALLANDS LÄN</t>
        </is>
      </c>
      <c r="E85" t="inlineStr">
        <is>
          <t>VARBERG</t>
        </is>
      </c>
      <c r="G85" t="n">
        <v>8.6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26140-2021</t>
        </is>
      </c>
      <c r="B86" s="1" t="n">
        <v>44346.77275462963</v>
      </c>
      <c r="C86" s="1" t="n">
        <v>45962</v>
      </c>
      <c r="D86" t="inlineStr">
        <is>
          <t>HALLANDS LÄN</t>
        </is>
      </c>
      <c r="E86" t="inlineStr">
        <is>
          <t>VARBERG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53039-2022</t>
        </is>
      </c>
      <c r="B87" s="1" t="n">
        <v>44876</v>
      </c>
      <c r="C87" s="1" t="n">
        <v>45962</v>
      </c>
      <c r="D87" t="inlineStr">
        <is>
          <t>HALLANDS LÄN</t>
        </is>
      </c>
      <c r="E87" t="inlineStr">
        <is>
          <t>VARBERG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53041-2022</t>
        </is>
      </c>
      <c r="B88" s="1" t="n">
        <v>44876</v>
      </c>
      <c r="C88" s="1" t="n">
        <v>45962</v>
      </c>
      <c r="D88" t="inlineStr">
        <is>
          <t>HALLANDS LÄN</t>
        </is>
      </c>
      <c r="E88" t="inlineStr">
        <is>
          <t>VARBERG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12493-2022</t>
        </is>
      </c>
      <c r="B89" s="1" t="n">
        <v>44638</v>
      </c>
      <c r="C89" s="1" t="n">
        <v>45962</v>
      </c>
      <c r="D89" t="inlineStr">
        <is>
          <t>HALLANDS LÄN</t>
        </is>
      </c>
      <c r="E89" t="inlineStr">
        <is>
          <t>VARBERG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5302-2021</t>
        </is>
      </c>
      <c r="B90" s="1" t="n">
        <v>44229</v>
      </c>
      <c r="C90" s="1" t="n">
        <v>45962</v>
      </c>
      <c r="D90" t="inlineStr">
        <is>
          <t>HALLANDS LÄN</t>
        </is>
      </c>
      <c r="E90" t="inlineStr">
        <is>
          <t>VARBERG</t>
        </is>
      </c>
      <c r="F90" t="inlineStr">
        <is>
          <t>Övriga statliga verk och myndigheter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2897-2021</t>
        </is>
      </c>
      <c r="B91" s="1" t="n">
        <v>44216</v>
      </c>
      <c r="C91" s="1" t="n">
        <v>45962</v>
      </c>
      <c r="D91" t="inlineStr">
        <is>
          <t>HALLANDS LÄN</t>
        </is>
      </c>
      <c r="E91" t="inlineStr">
        <is>
          <t>VARBERG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27607-2021</t>
        </is>
      </c>
      <c r="B92" s="1" t="n">
        <v>44354.32018518518</v>
      </c>
      <c r="C92" s="1" t="n">
        <v>45962</v>
      </c>
      <c r="D92" t="inlineStr">
        <is>
          <t>HALLANDS LÄN</t>
        </is>
      </c>
      <c r="E92" t="inlineStr">
        <is>
          <t>VARBERG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52358-2022</t>
        </is>
      </c>
      <c r="B93" s="1" t="n">
        <v>44874</v>
      </c>
      <c r="C93" s="1" t="n">
        <v>45962</v>
      </c>
      <c r="D93" t="inlineStr">
        <is>
          <t>HALLANDS LÄN</t>
        </is>
      </c>
      <c r="E93" t="inlineStr">
        <is>
          <t>VARBERG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52577-2021</t>
        </is>
      </c>
      <c r="B94" s="1" t="n">
        <v>44466</v>
      </c>
      <c r="C94" s="1" t="n">
        <v>45962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37849-2022</t>
        </is>
      </c>
      <c r="B95" s="1" t="n">
        <v>44811</v>
      </c>
      <c r="C95" s="1" t="n">
        <v>45962</v>
      </c>
      <c r="D95" t="inlineStr">
        <is>
          <t>HALLANDS LÄN</t>
        </is>
      </c>
      <c r="E95" t="inlineStr">
        <is>
          <t>VARBERG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3831-2021</t>
        </is>
      </c>
      <c r="B96" s="1" t="n">
        <v>44222</v>
      </c>
      <c r="C96" s="1" t="n">
        <v>45962</v>
      </c>
      <c r="D96" t="inlineStr">
        <is>
          <t>HALLANDS LÄN</t>
        </is>
      </c>
      <c r="E96" t="inlineStr">
        <is>
          <t>VARBERG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9235-2023</t>
        </is>
      </c>
      <c r="B97" s="1" t="n">
        <v>44980</v>
      </c>
      <c r="C97" s="1" t="n">
        <v>45962</v>
      </c>
      <c r="D97" t="inlineStr">
        <is>
          <t>HALLANDS LÄN</t>
        </is>
      </c>
      <c r="E97" t="inlineStr">
        <is>
          <t>VARBERG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20495-2022</t>
        </is>
      </c>
      <c r="B98" s="1" t="n">
        <v>44699</v>
      </c>
      <c r="C98" s="1" t="n">
        <v>45962</v>
      </c>
      <c r="D98" t="inlineStr">
        <is>
          <t>HALLANDS LÄN</t>
        </is>
      </c>
      <c r="E98" t="inlineStr">
        <is>
          <t>VARBERG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18078-2022</t>
        </is>
      </c>
      <c r="B99" s="1" t="n">
        <v>44684.44733796296</v>
      </c>
      <c r="C99" s="1" t="n">
        <v>45962</v>
      </c>
      <c r="D99" t="inlineStr">
        <is>
          <t>HALLANDS LÄN</t>
        </is>
      </c>
      <c r="E99" t="inlineStr">
        <is>
          <t>VARBERG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4819-2021</t>
        </is>
      </c>
      <c r="B100" s="1" t="n">
        <v>44225</v>
      </c>
      <c r="C100" s="1" t="n">
        <v>45962</v>
      </c>
      <c r="D100" t="inlineStr">
        <is>
          <t>HALLANDS LÄN</t>
        </is>
      </c>
      <c r="E100" t="inlineStr">
        <is>
          <t>VARBERG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32352-2021</t>
        </is>
      </c>
      <c r="B101" s="1" t="n">
        <v>44371.58202546297</v>
      </c>
      <c r="C101" s="1" t="n">
        <v>45962</v>
      </c>
      <c r="D101" t="inlineStr">
        <is>
          <t>HALLANDS LÄN</t>
        </is>
      </c>
      <c r="E101" t="inlineStr">
        <is>
          <t>VARBERG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36218-2021</t>
        </is>
      </c>
      <c r="B102" s="1" t="n">
        <v>44389</v>
      </c>
      <c r="C102" s="1" t="n">
        <v>45962</v>
      </c>
      <c r="D102" t="inlineStr">
        <is>
          <t>HALLANDS LÄN</t>
        </is>
      </c>
      <c r="E102" t="inlineStr">
        <is>
          <t>VARBERG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62942-2023</t>
        </is>
      </c>
      <c r="B103" s="1" t="n">
        <v>45272</v>
      </c>
      <c r="C103" s="1" t="n">
        <v>45962</v>
      </c>
      <c r="D103" t="inlineStr">
        <is>
          <t>HALLANDS LÄN</t>
        </is>
      </c>
      <c r="E103" t="inlineStr">
        <is>
          <t>VARBERG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51535-2023</t>
        </is>
      </c>
      <c r="B104" s="1" t="n">
        <v>45222.40752314815</v>
      </c>
      <c r="C104" s="1" t="n">
        <v>45962</v>
      </c>
      <c r="D104" t="inlineStr">
        <is>
          <t>HALLANDS LÄN</t>
        </is>
      </c>
      <c r="E104" t="inlineStr">
        <is>
          <t>VARBERG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5967-2025</t>
        </is>
      </c>
      <c r="B105" s="1" t="n">
        <v>45695.49813657408</v>
      </c>
      <c r="C105" s="1" t="n">
        <v>45962</v>
      </c>
      <c r="D105" t="inlineStr">
        <is>
          <t>HALLANDS LÄN</t>
        </is>
      </c>
      <c r="E105" t="inlineStr">
        <is>
          <t>VARBERG</t>
        </is>
      </c>
      <c r="F105" t="inlineStr">
        <is>
          <t>Kyrkan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7841-2025</t>
        </is>
      </c>
      <c r="B106" s="1" t="n">
        <v>45706</v>
      </c>
      <c r="C106" s="1" t="n">
        <v>45962</v>
      </c>
      <c r="D106" t="inlineStr">
        <is>
          <t>HALLANDS LÄN</t>
        </is>
      </c>
      <c r="E106" t="inlineStr">
        <is>
          <t>VARBERG</t>
        </is>
      </c>
      <c r="F106" t="inlineStr">
        <is>
          <t>Övriga statliga verk och myndigheter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48065-2024</t>
        </is>
      </c>
      <c r="B107" s="1" t="n">
        <v>45589.55373842592</v>
      </c>
      <c r="C107" s="1" t="n">
        <v>45962</v>
      </c>
      <c r="D107" t="inlineStr">
        <is>
          <t>HALLANDS LÄN</t>
        </is>
      </c>
      <c r="E107" t="inlineStr">
        <is>
          <t>VARBERG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7770-2025</t>
        </is>
      </c>
      <c r="B108" s="1" t="n">
        <v>45706.56258101852</v>
      </c>
      <c r="C108" s="1" t="n">
        <v>45962</v>
      </c>
      <c r="D108" t="inlineStr">
        <is>
          <t>HALLANDS LÄN</t>
        </is>
      </c>
      <c r="E108" t="inlineStr">
        <is>
          <t>VARBERG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20371-2025</t>
        </is>
      </c>
      <c r="B109" s="1" t="n">
        <v>45775.41575231482</v>
      </c>
      <c r="C109" s="1" t="n">
        <v>45962</v>
      </c>
      <c r="D109" t="inlineStr">
        <is>
          <t>HALLANDS LÄN</t>
        </is>
      </c>
      <c r="E109" t="inlineStr">
        <is>
          <t>VARBERG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14912-2025</t>
        </is>
      </c>
      <c r="B110" s="1" t="n">
        <v>45743.52512731482</v>
      </c>
      <c r="C110" s="1" t="n">
        <v>45962</v>
      </c>
      <c r="D110" t="inlineStr">
        <is>
          <t>HALLANDS LÄN</t>
        </is>
      </c>
      <c r="E110" t="inlineStr">
        <is>
          <t>VARBERG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58683-2022</t>
        </is>
      </c>
      <c r="B111" s="1" t="n">
        <v>44902.69207175926</v>
      </c>
      <c r="C111" s="1" t="n">
        <v>45962</v>
      </c>
      <c r="D111" t="inlineStr">
        <is>
          <t>HALLANDS LÄN</t>
        </is>
      </c>
      <c r="E111" t="inlineStr">
        <is>
          <t>VARBERG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15035-2025</t>
        </is>
      </c>
      <c r="B112" s="1" t="n">
        <v>45743.68034722222</v>
      </c>
      <c r="C112" s="1" t="n">
        <v>45962</v>
      </c>
      <c r="D112" t="inlineStr">
        <is>
          <t>HALLANDS LÄN</t>
        </is>
      </c>
      <c r="E112" t="inlineStr">
        <is>
          <t>VARBERG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50805-2022</t>
        </is>
      </c>
      <c r="B113" s="1" t="n">
        <v>44867</v>
      </c>
      <c r="C113" s="1" t="n">
        <v>45962</v>
      </c>
      <c r="D113" t="inlineStr">
        <is>
          <t>HALLANDS LÄN</t>
        </is>
      </c>
      <c r="E113" t="inlineStr">
        <is>
          <t>VARBERG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35506-2024</t>
        </is>
      </c>
      <c r="B114" s="1" t="n">
        <v>45531</v>
      </c>
      <c r="C114" s="1" t="n">
        <v>45962</v>
      </c>
      <c r="D114" t="inlineStr">
        <is>
          <t>HALLANDS LÄN</t>
        </is>
      </c>
      <c r="E114" t="inlineStr">
        <is>
          <t>VARBERG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58679-2023</t>
        </is>
      </c>
      <c r="B115" s="1" t="n">
        <v>45251</v>
      </c>
      <c r="C115" s="1" t="n">
        <v>45962</v>
      </c>
      <c r="D115" t="inlineStr">
        <is>
          <t>HALLANDS LÄN</t>
        </is>
      </c>
      <c r="E115" t="inlineStr">
        <is>
          <t>VARBERG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62740-2023</t>
        </is>
      </c>
      <c r="B116" s="1" t="n">
        <v>45271</v>
      </c>
      <c r="C116" s="1" t="n">
        <v>45962</v>
      </c>
      <c r="D116" t="inlineStr">
        <is>
          <t>HALLANDS LÄN</t>
        </is>
      </c>
      <c r="E116" t="inlineStr">
        <is>
          <t>VARBERG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20647-2023</t>
        </is>
      </c>
      <c r="B117" s="1" t="n">
        <v>45058</v>
      </c>
      <c r="C117" s="1" t="n">
        <v>45962</v>
      </c>
      <c r="D117" t="inlineStr">
        <is>
          <t>HALLANDS LÄN</t>
        </is>
      </c>
      <c r="E117" t="inlineStr">
        <is>
          <t>VARBERG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23213-2023</t>
        </is>
      </c>
      <c r="B118" s="1" t="n">
        <v>45075</v>
      </c>
      <c r="C118" s="1" t="n">
        <v>45962</v>
      </c>
      <c r="D118" t="inlineStr">
        <is>
          <t>HALLANDS LÄN</t>
        </is>
      </c>
      <c r="E118" t="inlineStr">
        <is>
          <t>VARBERG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44740-2023</t>
        </is>
      </c>
      <c r="B119" s="1" t="n">
        <v>45184</v>
      </c>
      <c r="C119" s="1" t="n">
        <v>45962</v>
      </c>
      <c r="D119" t="inlineStr">
        <is>
          <t>HALLANDS LÄN</t>
        </is>
      </c>
      <c r="E119" t="inlineStr">
        <is>
          <t>VARBERG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14573-2025</t>
        </is>
      </c>
      <c r="B120" s="1" t="n">
        <v>45742.27975694444</v>
      </c>
      <c r="C120" s="1" t="n">
        <v>45962</v>
      </c>
      <c r="D120" t="inlineStr">
        <is>
          <t>HALLANDS LÄN</t>
        </is>
      </c>
      <c r="E120" t="inlineStr">
        <is>
          <t>VARBERG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7109-2023</t>
        </is>
      </c>
      <c r="B121" s="1" t="n">
        <v>44970.38643518519</v>
      </c>
      <c r="C121" s="1" t="n">
        <v>45962</v>
      </c>
      <c r="D121" t="inlineStr">
        <is>
          <t>HALLANDS LÄN</t>
        </is>
      </c>
      <c r="E121" t="inlineStr">
        <is>
          <t>VARBERG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20111-2023</t>
        </is>
      </c>
      <c r="B122" s="1" t="n">
        <v>45055</v>
      </c>
      <c r="C122" s="1" t="n">
        <v>45962</v>
      </c>
      <c r="D122" t="inlineStr">
        <is>
          <t>HALLANDS LÄN</t>
        </is>
      </c>
      <c r="E122" t="inlineStr">
        <is>
          <t>VARBERG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7038-2024</t>
        </is>
      </c>
      <c r="B123" s="1" t="n">
        <v>45343</v>
      </c>
      <c r="C123" s="1" t="n">
        <v>45962</v>
      </c>
      <c r="D123" t="inlineStr">
        <is>
          <t>HALLANDS LÄN</t>
        </is>
      </c>
      <c r="E123" t="inlineStr">
        <is>
          <t>VARBERG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14536-2023</t>
        </is>
      </c>
      <c r="B124" s="1" t="n">
        <v>45013</v>
      </c>
      <c r="C124" s="1" t="n">
        <v>45962</v>
      </c>
      <c r="D124" t="inlineStr">
        <is>
          <t>HALLANDS LÄN</t>
        </is>
      </c>
      <c r="E124" t="inlineStr">
        <is>
          <t>VARBERG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65432-2020</t>
        </is>
      </c>
      <c r="B125" s="1" t="n">
        <v>44173</v>
      </c>
      <c r="C125" s="1" t="n">
        <v>45962</v>
      </c>
      <c r="D125" t="inlineStr">
        <is>
          <t>HALLANDS LÄN</t>
        </is>
      </c>
      <c r="E125" t="inlineStr">
        <is>
          <t>VARBERG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57659-2023</t>
        </is>
      </c>
      <c r="B126" s="1" t="n">
        <v>45246.61464120371</v>
      </c>
      <c r="C126" s="1" t="n">
        <v>45962</v>
      </c>
      <c r="D126" t="inlineStr">
        <is>
          <t>HALLANDS LÄN</t>
        </is>
      </c>
      <c r="E126" t="inlineStr">
        <is>
          <t>VARBERG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41961-2023</t>
        </is>
      </c>
      <c r="B127" s="1" t="n">
        <v>45177</v>
      </c>
      <c r="C127" s="1" t="n">
        <v>45962</v>
      </c>
      <c r="D127" t="inlineStr">
        <is>
          <t>HALLANDS LÄN</t>
        </is>
      </c>
      <c r="E127" t="inlineStr">
        <is>
          <t>VARBERG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20011-2023</t>
        </is>
      </c>
      <c r="B128" s="1" t="n">
        <v>45054</v>
      </c>
      <c r="C128" s="1" t="n">
        <v>45962</v>
      </c>
      <c r="D128" t="inlineStr">
        <is>
          <t>HALLANDS LÄN</t>
        </is>
      </c>
      <c r="E128" t="inlineStr">
        <is>
          <t>VARBERG</t>
        </is>
      </c>
      <c r="G128" t="n">
        <v>10.1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7609-2022</t>
        </is>
      </c>
      <c r="B129" s="1" t="n">
        <v>44607.66138888889</v>
      </c>
      <c r="C129" s="1" t="n">
        <v>45962</v>
      </c>
      <c r="D129" t="inlineStr">
        <is>
          <t>HALLANDS LÄN</t>
        </is>
      </c>
      <c r="E129" t="inlineStr">
        <is>
          <t>VARBERG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20719-2024</t>
        </is>
      </c>
      <c r="B130" s="1" t="n">
        <v>45436</v>
      </c>
      <c r="C130" s="1" t="n">
        <v>45962</v>
      </c>
      <c r="D130" t="inlineStr">
        <is>
          <t>HALLANDS LÄN</t>
        </is>
      </c>
      <c r="E130" t="inlineStr">
        <is>
          <t>VARBERG</t>
        </is>
      </c>
      <c r="F130" t="inlineStr">
        <is>
          <t>Kyrkan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4598-2024</t>
        </is>
      </c>
      <c r="B131" s="1" t="n">
        <v>45328</v>
      </c>
      <c r="C131" s="1" t="n">
        <v>45962</v>
      </c>
      <c r="D131" t="inlineStr">
        <is>
          <t>HALLANDS LÄN</t>
        </is>
      </c>
      <c r="E131" t="inlineStr">
        <is>
          <t>VARBERG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27652-2023</t>
        </is>
      </c>
      <c r="B132" s="1" t="n">
        <v>45097</v>
      </c>
      <c r="C132" s="1" t="n">
        <v>45962</v>
      </c>
      <c r="D132" t="inlineStr">
        <is>
          <t>HALLANDS LÄN</t>
        </is>
      </c>
      <c r="E132" t="inlineStr">
        <is>
          <t>VARBERG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28855-2022</t>
        </is>
      </c>
      <c r="B133" s="1" t="n">
        <v>44749.48328703704</v>
      </c>
      <c r="C133" s="1" t="n">
        <v>45962</v>
      </c>
      <c r="D133" t="inlineStr">
        <is>
          <t>HALLANDS LÄN</t>
        </is>
      </c>
      <c r="E133" t="inlineStr">
        <is>
          <t>VARBERG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27654-2023</t>
        </is>
      </c>
      <c r="B134" s="1" t="n">
        <v>45097.72543981481</v>
      </c>
      <c r="C134" s="1" t="n">
        <v>45962</v>
      </c>
      <c r="D134" t="inlineStr">
        <is>
          <t>HALLANDS LÄN</t>
        </is>
      </c>
      <c r="E134" t="inlineStr">
        <is>
          <t>VARBERG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59981-2024</t>
        </is>
      </c>
      <c r="B135" s="1" t="n">
        <v>45642.38094907408</v>
      </c>
      <c r="C135" s="1" t="n">
        <v>45962</v>
      </c>
      <c r="D135" t="inlineStr">
        <is>
          <t>HALLANDS LÄN</t>
        </is>
      </c>
      <c r="E135" t="inlineStr">
        <is>
          <t>VARBERG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64203-2023</t>
        </is>
      </c>
      <c r="B136" s="1" t="n">
        <v>45279</v>
      </c>
      <c r="C136" s="1" t="n">
        <v>45962</v>
      </c>
      <c r="D136" t="inlineStr">
        <is>
          <t>HALLANDS LÄN</t>
        </is>
      </c>
      <c r="E136" t="inlineStr">
        <is>
          <t>VARBERG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50466-2023</t>
        </is>
      </c>
      <c r="B137" s="1" t="n">
        <v>45216</v>
      </c>
      <c r="C137" s="1" t="n">
        <v>45962</v>
      </c>
      <c r="D137" t="inlineStr">
        <is>
          <t>HALLANDS LÄN</t>
        </is>
      </c>
      <c r="E137" t="inlineStr">
        <is>
          <t>VARBERG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8989-2022</t>
        </is>
      </c>
      <c r="B138" s="1" t="n">
        <v>44615.32111111111</v>
      </c>
      <c r="C138" s="1" t="n">
        <v>45962</v>
      </c>
      <c r="D138" t="inlineStr">
        <is>
          <t>HALLANDS LÄN</t>
        </is>
      </c>
      <c r="E138" t="inlineStr">
        <is>
          <t>VARBERG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14357-2021</t>
        </is>
      </c>
      <c r="B139" s="1" t="n">
        <v>44279</v>
      </c>
      <c r="C139" s="1" t="n">
        <v>45962</v>
      </c>
      <c r="D139" t="inlineStr">
        <is>
          <t>HALLANDS LÄN</t>
        </is>
      </c>
      <c r="E139" t="inlineStr">
        <is>
          <t>VARBERG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47478-2024</t>
        </is>
      </c>
      <c r="B140" s="1" t="n">
        <v>45587</v>
      </c>
      <c r="C140" s="1" t="n">
        <v>45962</v>
      </c>
      <c r="D140" t="inlineStr">
        <is>
          <t>HALLANDS LÄN</t>
        </is>
      </c>
      <c r="E140" t="inlineStr">
        <is>
          <t>VARBERG</t>
        </is>
      </c>
      <c r="F140" t="inlineStr">
        <is>
          <t>Kyrkan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17739-2025</t>
        </is>
      </c>
      <c r="B141" s="1" t="n">
        <v>45758.47384259259</v>
      </c>
      <c r="C141" s="1" t="n">
        <v>45962</v>
      </c>
      <c r="D141" t="inlineStr">
        <is>
          <t>HALLANDS LÄN</t>
        </is>
      </c>
      <c r="E141" t="inlineStr">
        <is>
          <t>VARBERG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60556-2023</t>
        </is>
      </c>
      <c r="B142" s="1" t="n">
        <v>45259</v>
      </c>
      <c r="C142" s="1" t="n">
        <v>45962</v>
      </c>
      <c r="D142" t="inlineStr">
        <is>
          <t>HALLANDS LÄN</t>
        </is>
      </c>
      <c r="E142" t="inlineStr">
        <is>
          <t>VARBERG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25830-2023</t>
        </is>
      </c>
      <c r="B143" s="1" t="n">
        <v>45090</v>
      </c>
      <c r="C143" s="1" t="n">
        <v>45962</v>
      </c>
      <c r="D143" t="inlineStr">
        <is>
          <t>HALLANDS LÄN</t>
        </is>
      </c>
      <c r="E143" t="inlineStr">
        <is>
          <t>VARBERG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59315-2020</t>
        </is>
      </c>
      <c r="B144" s="1" t="n">
        <v>44147</v>
      </c>
      <c r="C144" s="1" t="n">
        <v>45962</v>
      </c>
      <c r="D144" t="inlineStr">
        <is>
          <t>HALLANDS LÄN</t>
        </is>
      </c>
      <c r="E144" t="inlineStr">
        <is>
          <t>VARBERG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46081-2024</t>
        </is>
      </c>
      <c r="B145" s="1" t="n">
        <v>45581.33299768518</v>
      </c>
      <c r="C145" s="1" t="n">
        <v>45962</v>
      </c>
      <c r="D145" t="inlineStr">
        <is>
          <t>HALLANDS LÄN</t>
        </is>
      </c>
      <c r="E145" t="inlineStr">
        <is>
          <t>VARBERG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10687-2025</t>
        </is>
      </c>
      <c r="B146" s="1" t="n">
        <v>45722</v>
      </c>
      <c r="C146" s="1" t="n">
        <v>45962</v>
      </c>
      <c r="D146" t="inlineStr">
        <is>
          <t>HALLANDS LÄN</t>
        </is>
      </c>
      <c r="E146" t="inlineStr">
        <is>
          <t>VARBERG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10695-2025</t>
        </is>
      </c>
      <c r="B147" s="1" t="n">
        <v>45722.30927083334</v>
      </c>
      <c r="C147" s="1" t="n">
        <v>45962</v>
      </c>
      <c r="D147" t="inlineStr">
        <is>
          <t>HALLANDS LÄN</t>
        </is>
      </c>
      <c r="E147" t="inlineStr">
        <is>
          <t>VARBERG</t>
        </is>
      </c>
      <c r="G147" t="n">
        <v>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29890-2024</t>
        </is>
      </c>
      <c r="B148" s="1" t="n">
        <v>45487.30003472222</v>
      </c>
      <c r="C148" s="1" t="n">
        <v>45962</v>
      </c>
      <c r="D148" t="inlineStr">
        <is>
          <t>HALLANDS LÄN</t>
        </is>
      </c>
      <c r="E148" t="inlineStr">
        <is>
          <t>VARBERG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62965-2023</t>
        </is>
      </c>
      <c r="B149" s="1" t="n">
        <v>45272</v>
      </c>
      <c r="C149" s="1" t="n">
        <v>45962</v>
      </c>
      <c r="D149" t="inlineStr">
        <is>
          <t>HALLANDS LÄN</t>
        </is>
      </c>
      <c r="E149" t="inlineStr">
        <is>
          <t>VARBERG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19732-2024</t>
        </is>
      </c>
      <c r="B150" s="1" t="n">
        <v>45432.60322916666</v>
      </c>
      <c r="C150" s="1" t="n">
        <v>45962</v>
      </c>
      <c r="D150" t="inlineStr">
        <is>
          <t>HALLANDS LÄN</t>
        </is>
      </c>
      <c r="E150" t="inlineStr">
        <is>
          <t>VARBERG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10693-2025</t>
        </is>
      </c>
      <c r="B151" s="1" t="n">
        <v>45722.30659722222</v>
      </c>
      <c r="C151" s="1" t="n">
        <v>45962</v>
      </c>
      <c r="D151" t="inlineStr">
        <is>
          <t>HALLANDS LÄN</t>
        </is>
      </c>
      <c r="E151" t="inlineStr">
        <is>
          <t>VARBERG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64488-2021</t>
        </is>
      </c>
      <c r="B152" s="1" t="n">
        <v>44511</v>
      </c>
      <c r="C152" s="1" t="n">
        <v>45962</v>
      </c>
      <c r="D152" t="inlineStr">
        <is>
          <t>HALLANDS LÄN</t>
        </is>
      </c>
      <c r="E152" t="inlineStr">
        <is>
          <t>VARBERG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27286-2023</t>
        </is>
      </c>
      <c r="B153" s="1" t="n">
        <v>45096.64295138889</v>
      </c>
      <c r="C153" s="1" t="n">
        <v>45962</v>
      </c>
      <c r="D153" t="inlineStr">
        <is>
          <t>HALLANDS LÄN</t>
        </is>
      </c>
      <c r="E153" t="inlineStr">
        <is>
          <t>VARBERG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47339-2021</t>
        </is>
      </c>
      <c r="B154" s="1" t="n">
        <v>44447.51398148148</v>
      </c>
      <c r="C154" s="1" t="n">
        <v>45962</v>
      </c>
      <c r="D154" t="inlineStr">
        <is>
          <t>HALLANDS LÄN</t>
        </is>
      </c>
      <c r="E154" t="inlineStr">
        <is>
          <t>VARBERG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24954-2021</t>
        </is>
      </c>
      <c r="B155" s="1" t="n">
        <v>44341.46094907408</v>
      </c>
      <c r="C155" s="1" t="n">
        <v>45962</v>
      </c>
      <c r="D155" t="inlineStr">
        <is>
          <t>HALLANDS LÄN</t>
        </is>
      </c>
      <c r="E155" t="inlineStr">
        <is>
          <t>VARBERG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6422-2021</t>
        </is>
      </c>
      <c r="B156" s="1" t="n">
        <v>44235</v>
      </c>
      <c r="C156" s="1" t="n">
        <v>45962</v>
      </c>
      <c r="D156" t="inlineStr">
        <is>
          <t>HALLANDS LÄN</t>
        </is>
      </c>
      <c r="E156" t="inlineStr">
        <is>
          <t>VARBERG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15426-2024</t>
        </is>
      </c>
      <c r="B157" s="1" t="n">
        <v>45401</v>
      </c>
      <c r="C157" s="1" t="n">
        <v>45962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7811-2025</t>
        </is>
      </c>
      <c r="B158" s="1" t="n">
        <v>45706</v>
      </c>
      <c r="C158" s="1" t="n">
        <v>45962</v>
      </c>
      <c r="D158" t="inlineStr">
        <is>
          <t>HALLANDS LÄN</t>
        </is>
      </c>
      <c r="E158" t="inlineStr">
        <is>
          <t>VARBERG</t>
        </is>
      </c>
      <c r="F158" t="inlineStr">
        <is>
          <t>Övriga statliga verk och myndigheter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7812-2025</t>
        </is>
      </c>
      <c r="B159" s="1" t="n">
        <v>45706</v>
      </c>
      <c r="C159" s="1" t="n">
        <v>45962</v>
      </c>
      <c r="D159" t="inlineStr">
        <is>
          <t>HALLANDS LÄN</t>
        </is>
      </c>
      <c r="E159" t="inlineStr">
        <is>
          <t>VARBERG</t>
        </is>
      </c>
      <c r="F159" t="inlineStr">
        <is>
          <t>Övriga statliga verk och myndigheter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15260-2024</t>
        </is>
      </c>
      <c r="B160" s="1" t="n">
        <v>45400.55888888889</v>
      </c>
      <c r="C160" s="1" t="n">
        <v>45962</v>
      </c>
      <c r="D160" t="inlineStr">
        <is>
          <t>HALLANDS LÄN</t>
        </is>
      </c>
      <c r="E160" t="inlineStr">
        <is>
          <t>VARBERG</t>
        </is>
      </c>
      <c r="F160" t="inlineStr">
        <is>
          <t>Kyrkan</t>
        </is>
      </c>
      <c r="G160" t="n">
        <v>6.7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52285-2023</t>
        </is>
      </c>
      <c r="B161" s="1" t="n">
        <v>45224.58638888889</v>
      </c>
      <c r="C161" s="1" t="n">
        <v>45962</v>
      </c>
      <c r="D161" t="inlineStr">
        <is>
          <t>HALLANDS LÄN</t>
        </is>
      </c>
      <c r="E161" t="inlineStr">
        <is>
          <t>VARBERG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57557-2022</t>
        </is>
      </c>
      <c r="B162" s="1" t="n">
        <v>44896.81578703703</v>
      </c>
      <c r="C162" s="1" t="n">
        <v>45962</v>
      </c>
      <c r="D162" t="inlineStr">
        <is>
          <t>HALLANDS LÄN</t>
        </is>
      </c>
      <c r="E162" t="inlineStr">
        <is>
          <t>VARBERG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6647-2024</t>
        </is>
      </c>
      <c r="B163" s="1" t="n">
        <v>45341</v>
      </c>
      <c r="C163" s="1" t="n">
        <v>45962</v>
      </c>
      <c r="D163" t="inlineStr">
        <is>
          <t>HALLANDS LÄN</t>
        </is>
      </c>
      <c r="E163" t="inlineStr">
        <is>
          <t>VARBERG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25242-2023</t>
        </is>
      </c>
      <c r="B164" s="1" t="n">
        <v>45086.63835648148</v>
      </c>
      <c r="C164" s="1" t="n">
        <v>45962</v>
      </c>
      <c r="D164" t="inlineStr">
        <is>
          <t>HALLANDS LÄN</t>
        </is>
      </c>
      <c r="E164" t="inlineStr">
        <is>
          <t>VARBERG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811-2024</t>
        </is>
      </c>
      <c r="B165" s="1" t="n">
        <v>45300</v>
      </c>
      <c r="C165" s="1" t="n">
        <v>45962</v>
      </c>
      <c r="D165" t="inlineStr">
        <is>
          <t>HALLANDS LÄN</t>
        </is>
      </c>
      <c r="E165" t="inlineStr">
        <is>
          <t>VARBERG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31316-2022</t>
        </is>
      </c>
      <c r="B166" s="1" t="n">
        <v>44774</v>
      </c>
      <c r="C166" s="1" t="n">
        <v>45962</v>
      </c>
      <c r="D166" t="inlineStr">
        <is>
          <t>HALLANDS LÄN</t>
        </is>
      </c>
      <c r="E166" t="inlineStr">
        <is>
          <t>VARBERG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32473-2024</t>
        </is>
      </c>
      <c r="B167" s="1" t="n">
        <v>45513</v>
      </c>
      <c r="C167" s="1" t="n">
        <v>45962</v>
      </c>
      <c r="D167" t="inlineStr">
        <is>
          <t>HALLANDS LÄN</t>
        </is>
      </c>
      <c r="E167" t="inlineStr">
        <is>
          <t>VARBERG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968-2023</t>
        </is>
      </c>
      <c r="B168" s="1" t="n">
        <v>44935.30976851852</v>
      </c>
      <c r="C168" s="1" t="n">
        <v>45962</v>
      </c>
      <c r="D168" t="inlineStr">
        <is>
          <t>HALLANDS LÄN</t>
        </is>
      </c>
      <c r="E168" t="inlineStr">
        <is>
          <t>VARBERG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15315-2022</t>
        </is>
      </c>
      <c r="B169" s="1" t="n">
        <v>44659.48269675926</v>
      </c>
      <c r="C169" s="1" t="n">
        <v>45962</v>
      </c>
      <c r="D169" t="inlineStr">
        <is>
          <t>HALLANDS LÄN</t>
        </is>
      </c>
      <c r="E169" t="inlineStr">
        <is>
          <t>VARBERG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15844-2024</t>
        </is>
      </c>
      <c r="B170" s="1" t="n">
        <v>45404</v>
      </c>
      <c r="C170" s="1" t="n">
        <v>45962</v>
      </c>
      <c r="D170" t="inlineStr">
        <is>
          <t>HALLANDS LÄN</t>
        </is>
      </c>
      <c r="E170" t="inlineStr">
        <is>
          <t>VARBERG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61075-2023</t>
        </is>
      </c>
      <c r="B171" s="1" t="n">
        <v>45261</v>
      </c>
      <c r="C171" s="1" t="n">
        <v>45962</v>
      </c>
      <c r="D171" t="inlineStr">
        <is>
          <t>HALLANDS LÄN</t>
        </is>
      </c>
      <c r="E171" t="inlineStr">
        <is>
          <t>VARBERG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4528-2025</t>
        </is>
      </c>
      <c r="B172" s="1" t="n">
        <v>45687.32652777778</v>
      </c>
      <c r="C172" s="1" t="n">
        <v>45962</v>
      </c>
      <c r="D172" t="inlineStr">
        <is>
          <t>HALLANDS LÄN</t>
        </is>
      </c>
      <c r="E172" t="inlineStr">
        <is>
          <t>VARBERG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16739-2025</t>
        </is>
      </c>
      <c r="B173" s="1" t="n">
        <v>45754</v>
      </c>
      <c r="C173" s="1" t="n">
        <v>45962</v>
      </c>
      <c r="D173" t="inlineStr">
        <is>
          <t>HALLANDS LÄN</t>
        </is>
      </c>
      <c r="E173" t="inlineStr">
        <is>
          <t>VARBERG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9819-2022</t>
        </is>
      </c>
      <c r="B174" s="1" t="n">
        <v>44620</v>
      </c>
      <c r="C174" s="1" t="n">
        <v>45962</v>
      </c>
      <c r="D174" t="inlineStr">
        <is>
          <t>HALLANDS LÄN</t>
        </is>
      </c>
      <c r="E174" t="inlineStr">
        <is>
          <t>VARBERG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5597-2022</t>
        </is>
      </c>
      <c r="B175" s="1" t="n">
        <v>44595.68164351852</v>
      </c>
      <c r="C175" s="1" t="n">
        <v>45962</v>
      </c>
      <c r="D175" t="inlineStr">
        <is>
          <t>HALLANDS LÄN</t>
        </is>
      </c>
      <c r="E175" t="inlineStr">
        <is>
          <t>VARBERG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2464-2024</t>
        </is>
      </c>
      <c r="B176" s="1" t="n">
        <v>45313</v>
      </c>
      <c r="C176" s="1" t="n">
        <v>45962</v>
      </c>
      <c r="D176" t="inlineStr">
        <is>
          <t>HALLANDS LÄN</t>
        </is>
      </c>
      <c r="E176" t="inlineStr">
        <is>
          <t>VARBERG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13717-2025</t>
        </is>
      </c>
      <c r="B177" s="1" t="n">
        <v>45737.36127314815</v>
      </c>
      <c r="C177" s="1" t="n">
        <v>45962</v>
      </c>
      <c r="D177" t="inlineStr">
        <is>
          <t>HALLANDS LÄN</t>
        </is>
      </c>
      <c r="E177" t="inlineStr">
        <is>
          <t>VARBERG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3659-2021</t>
        </is>
      </c>
      <c r="B178" s="1" t="n">
        <v>44221</v>
      </c>
      <c r="C178" s="1" t="n">
        <v>45962</v>
      </c>
      <c r="D178" t="inlineStr">
        <is>
          <t>HALLANDS LÄN</t>
        </is>
      </c>
      <c r="E178" t="inlineStr">
        <is>
          <t>VARBERG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58076-2020</t>
        </is>
      </c>
      <c r="B179" s="1" t="n">
        <v>44140</v>
      </c>
      <c r="C179" s="1" t="n">
        <v>45962</v>
      </c>
      <c r="D179" t="inlineStr">
        <is>
          <t>HALLANDS LÄN</t>
        </is>
      </c>
      <c r="E179" t="inlineStr">
        <is>
          <t>VARBERG</t>
        </is>
      </c>
      <c r="F179" t="inlineStr">
        <is>
          <t>Kyrkan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5129-2021</t>
        </is>
      </c>
      <c r="B180" s="1" t="n">
        <v>44228</v>
      </c>
      <c r="C180" s="1" t="n">
        <v>45962</v>
      </c>
      <c r="D180" t="inlineStr">
        <is>
          <t>HALLANDS LÄN</t>
        </is>
      </c>
      <c r="E180" t="inlineStr">
        <is>
          <t>VARBERG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36102-2021</t>
        </is>
      </c>
      <c r="B181" s="1" t="n">
        <v>44386</v>
      </c>
      <c r="C181" s="1" t="n">
        <v>45962</v>
      </c>
      <c r="D181" t="inlineStr">
        <is>
          <t>HALLANDS LÄN</t>
        </is>
      </c>
      <c r="E181" t="inlineStr">
        <is>
          <t>VARBERG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59344-2024</t>
        </is>
      </c>
      <c r="B182" s="1" t="n">
        <v>45637.87370370371</v>
      </c>
      <c r="C182" s="1" t="n">
        <v>45962</v>
      </c>
      <c r="D182" t="inlineStr">
        <is>
          <t>HALLANDS LÄN</t>
        </is>
      </c>
      <c r="E182" t="inlineStr">
        <is>
          <t>VARBERG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15869-2025</t>
        </is>
      </c>
      <c r="B183" s="1" t="n">
        <v>45749</v>
      </c>
      <c r="C183" s="1" t="n">
        <v>45962</v>
      </c>
      <c r="D183" t="inlineStr">
        <is>
          <t>HALLANDS LÄN</t>
        </is>
      </c>
      <c r="E183" t="inlineStr">
        <is>
          <t>VARBERG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6803-2023</t>
        </is>
      </c>
      <c r="B184" s="1" t="n">
        <v>44967</v>
      </c>
      <c r="C184" s="1" t="n">
        <v>45962</v>
      </c>
      <c r="D184" t="inlineStr">
        <is>
          <t>HALLANDS LÄN</t>
        </is>
      </c>
      <c r="E184" t="inlineStr">
        <is>
          <t>VARBERG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52325-2024</t>
        </is>
      </c>
      <c r="B185" s="1" t="n">
        <v>45609.28594907407</v>
      </c>
      <c r="C185" s="1" t="n">
        <v>45962</v>
      </c>
      <c r="D185" t="inlineStr">
        <is>
          <t>HALLANDS LÄN</t>
        </is>
      </c>
      <c r="E185" t="inlineStr">
        <is>
          <t>VARBERG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11523-2024</t>
        </is>
      </c>
      <c r="B186" s="1" t="n">
        <v>45372</v>
      </c>
      <c r="C186" s="1" t="n">
        <v>45962</v>
      </c>
      <c r="D186" t="inlineStr">
        <is>
          <t>HALLANDS LÄN</t>
        </is>
      </c>
      <c r="E186" t="inlineStr">
        <is>
          <t>VARBERG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27021-2022</t>
        </is>
      </c>
      <c r="B187" s="1" t="n">
        <v>44740</v>
      </c>
      <c r="C187" s="1" t="n">
        <v>45962</v>
      </c>
      <c r="D187" t="inlineStr">
        <is>
          <t>HALLANDS LÄN</t>
        </is>
      </c>
      <c r="E187" t="inlineStr">
        <is>
          <t>VARBERG</t>
        </is>
      </c>
      <c r="G187" t="n">
        <v>5.3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18335-2025</t>
        </is>
      </c>
      <c r="B188" s="1" t="n">
        <v>45762</v>
      </c>
      <c r="C188" s="1" t="n">
        <v>45962</v>
      </c>
      <c r="D188" t="inlineStr">
        <is>
          <t>HALLANDS LÄN</t>
        </is>
      </c>
      <c r="E188" t="inlineStr">
        <is>
          <t>VARBERG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725-2024</t>
        </is>
      </c>
      <c r="B189" s="1" t="n">
        <v>45300</v>
      </c>
      <c r="C189" s="1" t="n">
        <v>45962</v>
      </c>
      <c r="D189" t="inlineStr">
        <is>
          <t>HALLANDS LÄN</t>
        </is>
      </c>
      <c r="E189" t="inlineStr">
        <is>
          <t>VARBERG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59297-2022</t>
        </is>
      </c>
      <c r="B190" s="1" t="n">
        <v>44904.61438657407</v>
      </c>
      <c r="C190" s="1" t="n">
        <v>45962</v>
      </c>
      <c r="D190" t="inlineStr">
        <is>
          <t>HALLANDS LÄN</t>
        </is>
      </c>
      <c r="E190" t="inlineStr">
        <is>
          <t>VARBERG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28843-2023</t>
        </is>
      </c>
      <c r="B191" s="1" t="n">
        <v>45104</v>
      </c>
      <c r="C191" s="1" t="n">
        <v>45962</v>
      </c>
      <c r="D191" t="inlineStr">
        <is>
          <t>HALLANDS LÄN</t>
        </is>
      </c>
      <c r="E191" t="inlineStr">
        <is>
          <t>VARBERG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14538-2025</t>
        </is>
      </c>
      <c r="B192" s="1" t="n">
        <v>45741.66375</v>
      </c>
      <c r="C192" s="1" t="n">
        <v>45962</v>
      </c>
      <c r="D192" t="inlineStr">
        <is>
          <t>HALLANDS LÄN</t>
        </is>
      </c>
      <c r="E192" t="inlineStr">
        <is>
          <t>VARBERG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10466-2025</t>
        </is>
      </c>
      <c r="B193" s="1" t="n">
        <v>45720.83274305556</v>
      </c>
      <c r="C193" s="1" t="n">
        <v>45962</v>
      </c>
      <c r="D193" t="inlineStr">
        <is>
          <t>HALLANDS LÄN</t>
        </is>
      </c>
      <c r="E193" t="inlineStr">
        <is>
          <t>VARBERG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46782-2024</t>
        </is>
      </c>
      <c r="B194" s="1" t="n">
        <v>45583.51619212963</v>
      </c>
      <c r="C194" s="1" t="n">
        <v>45962</v>
      </c>
      <c r="D194" t="inlineStr">
        <is>
          <t>HALLANDS LÄN</t>
        </is>
      </c>
      <c r="E194" t="inlineStr">
        <is>
          <t>VARBERG</t>
        </is>
      </c>
      <c r="G194" t="n">
        <v>10.9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12743-2022</t>
        </is>
      </c>
      <c r="B195" s="1" t="n">
        <v>44641.86440972222</v>
      </c>
      <c r="C195" s="1" t="n">
        <v>45962</v>
      </c>
      <c r="D195" t="inlineStr">
        <is>
          <t>HALLANDS LÄN</t>
        </is>
      </c>
      <c r="E195" t="inlineStr">
        <is>
          <t>VARBERG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54248-2021</t>
        </is>
      </c>
      <c r="B196" s="1" t="n">
        <v>44470</v>
      </c>
      <c r="C196" s="1" t="n">
        <v>45962</v>
      </c>
      <c r="D196" t="inlineStr">
        <is>
          <t>HALLANDS LÄN</t>
        </is>
      </c>
      <c r="E196" t="inlineStr">
        <is>
          <t>VARBERG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11176-2025</t>
        </is>
      </c>
      <c r="B197" s="1" t="n">
        <v>45724</v>
      </c>
      <c r="C197" s="1" t="n">
        <v>45962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57657-2023</t>
        </is>
      </c>
      <c r="B198" s="1" t="n">
        <v>45246</v>
      </c>
      <c r="C198" s="1" t="n">
        <v>45962</v>
      </c>
      <c r="D198" t="inlineStr">
        <is>
          <t>HALLANDS LÄN</t>
        </is>
      </c>
      <c r="E198" t="inlineStr">
        <is>
          <t>VARBERG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57660-2023</t>
        </is>
      </c>
      <c r="B199" s="1" t="n">
        <v>45246.61611111111</v>
      </c>
      <c r="C199" s="1" t="n">
        <v>45962</v>
      </c>
      <c r="D199" t="inlineStr">
        <is>
          <t>HALLANDS LÄN</t>
        </is>
      </c>
      <c r="E199" t="inlineStr">
        <is>
          <t>VARBERG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57667-2023</t>
        </is>
      </c>
      <c r="B200" s="1" t="n">
        <v>45246.63079861111</v>
      </c>
      <c r="C200" s="1" t="n">
        <v>45962</v>
      </c>
      <c r="D200" t="inlineStr">
        <is>
          <t>HALLANDS LÄN</t>
        </is>
      </c>
      <c r="E200" t="inlineStr">
        <is>
          <t>VARBERG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9349-2024</t>
        </is>
      </c>
      <c r="B201" s="1" t="n">
        <v>45359.2549074074</v>
      </c>
      <c r="C201" s="1" t="n">
        <v>45962</v>
      </c>
      <c r="D201" t="inlineStr">
        <is>
          <t>HALLANDS LÄN</t>
        </is>
      </c>
      <c r="E201" t="inlineStr">
        <is>
          <t>VARBERG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33461-2023</t>
        </is>
      </c>
      <c r="B202" s="1" t="n">
        <v>45131</v>
      </c>
      <c r="C202" s="1" t="n">
        <v>45962</v>
      </c>
      <c r="D202" t="inlineStr">
        <is>
          <t>HALLANDS LÄN</t>
        </is>
      </c>
      <c r="E202" t="inlineStr">
        <is>
          <t>VARBERG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18329-2025</t>
        </is>
      </c>
      <c r="B203" s="1" t="n">
        <v>45762</v>
      </c>
      <c r="C203" s="1" t="n">
        <v>45962</v>
      </c>
      <c r="D203" t="inlineStr">
        <is>
          <t>HALLANDS LÄN</t>
        </is>
      </c>
      <c r="E203" t="inlineStr">
        <is>
          <t>VARBERG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11524-2025</t>
        </is>
      </c>
      <c r="B204" s="1" t="n">
        <v>45727.27201388889</v>
      </c>
      <c r="C204" s="1" t="n">
        <v>45962</v>
      </c>
      <c r="D204" t="inlineStr">
        <is>
          <t>HALLANDS LÄN</t>
        </is>
      </c>
      <c r="E204" t="inlineStr">
        <is>
          <t>VARBERG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5785-2022</t>
        </is>
      </c>
      <c r="B205" s="1" t="n">
        <v>44596</v>
      </c>
      <c r="C205" s="1" t="n">
        <v>45962</v>
      </c>
      <c r="D205" t="inlineStr">
        <is>
          <t>HALLANDS LÄN</t>
        </is>
      </c>
      <c r="E205" t="inlineStr">
        <is>
          <t>VARBERG</t>
        </is>
      </c>
      <c r="G205" t="n">
        <v>9.1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68297-2020</t>
        </is>
      </c>
      <c r="B206" s="1" t="n">
        <v>44184</v>
      </c>
      <c r="C206" s="1" t="n">
        <v>45962</v>
      </c>
      <c r="D206" t="inlineStr">
        <is>
          <t>HALLANDS LÄN</t>
        </is>
      </c>
      <c r="E206" t="inlineStr">
        <is>
          <t>VARBERG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6497-2021</t>
        </is>
      </c>
      <c r="B207" s="1" t="n">
        <v>44236</v>
      </c>
      <c r="C207" s="1" t="n">
        <v>45962</v>
      </c>
      <c r="D207" t="inlineStr">
        <is>
          <t>HALLANDS LÄN</t>
        </is>
      </c>
      <c r="E207" t="inlineStr">
        <is>
          <t>VARBERG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61966-2022</t>
        </is>
      </c>
      <c r="B208" s="1" t="n">
        <v>44918</v>
      </c>
      <c r="C208" s="1" t="n">
        <v>45962</v>
      </c>
      <c r="D208" t="inlineStr">
        <is>
          <t>HALLANDS LÄN</t>
        </is>
      </c>
      <c r="E208" t="inlineStr">
        <is>
          <t>VARBERG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10705-2025</t>
        </is>
      </c>
      <c r="B209" s="1" t="n">
        <v>45722.33546296296</v>
      </c>
      <c r="C209" s="1" t="n">
        <v>45962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73820-2021</t>
        </is>
      </c>
      <c r="B210" s="1" t="n">
        <v>44552.76177083333</v>
      </c>
      <c r="C210" s="1" t="n">
        <v>45962</v>
      </c>
      <c r="D210" t="inlineStr">
        <is>
          <t>HALLANDS LÄN</t>
        </is>
      </c>
      <c r="E210" t="inlineStr">
        <is>
          <t>VARBERG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14856-2025</t>
        </is>
      </c>
      <c r="B211" s="1" t="n">
        <v>45743.41180555556</v>
      </c>
      <c r="C211" s="1" t="n">
        <v>45962</v>
      </c>
      <c r="D211" t="inlineStr">
        <is>
          <t>HALLANDS LÄN</t>
        </is>
      </c>
      <c r="E211" t="inlineStr">
        <is>
          <t>VARBERG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48768-2024</t>
        </is>
      </c>
      <c r="B212" s="1" t="n">
        <v>45593</v>
      </c>
      <c r="C212" s="1" t="n">
        <v>45962</v>
      </c>
      <c r="D212" t="inlineStr">
        <is>
          <t>HALLANDS LÄN</t>
        </is>
      </c>
      <c r="E212" t="inlineStr">
        <is>
          <t>VARBERG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6486-2023</t>
        </is>
      </c>
      <c r="B213" s="1" t="n">
        <v>44966.23880787037</v>
      </c>
      <c r="C213" s="1" t="n">
        <v>45962</v>
      </c>
      <c r="D213" t="inlineStr">
        <is>
          <t>HALLANDS LÄN</t>
        </is>
      </c>
      <c r="E213" t="inlineStr">
        <is>
          <t>VARBERG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2029-2025</t>
        </is>
      </c>
      <c r="B214" s="1" t="n">
        <v>45672.48665509259</v>
      </c>
      <c r="C214" s="1" t="n">
        <v>45962</v>
      </c>
      <c r="D214" t="inlineStr">
        <is>
          <t>HALLANDS LÄN</t>
        </is>
      </c>
      <c r="E214" t="inlineStr">
        <is>
          <t>VARBERG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54937-2024</t>
        </is>
      </c>
      <c r="B215" s="1" t="n">
        <v>45618.83905092593</v>
      </c>
      <c r="C215" s="1" t="n">
        <v>45962</v>
      </c>
      <c r="D215" t="inlineStr">
        <is>
          <t>HALLANDS LÄN</t>
        </is>
      </c>
      <c r="E215" t="inlineStr">
        <is>
          <t>VARBERG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32930-2021</t>
        </is>
      </c>
      <c r="B216" s="1" t="n">
        <v>44375.97329861111</v>
      </c>
      <c r="C216" s="1" t="n">
        <v>45962</v>
      </c>
      <c r="D216" t="inlineStr">
        <is>
          <t>HALLANDS LÄN</t>
        </is>
      </c>
      <c r="E216" t="inlineStr">
        <is>
          <t>VARBERG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37971-2022</t>
        </is>
      </c>
      <c r="B217" s="1" t="n">
        <v>44811</v>
      </c>
      <c r="C217" s="1" t="n">
        <v>45962</v>
      </c>
      <c r="D217" t="inlineStr">
        <is>
          <t>HALLANDS LÄN</t>
        </is>
      </c>
      <c r="E217" t="inlineStr">
        <is>
          <t>VARBERG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8254-2024</t>
        </is>
      </c>
      <c r="B218" s="1" t="n">
        <v>45352.31376157407</v>
      </c>
      <c r="C218" s="1" t="n">
        <v>45962</v>
      </c>
      <c r="D218" t="inlineStr">
        <is>
          <t>HALLANDS LÄN</t>
        </is>
      </c>
      <c r="E218" t="inlineStr">
        <is>
          <t>VARBERG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40062-2024</t>
        </is>
      </c>
      <c r="B219" s="1" t="n">
        <v>45554</v>
      </c>
      <c r="C219" s="1" t="n">
        <v>45962</v>
      </c>
      <c r="D219" t="inlineStr">
        <is>
          <t>HALLANDS LÄN</t>
        </is>
      </c>
      <c r="E219" t="inlineStr">
        <is>
          <t>VARBERG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5994-2024</t>
        </is>
      </c>
      <c r="B220" s="1" t="n">
        <v>45336.58550925926</v>
      </c>
      <c r="C220" s="1" t="n">
        <v>45962</v>
      </c>
      <c r="D220" t="inlineStr">
        <is>
          <t>HALLANDS LÄN</t>
        </is>
      </c>
      <c r="E220" t="inlineStr">
        <is>
          <t>VARBERG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13081-2025</t>
        </is>
      </c>
      <c r="B221" s="1" t="n">
        <v>45734.62524305555</v>
      </c>
      <c r="C221" s="1" t="n">
        <v>45962</v>
      </c>
      <c r="D221" t="inlineStr">
        <is>
          <t>HALLANDS LÄN</t>
        </is>
      </c>
      <c r="E221" t="inlineStr">
        <is>
          <t>VARBERG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9925-2025</t>
        </is>
      </c>
      <c r="B222" s="1" t="n">
        <v>45717.75037037037</v>
      </c>
      <c r="C222" s="1" t="n">
        <v>45962</v>
      </c>
      <c r="D222" t="inlineStr">
        <is>
          <t>HALLANDS LÄN</t>
        </is>
      </c>
      <c r="E222" t="inlineStr">
        <is>
          <t>VARBERG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57562-2022</t>
        </is>
      </c>
      <c r="B223" s="1" t="n">
        <v>44896</v>
      </c>
      <c r="C223" s="1" t="n">
        <v>45962</v>
      </c>
      <c r="D223" t="inlineStr">
        <is>
          <t>HALLANDS LÄN</t>
        </is>
      </c>
      <c r="E223" t="inlineStr">
        <is>
          <t>VARBERG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45987-2024</t>
        </is>
      </c>
      <c r="B224" s="1" t="n">
        <v>45580.6241087963</v>
      </c>
      <c r="C224" s="1" t="n">
        <v>45962</v>
      </c>
      <c r="D224" t="inlineStr">
        <is>
          <t>HALLANDS LÄN</t>
        </is>
      </c>
      <c r="E224" t="inlineStr">
        <is>
          <t>VARBERG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23886-2024</t>
        </is>
      </c>
      <c r="B225" s="1" t="n">
        <v>45455.64726851852</v>
      </c>
      <c r="C225" s="1" t="n">
        <v>45962</v>
      </c>
      <c r="D225" t="inlineStr">
        <is>
          <t>HALLANDS LÄN</t>
        </is>
      </c>
      <c r="E225" t="inlineStr">
        <is>
          <t>VARBERG</t>
        </is>
      </c>
      <c r="F225" t="inlineStr">
        <is>
          <t>Kyrkan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3481-2025</t>
        </is>
      </c>
      <c r="B226" s="1" t="n">
        <v>45680.54049768519</v>
      </c>
      <c r="C226" s="1" t="n">
        <v>45962</v>
      </c>
      <c r="D226" t="inlineStr">
        <is>
          <t>HALLANDS LÄN</t>
        </is>
      </c>
      <c r="E226" t="inlineStr">
        <is>
          <t>VARBERG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1254-2024</t>
        </is>
      </c>
      <c r="B227" s="1" t="n">
        <v>45302</v>
      </c>
      <c r="C227" s="1" t="n">
        <v>45962</v>
      </c>
      <c r="D227" t="inlineStr">
        <is>
          <t>HALLANDS LÄN</t>
        </is>
      </c>
      <c r="E227" t="inlineStr">
        <is>
          <t>VARBERG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928-2025</t>
        </is>
      </c>
      <c r="B228" s="1" t="n">
        <v>45665.83747685186</v>
      </c>
      <c r="C228" s="1" t="n">
        <v>45962</v>
      </c>
      <c r="D228" t="inlineStr">
        <is>
          <t>HALLANDS LÄN</t>
        </is>
      </c>
      <c r="E228" t="inlineStr">
        <is>
          <t>VARBERG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46737-2023</t>
        </is>
      </c>
      <c r="B229" s="1" t="n">
        <v>45198</v>
      </c>
      <c r="C229" s="1" t="n">
        <v>45962</v>
      </c>
      <c r="D229" t="inlineStr">
        <is>
          <t>HALLANDS LÄN</t>
        </is>
      </c>
      <c r="E229" t="inlineStr">
        <is>
          <t>VARBERG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52975-2022</t>
        </is>
      </c>
      <c r="B230" s="1" t="n">
        <v>44875.85422453703</v>
      </c>
      <c r="C230" s="1" t="n">
        <v>45962</v>
      </c>
      <c r="D230" t="inlineStr">
        <is>
          <t>HALLANDS LÄN</t>
        </is>
      </c>
      <c r="E230" t="inlineStr">
        <is>
          <t>VARBERG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20597-2025</t>
        </is>
      </c>
      <c r="B231" s="1" t="n">
        <v>45775.7565625</v>
      </c>
      <c r="C231" s="1" t="n">
        <v>45962</v>
      </c>
      <c r="D231" t="inlineStr">
        <is>
          <t>HALLANDS LÄN</t>
        </is>
      </c>
      <c r="E231" t="inlineStr">
        <is>
          <t>VARBERG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44788-2024</t>
        </is>
      </c>
      <c r="B232" s="1" t="n">
        <v>45574.64112268519</v>
      </c>
      <c r="C232" s="1" t="n">
        <v>45962</v>
      </c>
      <c r="D232" t="inlineStr">
        <is>
          <t>HALLANDS LÄN</t>
        </is>
      </c>
      <c r="E232" t="inlineStr">
        <is>
          <t>VARBERG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7480-2025</t>
        </is>
      </c>
      <c r="B233" s="1" t="n">
        <v>45705.46913194445</v>
      </c>
      <c r="C233" s="1" t="n">
        <v>45962</v>
      </c>
      <c r="D233" t="inlineStr">
        <is>
          <t>HALLANDS LÄN</t>
        </is>
      </c>
      <c r="E233" t="inlineStr">
        <is>
          <t>VARBERG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15914-2025</t>
        </is>
      </c>
      <c r="B234" s="1" t="n">
        <v>45749.45077546296</v>
      </c>
      <c r="C234" s="1" t="n">
        <v>45962</v>
      </c>
      <c r="D234" t="inlineStr">
        <is>
          <t>HALLANDS LÄN</t>
        </is>
      </c>
      <c r="E234" t="inlineStr">
        <is>
          <t>VARBERG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13782-2022</t>
        </is>
      </c>
      <c r="B235" s="1" t="n">
        <v>44649.52972222222</v>
      </c>
      <c r="C235" s="1" t="n">
        <v>45962</v>
      </c>
      <c r="D235" t="inlineStr">
        <is>
          <t>HALLANDS LÄN</t>
        </is>
      </c>
      <c r="E235" t="inlineStr">
        <is>
          <t>VARBERG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35140-2022</t>
        </is>
      </c>
      <c r="B236" s="1" t="n">
        <v>44797</v>
      </c>
      <c r="C236" s="1" t="n">
        <v>45962</v>
      </c>
      <c r="D236" t="inlineStr">
        <is>
          <t>HALLANDS LÄN</t>
        </is>
      </c>
      <c r="E236" t="inlineStr">
        <is>
          <t>VARBERG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41769-2024</t>
        </is>
      </c>
      <c r="B237" s="1" t="n">
        <v>45561</v>
      </c>
      <c r="C237" s="1" t="n">
        <v>45962</v>
      </c>
      <c r="D237" t="inlineStr">
        <is>
          <t>HALLANDS LÄN</t>
        </is>
      </c>
      <c r="E237" t="inlineStr">
        <is>
          <t>VARBERG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18256-2025</t>
        </is>
      </c>
      <c r="B238" s="1" t="n">
        <v>45762</v>
      </c>
      <c r="C238" s="1" t="n">
        <v>45962</v>
      </c>
      <c r="D238" t="inlineStr">
        <is>
          <t>HALLANDS LÄN</t>
        </is>
      </c>
      <c r="E238" t="inlineStr">
        <is>
          <t>VARBERG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15066-2022</t>
        </is>
      </c>
      <c r="B239" s="1" t="n">
        <v>44657</v>
      </c>
      <c r="C239" s="1" t="n">
        <v>45962</v>
      </c>
      <c r="D239" t="inlineStr">
        <is>
          <t>HALLANDS LÄN</t>
        </is>
      </c>
      <c r="E239" t="inlineStr">
        <is>
          <t>VARBERG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58581-2020</t>
        </is>
      </c>
      <c r="B240" s="1" t="n">
        <v>44145</v>
      </c>
      <c r="C240" s="1" t="n">
        <v>45962</v>
      </c>
      <c r="D240" t="inlineStr">
        <is>
          <t>HALLANDS LÄN</t>
        </is>
      </c>
      <c r="E240" t="inlineStr">
        <is>
          <t>VARBERG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60205-2022</t>
        </is>
      </c>
      <c r="B241" s="1" t="n">
        <v>44910.39135416667</v>
      </c>
      <c r="C241" s="1" t="n">
        <v>45962</v>
      </c>
      <c r="D241" t="inlineStr">
        <is>
          <t>HALLANDS LÄN</t>
        </is>
      </c>
      <c r="E241" t="inlineStr">
        <is>
          <t>VARBERG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29889-2024</t>
        </is>
      </c>
      <c r="B242" s="1" t="n">
        <v>45487.29454861111</v>
      </c>
      <c r="C242" s="1" t="n">
        <v>45962</v>
      </c>
      <c r="D242" t="inlineStr">
        <is>
          <t>HALLANDS LÄN</t>
        </is>
      </c>
      <c r="E242" t="inlineStr">
        <is>
          <t>VARBERG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13141-2022</t>
        </is>
      </c>
      <c r="B243" s="1" t="n">
        <v>44644.39805555555</v>
      </c>
      <c r="C243" s="1" t="n">
        <v>45962</v>
      </c>
      <c r="D243" t="inlineStr">
        <is>
          <t>HALLANDS LÄN</t>
        </is>
      </c>
      <c r="E243" t="inlineStr">
        <is>
          <t>VARBERG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21835-2025</t>
        </is>
      </c>
      <c r="B244" s="1" t="n">
        <v>45784.29537037037</v>
      </c>
      <c r="C244" s="1" t="n">
        <v>45962</v>
      </c>
      <c r="D244" t="inlineStr">
        <is>
          <t>HALLANDS LÄN</t>
        </is>
      </c>
      <c r="E244" t="inlineStr">
        <is>
          <t>VARBERG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22035-2025</t>
        </is>
      </c>
      <c r="B245" s="1" t="n">
        <v>45785.30276620371</v>
      </c>
      <c r="C245" s="1" t="n">
        <v>45962</v>
      </c>
      <c r="D245" t="inlineStr">
        <is>
          <t>HALLANDS LÄN</t>
        </is>
      </c>
      <c r="E245" t="inlineStr">
        <is>
          <t>VARBERG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13799-2022</t>
        </is>
      </c>
      <c r="B246" s="1" t="n">
        <v>44649</v>
      </c>
      <c r="C246" s="1" t="n">
        <v>45962</v>
      </c>
      <c r="D246" t="inlineStr">
        <is>
          <t>HALLANDS LÄN</t>
        </is>
      </c>
      <c r="E246" t="inlineStr">
        <is>
          <t>VARBERG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56967-2022</t>
        </is>
      </c>
      <c r="B247" s="1" t="n">
        <v>44894.67380787037</v>
      </c>
      <c r="C247" s="1" t="n">
        <v>45962</v>
      </c>
      <c r="D247" t="inlineStr">
        <is>
          <t>HALLANDS LÄN</t>
        </is>
      </c>
      <c r="E247" t="inlineStr">
        <is>
          <t>VARBERG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14303-2025</t>
        </is>
      </c>
      <c r="B248" s="1" t="n">
        <v>45740</v>
      </c>
      <c r="C248" s="1" t="n">
        <v>45962</v>
      </c>
      <c r="D248" t="inlineStr">
        <is>
          <t>HALLANDS LÄN</t>
        </is>
      </c>
      <c r="E248" t="inlineStr">
        <is>
          <t>VARBERG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19375-2025</t>
        </is>
      </c>
      <c r="B249" s="1" t="n">
        <v>45769.64644675926</v>
      </c>
      <c r="C249" s="1" t="n">
        <v>45962</v>
      </c>
      <c r="D249" t="inlineStr">
        <is>
          <t>HALLANDS LÄN</t>
        </is>
      </c>
      <c r="E249" t="inlineStr">
        <is>
          <t>VARBERG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23366-2025</t>
        </is>
      </c>
      <c r="B250" s="1" t="n">
        <v>45791.68216435185</v>
      </c>
      <c r="C250" s="1" t="n">
        <v>45962</v>
      </c>
      <c r="D250" t="inlineStr">
        <is>
          <t>HALLANDS LÄN</t>
        </is>
      </c>
      <c r="E250" t="inlineStr">
        <is>
          <t>VARBERG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23359-2025</t>
        </is>
      </c>
      <c r="B251" s="1" t="n">
        <v>45791.6762037037</v>
      </c>
      <c r="C251" s="1" t="n">
        <v>45962</v>
      </c>
      <c r="D251" t="inlineStr">
        <is>
          <t>HALLANDS LÄN</t>
        </is>
      </c>
      <c r="E251" t="inlineStr">
        <is>
          <t>VARBERG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23365-2025</t>
        </is>
      </c>
      <c r="B252" s="1" t="n">
        <v>45791.67892361111</v>
      </c>
      <c r="C252" s="1" t="n">
        <v>45962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13825-2022</t>
        </is>
      </c>
      <c r="B253" s="1" t="n">
        <v>44649</v>
      </c>
      <c r="C253" s="1" t="n">
        <v>45962</v>
      </c>
      <c r="D253" t="inlineStr">
        <is>
          <t>HALLANDS LÄN</t>
        </is>
      </c>
      <c r="E253" t="inlineStr">
        <is>
          <t>VARBERG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967-2023</t>
        </is>
      </c>
      <c r="B254" s="1" t="n">
        <v>44935.30733796296</v>
      </c>
      <c r="C254" s="1" t="n">
        <v>45962</v>
      </c>
      <c r="D254" t="inlineStr">
        <is>
          <t>HALLANDS LÄN</t>
        </is>
      </c>
      <c r="E254" t="inlineStr">
        <is>
          <t>VARBERG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9465-2023</t>
        </is>
      </c>
      <c r="B255" s="1" t="n">
        <v>44981</v>
      </c>
      <c r="C255" s="1" t="n">
        <v>45962</v>
      </c>
      <c r="D255" t="inlineStr">
        <is>
          <t>HALLANDS LÄN</t>
        </is>
      </c>
      <c r="E255" t="inlineStr">
        <is>
          <t>VARBERG</t>
        </is>
      </c>
      <c r="G255" t="n">
        <v>9.9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59432-2024</t>
        </is>
      </c>
      <c r="B256" s="1" t="n">
        <v>45638.42776620371</v>
      </c>
      <c r="C256" s="1" t="n">
        <v>45962</v>
      </c>
      <c r="D256" t="inlineStr">
        <is>
          <t>HALLANDS LÄN</t>
        </is>
      </c>
      <c r="E256" t="inlineStr">
        <is>
          <t>VARBERG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10940-2022</t>
        </is>
      </c>
      <c r="B257" s="1" t="n">
        <v>44628.26447916667</v>
      </c>
      <c r="C257" s="1" t="n">
        <v>45962</v>
      </c>
      <c r="D257" t="inlineStr">
        <is>
          <t>HALLANDS LÄN</t>
        </is>
      </c>
      <c r="E257" t="inlineStr">
        <is>
          <t>VARBERG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16914-2021</t>
        </is>
      </c>
      <c r="B258" s="1" t="n">
        <v>44295.49506944444</v>
      </c>
      <c r="C258" s="1" t="n">
        <v>45962</v>
      </c>
      <c r="D258" t="inlineStr">
        <is>
          <t>HALLANDS LÄN</t>
        </is>
      </c>
      <c r="E258" t="inlineStr">
        <is>
          <t>VARBERG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12299-2024</t>
        </is>
      </c>
      <c r="B259" s="1" t="n">
        <v>45378.60840277778</v>
      </c>
      <c r="C259" s="1" t="n">
        <v>45962</v>
      </c>
      <c r="D259" t="inlineStr">
        <is>
          <t>HALLANDS LÄN</t>
        </is>
      </c>
      <c r="E259" t="inlineStr">
        <is>
          <t>VARBERG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43037-2023</t>
        </is>
      </c>
      <c r="B260" s="1" t="n">
        <v>45182</v>
      </c>
      <c r="C260" s="1" t="n">
        <v>45962</v>
      </c>
      <c r="D260" t="inlineStr">
        <is>
          <t>HALLANDS LÄN</t>
        </is>
      </c>
      <c r="E260" t="inlineStr">
        <is>
          <t>VARBERG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44793-2024</t>
        </is>
      </c>
      <c r="B261" s="1" t="n">
        <v>45574.64503472222</v>
      </c>
      <c r="C261" s="1" t="n">
        <v>45962</v>
      </c>
      <c r="D261" t="inlineStr">
        <is>
          <t>HALLANDS LÄN</t>
        </is>
      </c>
      <c r="E261" t="inlineStr">
        <is>
          <t>VARBERG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18080-2022</t>
        </is>
      </c>
      <c r="B262" s="1" t="n">
        <v>44684.44885416667</v>
      </c>
      <c r="C262" s="1" t="n">
        <v>45962</v>
      </c>
      <c r="D262" t="inlineStr">
        <is>
          <t>HALLANDS LÄN</t>
        </is>
      </c>
      <c r="E262" t="inlineStr">
        <is>
          <t>VARBERG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10700-2025</t>
        </is>
      </c>
      <c r="B263" s="1" t="n">
        <v>45722.31386574074</v>
      </c>
      <c r="C263" s="1" t="n">
        <v>45962</v>
      </c>
      <c r="D263" t="inlineStr">
        <is>
          <t>HALLANDS LÄN</t>
        </is>
      </c>
      <c r="E263" t="inlineStr">
        <is>
          <t>VARBERG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26481-2024</t>
        </is>
      </c>
      <c r="B264" s="1" t="n">
        <v>45469.55396990741</v>
      </c>
      <c r="C264" s="1" t="n">
        <v>45962</v>
      </c>
      <c r="D264" t="inlineStr">
        <is>
          <t>HALLANDS LÄN</t>
        </is>
      </c>
      <c r="E264" t="inlineStr">
        <is>
          <t>VARBERG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26496-2024</t>
        </is>
      </c>
      <c r="B265" s="1" t="n">
        <v>45469</v>
      </c>
      <c r="C265" s="1" t="n">
        <v>45962</v>
      </c>
      <c r="D265" t="inlineStr">
        <is>
          <t>HALLANDS LÄN</t>
        </is>
      </c>
      <c r="E265" t="inlineStr">
        <is>
          <t>VARBERG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23391-2025</t>
        </is>
      </c>
      <c r="B266" s="1" t="n">
        <v>45791.8755787037</v>
      </c>
      <c r="C266" s="1" t="n">
        <v>45962</v>
      </c>
      <c r="D266" t="inlineStr">
        <is>
          <t>HALLANDS LÄN</t>
        </is>
      </c>
      <c r="E266" t="inlineStr">
        <is>
          <t>VARBERG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23392-2025</t>
        </is>
      </c>
      <c r="B267" s="1" t="n">
        <v>45791.87671296296</v>
      </c>
      <c r="C267" s="1" t="n">
        <v>45962</v>
      </c>
      <c r="D267" t="inlineStr">
        <is>
          <t>HALLANDS LÄN</t>
        </is>
      </c>
      <c r="E267" t="inlineStr">
        <is>
          <t>VARBERG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9519-2023</t>
        </is>
      </c>
      <c r="B268" s="1" t="n">
        <v>44981.65555555555</v>
      </c>
      <c r="C268" s="1" t="n">
        <v>45962</v>
      </c>
      <c r="D268" t="inlineStr">
        <is>
          <t>HALLANDS LÄN</t>
        </is>
      </c>
      <c r="E268" t="inlineStr">
        <is>
          <t>VARBERG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10575-2024</t>
        </is>
      </c>
      <c r="B269" s="1" t="n">
        <v>45366.6443287037</v>
      </c>
      <c r="C269" s="1" t="n">
        <v>45962</v>
      </c>
      <c r="D269" t="inlineStr">
        <is>
          <t>HALLANDS LÄN</t>
        </is>
      </c>
      <c r="E269" t="inlineStr">
        <is>
          <t>VARBERG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31087-2021</t>
        </is>
      </c>
      <c r="B270" s="1" t="n">
        <v>44368</v>
      </c>
      <c r="C270" s="1" t="n">
        <v>45962</v>
      </c>
      <c r="D270" t="inlineStr">
        <is>
          <t>HALLANDS LÄN</t>
        </is>
      </c>
      <c r="E270" t="inlineStr">
        <is>
          <t>VARBERG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44770-2022</t>
        </is>
      </c>
      <c r="B271" s="1" t="n">
        <v>44841</v>
      </c>
      <c r="C271" s="1" t="n">
        <v>45962</v>
      </c>
      <c r="D271" t="inlineStr">
        <is>
          <t>HALLANDS LÄN</t>
        </is>
      </c>
      <c r="E271" t="inlineStr">
        <is>
          <t>VARBERG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14312-2022</t>
        </is>
      </c>
      <c r="B272" s="1" t="n">
        <v>44652.35287037037</v>
      </c>
      <c r="C272" s="1" t="n">
        <v>45962</v>
      </c>
      <c r="D272" t="inlineStr">
        <is>
          <t>HALLANDS LÄN</t>
        </is>
      </c>
      <c r="E272" t="inlineStr">
        <is>
          <t>VARBERG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37065-2024</t>
        </is>
      </c>
      <c r="B273" s="1" t="n">
        <v>45539</v>
      </c>
      <c r="C273" s="1" t="n">
        <v>45962</v>
      </c>
      <c r="D273" t="inlineStr">
        <is>
          <t>HALLANDS LÄN</t>
        </is>
      </c>
      <c r="E273" t="inlineStr">
        <is>
          <t>VARBERG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63340-2021</t>
        </is>
      </c>
      <c r="B274" s="1" t="n">
        <v>44508.47201388889</v>
      </c>
      <c r="C274" s="1" t="n">
        <v>45962</v>
      </c>
      <c r="D274" t="inlineStr">
        <is>
          <t>HALLANDS LÄN</t>
        </is>
      </c>
      <c r="E274" t="inlineStr">
        <is>
          <t>VARBERG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15067-2022</t>
        </is>
      </c>
      <c r="B275" s="1" t="n">
        <v>44657.74282407408</v>
      </c>
      <c r="C275" s="1" t="n">
        <v>45962</v>
      </c>
      <c r="D275" t="inlineStr">
        <is>
          <t>HALLANDS LÄN</t>
        </is>
      </c>
      <c r="E275" t="inlineStr">
        <is>
          <t>VARBERG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12599-2021</t>
        </is>
      </c>
      <c r="B276" s="1" t="n">
        <v>44270.4015162037</v>
      </c>
      <c r="C276" s="1" t="n">
        <v>45962</v>
      </c>
      <c r="D276" t="inlineStr">
        <is>
          <t>HALLANDS LÄN</t>
        </is>
      </c>
      <c r="E276" t="inlineStr">
        <is>
          <t>VARBERG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23052-2023</t>
        </is>
      </c>
      <c r="B277" s="1" t="n">
        <v>45075</v>
      </c>
      <c r="C277" s="1" t="n">
        <v>45962</v>
      </c>
      <c r="D277" t="inlineStr">
        <is>
          <t>HALLANDS LÄN</t>
        </is>
      </c>
      <c r="E277" t="inlineStr">
        <is>
          <t>VARBERG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42723-2023</t>
        </is>
      </c>
      <c r="B278" s="1" t="n">
        <v>45181.63614583333</v>
      </c>
      <c r="C278" s="1" t="n">
        <v>45962</v>
      </c>
      <c r="D278" t="inlineStr">
        <is>
          <t>HALLANDS LÄN</t>
        </is>
      </c>
      <c r="E278" t="inlineStr">
        <is>
          <t>VARBERG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3003-2025</t>
        </is>
      </c>
      <c r="B279" s="1" t="n">
        <v>45678.55563657408</v>
      </c>
      <c r="C279" s="1" t="n">
        <v>45962</v>
      </c>
      <c r="D279" t="inlineStr">
        <is>
          <t>HALLANDS LÄN</t>
        </is>
      </c>
      <c r="E279" t="inlineStr">
        <is>
          <t>VARBERG</t>
        </is>
      </c>
      <c r="F279" t="inlineStr">
        <is>
          <t>Kyrkan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4082-2024</t>
        </is>
      </c>
      <c r="B280" s="1" t="n">
        <v>45323</v>
      </c>
      <c r="C280" s="1" t="n">
        <v>45962</v>
      </c>
      <c r="D280" t="inlineStr">
        <is>
          <t>HALLANDS LÄN</t>
        </is>
      </c>
      <c r="E280" t="inlineStr">
        <is>
          <t>VARBERG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6008-2024</t>
        </is>
      </c>
      <c r="B281" s="1" t="n">
        <v>45336.60148148148</v>
      </c>
      <c r="C281" s="1" t="n">
        <v>45962</v>
      </c>
      <c r="D281" t="inlineStr">
        <is>
          <t>HALLANDS LÄN</t>
        </is>
      </c>
      <c r="E281" t="inlineStr">
        <is>
          <t>VARBERG</t>
        </is>
      </c>
      <c r="G281" t="n">
        <v>4.9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20045-2024</t>
        </is>
      </c>
      <c r="B282" s="1" t="n">
        <v>45434.36398148148</v>
      </c>
      <c r="C282" s="1" t="n">
        <v>45962</v>
      </c>
      <c r="D282" t="inlineStr">
        <is>
          <t>HALLANDS LÄN</t>
        </is>
      </c>
      <c r="E282" t="inlineStr">
        <is>
          <t>VARBERG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9348-2024</t>
        </is>
      </c>
      <c r="B283" s="1" t="n">
        <v>45359.25248842593</v>
      </c>
      <c r="C283" s="1" t="n">
        <v>45962</v>
      </c>
      <c r="D283" t="inlineStr">
        <is>
          <t>HALLANDS LÄN</t>
        </is>
      </c>
      <c r="E283" t="inlineStr">
        <is>
          <t>VARBERG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54048-2021</t>
        </is>
      </c>
      <c r="B284" s="1" t="n">
        <v>44470</v>
      </c>
      <c r="C284" s="1" t="n">
        <v>45962</v>
      </c>
      <c r="D284" t="inlineStr">
        <is>
          <t>HALLANDS LÄN</t>
        </is>
      </c>
      <c r="E284" t="inlineStr">
        <is>
          <t>VARBERG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2407-2024</t>
        </is>
      </c>
      <c r="B285" s="1" t="n">
        <v>45310</v>
      </c>
      <c r="C285" s="1" t="n">
        <v>45962</v>
      </c>
      <c r="D285" t="inlineStr">
        <is>
          <t>HALLANDS LÄN</t>
        </is>
      </c>
      <c r="E285" t="inlineStr">
        <is>
          <t>VARBERG</t>
        </is>
      </c>
      <c r="G285" t="n">
        <v>8.5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50342-2024</t>
        </is>
      </c>
      <c r="B286" s="1" t="n">
        <v>45600.73796296296</v>
      </c>
      <c r="C286" s="1" t="n">
        <v>45962</v>
      </c>
      <c r="D286" t="inlineStr">
        <is>
          <t>HALLANDS LÄN</t>
        </is>
      </c>
      <c r="E286" t="inlineStr">
        <is>
          <t>VARBERG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63813-2020</t>
        </is>
      </c>
      <c r="B287" s="1" t="n">
        <v>44166</v>
      </c>
      <c r="C287" s="1" t="n">
        <v>45962</v>
      </c>
      <c r="D287" t="inlineStr">
        <is>
          <t>HALLANDS LÄN</t>
        </is>
      </c>
      <c r="E287" t="inlineStr">
        <is>
          <t>VARBERG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44619-2024</t>
        </is>
      </c>
      <c r="B288" s="1" t="n">
        <v>45574.51304398148</v>
      </c>
      <c r="C288" s="1" t="n">
        <v>45962</v>
      </c>
      <c r="D288" t="inlineStr">
        <is>
          <t>HALLANDS LÄN</t>
        </is>
      </c>
      <c r="E288" t="inlineStr">
        <is>
          <t>VARBERG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71841-2021</t>
        </is>
      </c>
      <c r="B289" s="1" t="n">
        <v>44543.62753472223</v>
      </c>
      <c r="C289" s="1" t="n">
        <v>45962</v>
      </c>
      <c r="D289" t="inlineStr">
        <is>
          <t>HALLANDS LÄN</t>
        </is>
      </c>
      <c r="E289" t="inlineStr">
        <is>
          <t>VARBERG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15413-2024</t>
        </is>
      </c>
      <c r="B290" s="1" t="n">
        <v>45401</v>
      </c>
      <c r="C290" s="1" t="n">
        <v>45962</v>
      </c>
      <c r="D290" t="inlineStr">
        <is>
          <t>HALLANDS LÄN</t>
        </is>
      </c>
      <c r="E290" t="inlineStr">
        <is>
          <t>VARBERG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11495-2021</t>
        </is>
      </c>
      <c r="B291" s="1" t="n">
        <v>44264.36931712963</v>
      </c>
      <c r="C291" s="1" t="n">
        <v>45962</v>
      </c>
      <c r="D291" t="inlineStr">
        <is>
          <t>HALLANDS LÄN</t>
        </is>
      </c>
      <c r="E291" t="inlineStr">
        <is>
          <t>VARBERG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46421-2023</t>
        </is>
      </c>
      <c r="B292" s="1" t="n">
        <v>45197</v>
      </c>
      <c r="C292" s="1" t="n">
        <v>45962</v>
      </c>
      <c r="D292" t="inlineStr">
        <is>
          <t>HALLANDS LÄN</t>
        </is>
      </c>
      <c r="E292" t="inlineStr">
        <is>
          <t>VARBERG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12173-2021</t>
        </is>
      </c>
      <c r="B293" s="1" t="n">
        <v>44266.6136574074</v>
      </c>
      <c r="C293" s="1" t="n">
        <v>45962</v>
      </c>
      <c r="D293" t="inlineStr">
        <is>
          <t>HALLANDS LÄN</t>
        </is>
      </c>
      <c r="E293" t="inlineStr">
        <is>
          <t>VARBERG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15843-2024</t>
        </is>
      </c>
      <c r="B294" s="1" t="n">
        <v>45404.75238425926</v>
      </c>
      <c r="C294" s="1" t="n">
        <v>45962</v>
      </c>
      <c r="D294" t="inlineStr">
        <is>
          <t>HALLANDS LÄN</t>
        </is>
      </c>
      <c r="E294" t="inlineStr">
        <is>
          <t>VARBERG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28489-2024</t>
        </is>
      </c>
      <c r="B295" s="1" t="n">
        <v>45477.81185185185</v>
      </c>
      <c r="C295" s="1" t="n">
        <v>45962</v>
      </c>
      <c r="D295" t="inlineStr">
        <is>
          <t>HALLANDS LÄN</t>
        </is>
      </c>
      <c r="E295" t="inlineStr">
        <is>
          <t>VARBERG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50341-2024</t>
        </is>
      </c>
      <c r="B296" s="1" t="n">
        <v>45600.73547453704</v>
      </c>
      <c r="C296" s="1" t="n">
        <v>45962</v>
      </c>
      <c r="D296" t="inlineStr">
        <is>
          <t>HALLANDS LÄN</t>
        </is>
      </c>
      <c r="E296" t="inlineStr">
        <is>
          <t>VARBERG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6861-2025</t>
        </is>
      </c>
      <c r="B297" s="1" t="n">
        <v>45701.31181712963</v>
      </c>
      <c r="C297" s="1" t="n">
        <v>45962</v>
      </c>
      <c r="D297" t="inlineStr">
        <is>
          <t>HALLANDS LÄN</t>
        </is>
      </c>
      <c r="E297" t="inlineStr">
        <is>
          <t>VARBERG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70040-2021</t>
        </is>
      </c>
      <c r="B298" s="1" t="n">
        <v>44533</v>
      </c>
      <c r="C298" s="1" t="n">
        <v>45962</v>
      </c>
      <c r="D298" t="inlineStr">
        <is>
          <t>HALLANDS LÄN</t>
        </is>
      </c>
      <c r="E298" t="inlineStr">
        <is>
          <t>VARBERG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25813-2025</t>
        </is>
      </c>
      <c r="B299" s="1" t="n">
        <v>45804</v>
      </c>
      <c r="C299" s="1" t="n">
        <v>45962</v>
      </c>
      <c r="D299" t="inlineStr">
        <is>
          <t>HALLANDS LÄN</t>
        </is>
      </c>
      <c r="E299" t="inlineStr">
        <is>
          <t>VARBERG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25872-2025</t>
        </is>
      </c>
      <c r="B300" s="1" t="n">
        <v>45804</v>
      </c>
      <c r="C300" s="1" t="n">
        <v>45962</v>
      </c>
      <c r="D300" t="inlineStr">
        <is>
          <t>HALLANDS LÄN</t>
        </is>
      </c>
      <c r="E300" t="inlineStr">
        <is>
          <t>VARBERG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26117-2025</t>
        </is>
      </c>
      <c r="B301" s="1" t="n">
        <v>45805.37641203704</v>
      </c>
      <c r="C301" s="1" t="n">
        <v>45962</v>
      </c>
      <c r="D301" t="inlineStr">
        <is>
          <t>HALLANDS LÄN</t>
        </is>
      </c>
      <c r="E301" t="inlineStr">
        <is>
          <t>VARBERG</t>
        </is>
      </c>
      <c r="F301" t="inlineStr">
        <is>
          <t>Kommuner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15426-2022</t>
        </is>
      </c>
      <c r="B302" s="1" t="n">
        <v>44659.65420138889</v>
      </c>
      <c r="C302" s="1" t="n">
        <v>45962</v>
      </c>
      <c r="D302" t="inlineStr">
        <is>
          <t>HALLANDS LÄN</t>
        </is>
      </c>
      <c r="E302" t="inlineStr">
        <is>
          <t>VARBERG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16755-2024</t>
        </is>
      </c>
      <c r="B303" s="1" t="n">
        <v>45411.34289351852</v>
      </c>
      <c r="C303" s="1" t="n">
        <v>45962</v>
      </c>
      <c r="D303" t="inlineStr">
        <is>
          <t>HALLANDS LÄN</t>
        </is>
      </c>
      <c r="E303" t="inlineStr">
        <is>
          <t>VARBERG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25805-2025</t>
        </is>
      </c>
      <c r="B304" s="1" t="n">
        <v>45804.40961805556</v>
      </c>
      <c r="C304" s="1" t="n">
        <v>45962</v>
      </c>
      <c r="D304" t="inlineStr">
        <is>
          <t>HALLANDS LÄN</t>
        </is>
      </c>
      <c r="E304" t="inlineStr">
        <is>
          <t>VARBERG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64767-2023</t>
        </is>
      </c>
      <c r="B305" s="1" t="n">
        <v>45281</v>
      </c>
      <c r="C305" s="1" t="n">
        <v>45962</v>
      </c>
      <c r="D305" t="inlineStr">
        <is>
          <t>HALLANDS LÄN</t>
        </is>
      </c>
      <c r="E305" t="inlineStr">
        <is>
          <t>VARBERG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29429-2021</t>
        </is>
      </c>
      <c r="B306" s="1" t="n">
        <v>44361.57765046296</v>
      </c>
      <c r="C306" s="1" t="n">
        <v>45962</v>
      </c>
      <c r="D306" t="inlineStr">
        <is>
          <t>HALLANDS LÄN</t>
        </is>
      </c>
      <c r="E306" t="inlineStr">
        <is>
          <t>VARBERG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49182-2023</t>
        </is>
      </c>
      <c r="B307" s="1" t="n">
        <v>45210.56701388889</v>
      </c>
      <c r="C307" s="1" t="n">
        <v>45962</v>
      </c>
      <c r="D307" t="inlineStr">
        <is>
          <t>HALLANDS LÄN</t>
        </is>
      </c>
      <c r="E307" t="inlineStr">
        <is>
          <t>VARBERG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20645-2023</t>
        </is>
      </c>
      <c r="B308" s="1" t="n">
        <v>45058</v>
      </c>
      <c r="C308" s="1" t="n">
        <v>45962</v>
      </c>
      <c r="D308" t="inlineStr">
        <is>
          <t>HALLANDS LÄN</t>
        </is>
      </c>
      <c r="E308" t="inlineStr">
        <is>
          <t>VARBERG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1784-2022</t>
        </is>
      </c>
      <c r="B309" s="1" t="n">
        <v>44574.57737268518</v>
      </c>
      <c r="C309" s="1" t="n">
        <v>45962</v>
      </c>
      <c r="D309" t="inlineStr">
        <is>
          <t>HALLANDS LÄN</t>
        </is>
      </c>
      <c r="E309" t="inlineStr">
        <is>
          <t>VARBERG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46771-2022</t>
        </is>
      </c>
      <c r="B310" s="1" t="n">
        <v>44851</v>
      </c>
      <c r="C310" s="1" t="n">
        <v>45962</v>
      </c>
      <c r="D310" t="inlineStr">
        <is>
          <t>HALLANDS LÄN</t>
        </is>
      </c>
      <c r="E310" t="inlineStr">
        <is>
          <t>VARBERG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13713-2023</t>
        </is>
      </c>
      <c r="B311" s="1" t="n">
        <v>45007</v>
      </c>
      <c r="C311" s="1" t="n">
        <v>45962</v>
      </c>
      <c r="D311" t="inlineStr">
        <is>
          <t>HALLANDS LÄN</t>
        </is>
      </c>
      <c r="E311" t="inlineStr">
        <is>
          <t>VARBERG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8263-2023</t>
        </is>
      </c>
      <c r="B312" s="1" t="n">
        <v>44974</v>
      </c>
      <c r="C312" s="1" t="n">
        <v>45962</v>
      </c>
      <c r="D312" t="inlineStr">
        <is>
          <t>HALLANDS LÄN</t>
        </is>
      </c>
      <c r="E312" t="inlineStr">
        <is>
          <t>VARBERG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13600-2025</t>
        </is>
      </c>
      <c r="B313" s="1" t="n">
        <v>45736.6059837963</v>
      </c>
      <c r="C313" s="1" t="n">
        <v>45962</v>
      </c>
      <c r="D313" t="inlineStr">
        <is>
          <t>HALLANDS LÄN</t>
        </is>
      </c>
      <c r="E313" t="inlineStr">
        <is>
          <t>VARBERG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28092-2024</t>
        </is>
      </c>
      <c r="B314" s="1" t="n">
        <v>45476.60086805555</v>
      </c>
      <c r="C314" s="1" t="n">
        <v>45962</v>
      </c>
      <c r="D314" t="inlineStr">
        <is>
          <t>HALLANDS LÄN</t>
        </is>
      </c>
      <c r="E314" t="inlineStr">
        <is>
          <t>VARBERG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8249-2024</t>
        </is>
      </c>
      <c r="B315" s="1" t="n">
        <v>45352.26722222222</v>
      </c>
      <c r="C315" s="1" t="n">
        <v>45962</v>
      </c>
      <c r="D315" t="inlineStr">
        <is>
          <t>HALLANDS LÄN</t>
        </is>
      </c>
      <c r="E315" t="inlineStr">
        <is>
          <t>VARBERG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27117-2025</t>
        </is>
      </c>
      <c r="B316" s="1" t="n">
        <v>45811.74379629629</v>
      </c>
      <c r="C316" s="1" t="n">
        <v>45962</v>
      </c>
      <c r="D316" t="inlineStr">
        <is>
          <t>HALLANDS LÄN</t>
        </is>
      </c>
      <c r="E316" t="inlineStr">
        <is>
          <t>VARBERG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10229-2023</t>
        </is>
      </c>
      <c r="B317" s="1" t="n">
        <v>44980</v>
      </c>
      <c r="C317" s="1" t="n">
        <v>45962</v>
      </c>
      <c r="D317" t="inlineStr">
        <is>
          <t>HALLANDS LÄN</t>
        </is>
      </c>
      <c r="E317" t="inlineStr">
        <is>
          <t>VARBERG</t>
        </is>
      </c>
      <c r="F317" t="inlineStr">
        <is>
          <t>Övriga statliga verk och myndigheter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13828-2022</t>
        </is>
      </c>
      <c r="B318" s="1" t="n">
        <v>44649</v>
      </c>
      <c r="C318" s="1" t="n">
        <v>45962</v>
      </c>
      <c r="D318" t="inlineStr">
        <is>
          <t>HALLANDS LÄN</t>
        </is>
      </c>
      <c r="E318" t="inlineStr">
        <is>
          <t>VARBERG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27524-2025</t>
        </is>
      </c>
      <c r="B319" s="1" t="n">
        <v>45813.44809027778</v>
      </c>
      <c r="C319" s="1" t="n">
        <v>45962</v>
      </c>
      <c r="D319" t="inlineStr">
        <is>
          <t>HALLANDS LÄN</t>
        </is>
      </c>
      <c r="E319" t="inlineStr">
        <is>
          <t>VARBERG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60468-2020</t>
        </is>
      </c>
      <c r="B320" s="1" t="n">
        <v>44153</v>
      </c>
      <c r="C320" s="1" t="n">
        <v>45962</v>
      </c>
      <c r="D320" t="inlineStr">
        <is>
          <t>HALLANDS LÄN</t>
        </is>
      </c>
      <c r="E320" t="inlineStr">
        <is>
          <t>VARBERG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30926-2021</t>
        </is>
      </c>
      <c r="B321" s="1" t="n">
        <v>44365</v>
      </c>
      <c r="C321" s="1" t="n">
        <v>45962</v>
      </c>
      <c r="D321" t="inlineStr">
        <is>
          <t>HALLANDS LÄN</t>
        </is>
      </c>
      <c r="E321" t="inlineStr">
        <is>
          <t>VARBERG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3538-2024</t>
        </is>
      </c>
      <c r="B322" s="1" t="n">
        <v>45320</v>
      </c>
      <c r="C322" s="1" t="n">
        <v>45962</v>
      </c>
      <c r="D322" t="inlineStr">
        <is>
          <t>HALLANDS LÄN</t>
        </is>
      </c>
      <c r="E322" t="inlineStr">
        <is>
          <t>VARBERG</t>
        </is>
      </c>
      <c r="F322" t="inlineStr">
        <is>
          <t>Övriga statliga verk och myndigheter</t>
        </is>
      </c>
      <c r="G322" t="n">
        <v>7.7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7695-2024</t>
        </is>
      </c>
      <c r="B323" s="1" t="n">
        <v>45349</v>
      </c>
      <c r="C323" s="1" t="n">
        <v>45962</v>
      </c>
      <c r="D323" t="inlineStr">
        <is>
          <t>HALLANDS LÄN</t>
        </is>
      </c>
      <c r="E323" t="inlineStr">
        <is>
          <t>VARBERG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48679-2023</t>
        </is>
      </c>
      <c r="B324" s="1" t="n">
        <v>45208</v>
      </c>
      <c r="C324" s="1" t="n">
        <v>45962</v>
      </c>
      <c r="D324" t="inlineStr">
        <is>
          <t>HALLANDS LÄN</t>
        </is>
      </c>
      <c r="E324" t="inlineStr">
        <is>
          <t>VARBERG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51932-2024</t>
        </is>
      </c>
      <c r="B325" s="1" t="n">
        <v>45607</v>
      </c>
      <c r="C325" s="1" t="n">
        <v>45962</v>
      </c>
      <c r="D325" t="inlineStr">
        <is>
          <t>HALLANDS LÄN</t>
        </is>
      </c>
      <c r="E325" t="inlineStr">
        <is>
          <t>VARBERG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20537-2025</t>
        </is>
      </c>
      <c r="B326" s="1" t="n">
        <v>45775.61783564815</v>
      </c>
      <c r="C326" s="1" t="n">
        <v>45962</v>
      </c>
      <c r="D326" t="inlineStr">
        <is>
          <t>HALLANDS LÄN</t>
        </is>
      </c>
      <c r="E326" t="inlineStr">
        <is>
          <t>VARBERG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14536-2025</t>
        </is>
      </c>
      <c r="B327" s="1" t="n">
        <v>45741.66020833333</v>
      </c>
      <c r="C327" s="1" t="n">
        <v>45962</v>
      </c>
      <c r="D327" t="inlineStr">
        <is>
          <t>HALLANDS LÄN</t>
        </is>
      </c>
      <c r="E327" t="inlineStr">
        <is>
          <t>VARBERG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46581-2024</t>
        </is>
      </c>
      <c r="B328" s="1" t="n">
        <v>45582.75208333333</v>
      </c>
      <c r="C328" s="1" t="n">
        <v>45962</v>
      </c>
      <c r="D328" t="inlineStr">
        <is>
          <t>HALLANDS LÄN</t>
        </is>
      </c>
      <c r="E328" t="inlineStr">
        <is>
          <t>VARBERG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16899-2024</t>
        </is>
      </c>
      <c r="B329" s="1" t="n">
        <v>45411.62619212963</v>
      </c>
      <c r="C329" s="1" t="n">
        <v>45962</v>
      </c>
      <c r="D329" t="inlineStr">
        <is>
          <t>HALLANDS LÄN</t>
        </is>
      </c>
      <c r="E329" t="inlineStr">
        <is>
          <t>VARBERG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55038-2022</t>
        </is>
      </c>
      <c r="B330" s="1" t="n">
        <v>44886.5540625</v>
      </c>
      <c r="C330" s="1" t="n">
        <v>45962</v>
      </c>
      <c r="D330" t="inlineStr">
        <is>
          <t>HALLANDS LÄN</t>
        </is>
      </c>
      <c r="E330" t="inlineStr">
        <is>
          <t>VARBERG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43356-2022</t>
        </is>
      </c>
      <c r="B331" s="1" t="n">
        <v>44834</v>
      </c>
      <c r="C331" s="1" t="n">
        <v>45962</v>
      </c>
      <c r="D331" t="inlineStr">
        <is>
          <t>HALLANDS LÄN</t>
        </is>
      </c>
      <c r="E331" t="inlineStr">
        <is>
          <t>VARBERG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55505-2023</t>
        </is>
      </c>
      <c r="B332" s="1" t="n">
        <v>45238.56739583334</v>
      </c>
      <c r="C332" s="1" t="n">
        <v>45962</v>
      </c>
      <c r="D332" t="inlineStr">
        <is>
          <t>HALLANDS LÄN</t>
        </is>
      </c>
      <c r="E332" t="inlineStr">
        <is>
          <t>VARBERG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50340-2024</t>
        </is>
      </c>
      <c r="B333" s="1" t="n">
        <v>45600</v>
      </c>
      <c r="C333" s="1" t="n">
        <v>45962</v>
      </c>
      <c r="D333" t="inlineStr">
        <is>
          <t>HALLANDS LÄN</t>
        </is>
      </c>
      <c r="E333" t="inlineStr">
        <is>
          <t>VARBERG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31826-2024</t>
        </is>
      </c>
      <c r="B334" s="1" t="n">
        <v>45509</v>
      </c>
      <c r="C334" s="1" t="n">
        <v>45962</v>
      </c>
      <c r="D334" t="inlineStr">
        <is>
          <t>HALLANDS LÄN</t>
        </is>
      </c>
      <c r="E334" t="inlineStr">
        <is>
          <t>VARBERG</t>
        </is>
      </c>
      <c r="F334" t="inlineStr">
        <is>
          <t>Kyrkan</t>
        </is>
      </c>
      <c r="G334" t="n">
        <v>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10808-2024</t>
        </is>
      </c>
      <c r="B335" s="1" t="n">
        <v>45369</v>
      </c>
      <c r="C335" s="1" t="n">
        <v>45962</v>
      </c>
      <c r="D335" t="inlineStr">
        <is>
          <t>HALLANDS LÄN</t>
        </is>
      </c>
      <c r="E335" t="inlineStr">
        <is>
          <t>VARBERG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29630-2025</t>
        </is>
      </c>
      <c r="B336" s="1" t="n">
        <v>45825.44701388889</v>
      </c>
      <c r="C336" s="1" t="n">
        <v>45962</v>
      </c>
      <c r="D336" t="inlineStr">
        <is>
          <t>HALLANDS LÄN</t>
        </is>
      </c>
      <c r="E336" t="inlineStr">
        <is>
          <t>VARBERG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29297-2025</t>
        </is>
      </c>
      <c r="B337" s="1" t="n">
        <v>45824.45068287037</v>
      </c>
      <c r="C337" s="1" t="n">
        <v>45962</v>
      </c>
      <c r="D337" t="inlineStr">
        <is>
          <t>HALLANDS LÄN</t>
        </is>
      </c>
      <c r="E337" t="inlineStr">
        <is>
          <t>VARBERG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29318-2025</t>
        </is>
      </c>
      <c r="B338" s="1" t="n">
        <v>45824.47262731481</v>
      </c>
      <c r="C338" s="1" t="n">
        <v>45962</v>
      </c>
      <c r="D338" t="inlineStr">
        <is>
          <t>HALLANDS LÄN</t>
        </is>
      </c>
      <c r="E338" t="inlineStr">
        <is>
          <t>VARBERG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694-2025</t>
        </is>
      </c>
      <c r="B339" s="1" t="n">
        <v>45665.32594907407</v>
      </c>
      <c r="C339" s="1" t="n">
        <v>45962</v>
      </c>
      <c r="D339" t="inlineStr">
        <is>
          <t>HALLANDS LÄN</t>
        </is>
      </c>
      <c r="E339" t="inlineStr">
        <is>
          <t>VARBERG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2997-2024</t>
        </is>
      </c>
      <c r="B340" s="1" t="n">
        <v>45315</v>
      </c>
      <c r="C340" s="1" t="n">
        <v>45962</v>
      </c>
      <c r="D340" t="inlineStr">
        <is>
          <t>HALLANDS LÄN</t>
        </is>
      </c>
      <c r="E340" t="inlineStr">
        <is>
          <t>VARBERG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25989-2022</t>
        </is>
      </c>
      <c r="B341" s="1" t="n">
        <v>44734.49697916667</v>
      </c>
      <c r="C341" s="1" t="n">
        <v>45962</v>
      </c>
      <c r="D341" t="inlineStr">
        <is>
          <t>HALLANDS LÄN</t>
        </is>
      </c>
      <c r="E341" t="inlineStr">
        <is>
          <t>VARBERG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1076-2024</t>
        </is>
      </c>
      <c r="B342" s="1" t="n">
        <v>45302.34966435185</v>
      </c>
      <c r="C342" s="1" t="n">
        <v>45962</v>
      </c>
      <c r="D342" t="inlineStr">
        <is>
          <t>HALLANDS LÄN</t>
        </is>
      </c>
      <c r="E342" t="inlineStr">
        <is>
          <t>VARBERG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29634-2025</t>
        </is>
      </c>
      <c r="B343" s="1" t="n">
        <v>45825.45068287037</v>
      </c>
      <c r="C343" s="1" t="n">
        <v>45962</v>
      </c>
      <c r="D343" t="inlineStr">
        <is>
          <t>HALLANDS LÄN</t>
        </is>
      </c>
      <c r="E343" t="inlineStr">
        <is>
          <t>VARBERG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38226-2022</t>
        </is>
      </c>
      <c r="B344" s="1" t="n">
        <v>44812</v>
      </c>
      <c r="C344" s="1" t="n">
        <v>45962</v>
      </c>
      <c r="D344" t="inlineStr">
        <is>
          <t>HALLANDS LÄN</t>
        </is>
      </c>
      <c r="E344" t="inlineStr">
        <is>
          <t>VARBERG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29364-2025</t>
        </is>
      </c>
      <c r="B345" s="1" t="n">
        <v>45824.56662037037</v>
      </c>
      <c r="C345" s="1" t="n">
        <v>45962</v>
      </c>
      <c r="D345" t="inlineStr">
        <is>
          <t>HALLANDS LÄN</t>
        </is>
      </c>
      <c r="E345" t="inlineStr">
        <is>
          <t>VARBERG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59312-2020</t>
        </is>
      </c>
      <c r="B346" s="1" t="n">
        <v>44147</v>
      </c>
      <c r="C346" s="1" t="n">
        <v>45962</v>
      </c>
      <c r="D346" t="inlineStr">
        <is>
          <t>HALLANDS LÄN</t>
        </is>
      </c>
      <c r="E346" t="inlineStr">
        <is>
          <t>VARBERG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52283-2023</t>
        </is>
      </c>
      <c r="B347" s="1" t="n">
        <v>45224</v>
      </c>
      <c r="C347" s="1" t="n">
        <v>45962</v>
      </c>
      <c r="D347" t="inlineStr">
        <is>
          <t>HALLANDS LÄN</t>
        </is>
      </c>
      <c r="E347" t="inlineStr">
        <is>
          <t>VARBERG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37223-2023</t>
        </is>
      </c>
      <c r="B348" s="1" t="n">
        <v>45155</v>
      </c>
      <c r="C348" s="1" t="n">
        <v>45962</v>
      </c>
      <c r="D348" t="inlineStr">
        <is>
          <t>HALLANDS LÄN</t>
        </is>
      </c>
      <c r="E348" t="inlineStr">
        <is>
          <t>VARBERG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14219-2025</t>
        </is>
      </c>
      <c r="B349" s="1" t="n">
        <v>45740.58649305555</v>
      </c>
      <c r="C349" s="1" t="n">
        <v>45962</v>
      </c>
      <c r="D349" t="inlineStr">
        <is>
          <t>HALLANDS LÄN</t>
        </is>
      </c>
      <c r="E349" t="inlineStr">
        <is>
          <t>VARBERG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21992-2022</t>
        </is>
      </c>
      <c r="B350" s="1" t="n">
        <v>44711</v>
      </c>
      <c r="C350" s="1" t="n">
        <v>45962</v>
      </c>
      <c r="D350" t="inlineStr">
        <is>
          <t>HALLANDS LÄN</t>
        </is>
      </c>
      <c r="E350" t="inlineStr">
        <is>
          <t>VARBERG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33029-2021</t>
        </is>
      </c>
      <c r="B351" s="1" t="n">
        <v>44376</v>
      </c>
      <c r="C351" s="1" t="n">
        <v>45962</v>
      </c>
      <c r="D351" t="inlineStr">
        <is>
          <t>HALLANDS LÄN</t>
        </is>
      </c>
      <c r="E351" t="inlineStr">
        <is>
          <t>VARBERG</t>
        </is>
      </c>
      <c r="F351" t="inlineStr">
        <is>
          <t>Kyrkan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33098-2021</t>
        </is>
      </c>
      <c r="B352" s="1" t="n">
        <v>44376</v>
      </c>
      <c r="C352" s="1" t="n">
        <v>45962</v>
      </c>
      <c r="D352" t="inlineStr">
        <is>
          <t>HALLANDS LÄN</t>
        </is>
      </c>
      <c r="E352" t="inlineStr">
        <is>
          <t>VARBERG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33106-2021</t>
        </is>
      </c>
      <c r="B353" s="1" t="n">
        <v>44376</v>
      </c>
      <c r="C353" s="1" t="n">
        <v>45962</v>
      </c>
      <c r="D353" t="inlineStr">
        <is>
          <t>HALLANDS LÄN</t>
        </is>
      </c>
      <c r="E353" t="inlineStr">
        <is>
          <t>VARBERG</t>
        </is>
      </c>
      <c r="F353" t="inlineStr">
        <is>
          <t>Kyrkan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46578-2024</t>
        </is>
      </c>
      <c r="B354" s="1" t="n">
        <v>45582.74878472222</v>
      </c>
      <c r="C354" s="1" t="n">
        <v>45962</v>
      </c>
      <c r="D354" t="inlineStr">
        <is>
          <t>HALLANDS LÄN</t>
        </is>
      </c>
      <c r="E354" t="inlineStr">
        <is>
          <t>VARBERG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30249-2024</t>
        </is>
      </c>
      <c r="B355" s="1" t="n">
        <v>45490.55327546296</v>
      </c>
      <c r="C355" s="1" t="n">
        <v>45962</v>
      </c>
      <c r="D355" t="inlineStr">
        <is>
          <t>HALLANDS LÄN</t>
        </is>
      </c>
      <c r="E355" t="inlineStr">
        <is>
          <t>VARBERG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31950-2024</t>
        </is>
      </c>
      <c r="B356" s="1" t="n">
        <v>45510</v>
      </c>
      <c r="C356" s="1" t="n">
        <v>45962</v>
      </c>
      <c r="D356" t="inlineStr">
        <is>
          <t>HALLANDS LÄN</t>
        </is>
      </c>
      <c r="E356" t="inlineStr">
        <is>
          <t>VARBERG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24839-2023</t>
        </is>
      </c>
      <c r="B357" s="1" t="n">
        <v>45085.26358796296</v>
      </c>
      <c r="C357" s="1" t="n">
        <v>45962</v>
      </c>
      <c r="D357" t="inlineStr">
        <is>
          <t>HALLANDS LÄN</t>
        </is>
      </c>
      <c r="E357" t="inlineStr">
        <is>
          <t>VARBERG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34570-2023</t>
        </is>
      </c>
      <c r="B358" s="1" t="n">
        <v>45140</v>
      </c>
      <c r="C358" s="1" t="n">
        <v>45962</v>
      </c>
      <c r="D358" t="inlineStr">
        <is>
          <t>HALLANDS LÄN</t>
        </is>
      </c>
      <c r="E358" t="inlineStr">
        <is>
          <t>VARBERG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34571-2023</t>
        </is>
      </c>
      <c r="B359" s="1" t="n">
        <v>45140</v>
      </c>
      <c r="C359" s="1" t="n">
        <v>45962</v>
      </c>
      <c r="D359" t="inlineStr">
        <is>
          <t>HALLANDS LÄN</t>
        </is>
      </c>
      <c r="E359" t="inlineStr">
        <is>
          <t>VARBERG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37594-2023</t>
        </is>
      </c>
      <c r="B360" s="1" t="n">
        <v>45159</v>
      </c>
      <c r="C360" s="1" t="n">
        <v>45962</v>
      </c>
      <c r="D360" t="inlineStr">
        <is>
          <t>HALLANDS LÄN</t>
        </is>
      </c>
      <c r="E360" t="inlineStr">
        <is>
          <t>VARBERG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32307-2025</t>
        </is>
      </c>
      <c r="B361" s="1" t="n">
        <v>45835.72510416667</v>
      </c>
      <c r="C361" s="1" t="n">
        <v>45962</v>
      </c>
      <c r="D361" t="inlineStr">
        <is>
          <t>HALLANDS LÄN</t>
        </is>
      </c>
      <c r="E361" t="inlineStr">
        <is>
          <t>VARBERG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45974-2021</t>
        </is>
      </c>
      <c r="B362" s="1" t="n">
        <v>44441</v>
      </c>
      <c r="C362" s="1" t="n">
        <v>45962</v>
      </c>
      <c r="D362" t="inlineStr">
        <is>
          <t>HALLANDS LÄN</t>
        </is>
      </c>
      <c r="E362" t="inlineStr">
        <is>
          <t>VARBERG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20704-2023</t>
        </is>
      </c>
      <c r="B363" s="1" t="n">
        <v>45058</v>
      </c>
      <c r="C363" s="1" t="n">
        <v>45962</v>
      </c>
      <c r="D363" t="inlineStr">
        <is>
          <t>HALLANDS LÄN</t>
        </is>
      </c>
      <c r="E363" t="inlineStr">
        <is>
          <t>VARBERG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63667-2023</t>
        </is>
      </c>
      <c r="B364" s="1" t="n">
        <v>45275</v>
      </c>
      <c r="C364" s="1" t="n">
        <v>45962</v>
      </c>
      <c r="D364" t="inlineStr">
        <is>
          <t>HALLANDS LÄN</t>
        </is>
      </c>
      <c r="E364" t="inlineStr">
        <is>
          <t>VARBERG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20072-2024</t>
        </is>
      </c>
      <c r="B365" s="1" t="n">
        <v>45434.42556712963</v>
      </c>
      <c r="C365" s="1" t="n">
        <v>45962</v>
      </c>
      <c r="D365" t="inlineStr">
        <is>
          <t>HALLANDS LÄN</t>
        </is>
      </c>
      <c r="E365" t="inlineStr">
        <is>
          <t>VARBERG</t>
        </is>
      </c>
      <c r="G365" t="n">
        <v>9.1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32979-2025</t>
        </is>
      </c>
      <c r="B366" s="1" t="n">
        <v>45839.85123842592</v>
      </c>
      <c r="C366" s="1" t="n">
        <v>45962</v>
      </c>
      <c r="D366" t="inlineStr">
        <is>
          <t>HALLANDS LÄN</t>
        </is>
      </c>
      <c r="E366" t="inlineStr">
        <is>
          <t>VARBERG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32978-2025</t>
        </is>
      </c>
      <c r="B367" s="1" t="n">
        <v>45839.84752314815</v>
      </c>
      <c r="C367" s="1" t="n">
        <v>45962</v>
      </c>
      <c r="D367" t="inlineStr">
        <is>
          <t>HALLANDS LÄN</t>
        </is>
      </c>
      <c r="E367" t="inlineStr">
        <is>
          <t>VARBERG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24961-2023</t>
        </is>
      </c>
      <c r="B368" s="1" t="n">
        <v>45085.59748842593</v>
      </c>
      <c r="C368" s="1" t="n">
        <v>45962</v>
      </c>
      <c r="D368" t="inlineStr">
        <is>
          <t>HALLANDS LÄN</t>
        </is>
      </c>
      <c r="E368" t="inlineStr">
        <is>
          <t>VARBERG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46026-2023</t>
        </is>
      </c>
      <c r="B369" s="1" t="n">
        <v>45196</v>
      </c>
      <c r="C369" s="1" t="n">
        <v>45962</v>
      </c>
      <c r="D369" t="inlineStr">
        <is>
          <t>HALLANDS LÄN</t>
        </is>
      </c>
      <c r="E369" t="inlineStr">
        <is>
          <t>VARBERG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14577-2025</t>
        </is>
      </c>
      <c r="B370" s="1" t="n">
        <v>45742.29474537037</v>
      </c>
      <c r="C370" s="1" t="n">
        <v>45962</v>
      </c>
      <c r="D370" t="inlineStr">
        <is>
          <t>HALLANDS LÄN</t>
        </is>
      </c>
      <c r="E370" t="inlineStr">
        <is>
          <t>VARBERG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44441-2024</t>
        </is>
      </c>
      <c r="B371" s="1" t="n">
        <v>45574.31206018518</v>
      </c>
      <c r="C371" s="1" t="n">
        <v>45962</v>
      </c>
      <c r="D371" t="inlineStr">
        <is>
          <t>HALLANDS LÄN</t>
        </is>
      </c>
      <c r="E371" t="inlineStr">
        <is>
          <t>VARBERG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26684-2021</t>
        </is>
      </c>
      <c r="B372" s="1" t="n">
        <v>44349</v>
      </c>
      <c r="C372" s="1" t="n">
        <v>45962</v>
      </c>
      <c r="D372" t="inlineStr">
        <is>
          <t>HALLANDS LÄN</t>
        </is>
      </c>
      <c r="E372" t="inlineStr">
        <is>
          <t>VARBERG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46395-2023</t>
        </is>
      </c>
      <c r="B373" s="1" t="n">
        <v>45197</v>
      </c>
      <c r="C373" s="1" t="n">
        <v>45962</v>
      </c>
      <c r="D373" t="inlineStr">
        <is>
          <t>HALLANDS LÄN</t>
        </is>
      </c>
      <c r="E373" t="inlineStr">
        <is>
          <t>VARBERG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7836-2025</t>
        </is>
      </c>
      <c r="B374" s="1" t="n">
        <v>45706</v>
      </c>
      <c r="C374" s="1" t="n">
        <v>45962</v>
      </c>
      <c r="D374" t="inlineStr">
        <is>
          <t>HALLANDS LÄN</t>
        </is>
      </c>
      <c r="E374" t="inlineStr">
        <is>
          <t>VARBERG</t>
        </is>
      </c>
      <c r="F374" t="inlineStr">
        <is>
          <t>Övriga statliga verk och myndigheter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10169-2024</t>
        </is>
      </c>
      <c r="B375" s="1" t="n">
        <v>45364.69334490741</v>
      </c>
      <c r="C375" s="1" t="n">
        <v>45962</v>
      </c>
      <c r="D375" t="inlineStr">
        <is>
          <t>HALLANDS LÄN</t>
        </is>
      </c>
      <c r="E375" t="inlineStr">
        <is>
          <t>VARBERG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10170-2024</t>
        </is>
      </c>
      <c r="B376" s="1" t="n">
        <v>45364.69854166666</v>
      </c>
      <c r="C376" s="1" t="n">
        <v>45962</v>
      </c>
      <c r="D376" t="inlineStr">
        <is>
          <t>HALLANDS LÄN</t>
        </is>
      </c>
      <c r="E376" t="inlineStr">
        <is>
          <t>VARBERG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19837-2025</t>
        </is>
      </c>
      <c r="B377" s="1" t="n">
        <v>45771</v>
      </c>
      <c r="C377" s="1" t="n">
        <v>45962</v>
      </c>
      <c r="D377" t="inlineStr">
        <is>
          <t>HALLANDS LÄN</t>
        </is>
      </c>
      <c r="E377" t="inlineStr">
        <is>
          <t>VARBERG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18460-2025</t>
        </is>
      </c>
      <c r="B378" s="1" t="n">
        <v>45762.69204861111</v>
      </c>
      <c r="C378" s="1" t="n">
        <v>45962</v>
      </c>
      <c r="D378" t="inlineStr">
        <is>
          <t>HALLANDS LÄN</t>
        </is>
      </c>
      <c r="E378" t="inlineStr">
        <is>
          <t>VARBERG</t>
        </is>
      </c>
      <c r="G378" t="n">
        <v>7.5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15095-2025</t>
        </is>
      </c>
      <c r="B379" s="1" t="n">
        <v>45744.33158564815</v>
      </c>
      <c r="C379" s="1" t="n">
        <v>45962</v>
      </c>
      <c r="D379" t="inlineStr">
        <is>
          <t>HALLANDS LÄN</t>
        </is>
      </c>
      <c r="E379" t="inlineStr">
        <is>
          <t>VARBERG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14756-2024</t>
        </is>
      </c>
      <c r="B380" s="1" t="n">
        <v>45397.65515046296</v>
      </c>
      <c r="C380" s="1" t="n">
        <v>45962</v>
      </c>
      <c r="D380" t="inlineStr">
        <is>
          <t>HALLANDS LÄN</t>
        </is>
      </c>
      <c r="E380" t="inlineStr">
        <is>
          <t>VARBERG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51849-2024</t>
        </is>
      </c>
      <c r="B381" s="1" t="n">
        <v>45607.53498842593</v>
      </c>
      <c r="C381" s="1" t="n">
        <v>45962</v>
      </c>
      <c r="D381" t="inlineStr">
        <is>
          <t>HALLANDS LÄN</t>
        </is>
      </c>
      <c r="E381" t="inlineStr">
        <is>
          <t>VARBERG</t>
        </is>
      </c>
      <c r="G381" t="n">
        <v>7.9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20050-2025</t>
        </is>
      </c>
      <c r="B382" s="1" t="n">
        <v>45772.3915162037</v>
      </c>
      <c r="C382" s="1" t="n">
        <v>45962</v>
      </c>
      <c r="D382" t="inlineStr">
        <is>
          <t>HALLANDS LÄN</t>
        </is>
      </c>
      <c r="E382" t="inlineStr">
        <is>
          <t>VARBERG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55813-2024</t>
        </is>
      </c>
      <c r="B383" s="1" t="n">
        <v>45623</v>
      </c>
      <c r="C383" s="1" t="n">
        <v>45962</v>
      </c>
      <c r="D383" t="inlineStr">
        <is>
          <t>HALLANDS LÄN</t>
        </is>
      </c>
      <c r="E383" t="inlineStr">
        <is>
          <t>VARBERG</t>
        </is>
      </c>
      <c r="G383" t="n">
        <v>6.3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34949-2025</t>
        </is>
      </c>
      <c r="B384" s="1" t="n">
        <v>45849.59416666667</v>
      </c>
      <c r="C384" s="1" t="n">
        <v>45962</v>
      </c>
      <c r="D384" t="inlineStr">
        <is>
          <t>HALLANDS LÄN</t>
        </is>
      </c>
      <c r="E384" t="inlineStr">
        <is>
          <t>VARBERG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10186-2022</t>
        </is>
      </c>
      <c r="B385" s="1" t="n">
        <v>44622.41708333333</v>
      </c>
      <c r="C385" s="1" t="n">
        <v>45962</v>
      </c>
      <c r="D385" t="inlineStr">
        <is>
          <t>HALLANDS LÄN</t>
        </is>
      </c>
      <c r="E385" t="inlineStr">
        <is>
          <t>VARBERG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6773-2025</t>
        </is>
      </c>
      <c r="B386" s="1" t="n">
        <v>45700.64099537037</v>
      </c>
      <c r="C386" s="1" t="n">
        <v>45962</v>
      </c>
      <c r="D386" t="inlineStr">
        <is>
          <t>HALLANDS LÄN</t>
        </is>
      </c>
      <c r="E386" t="inlineStr">
        <is>
          <t>VARBERG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10688-2025</t>
        </is>
      </c>
      <c r="B387" s="1" t="n">
        <v>45722.28130787037</v>
      </c>
      <c r="C387" s="1" t="n">
        <v>45962</v>
      </c>
      <c r="D387" t="inlineStr">
        <is>
          <t>HALLANDS LÄN</t>
        </is>
      </c>
      <c r="E387" t="inlineStr">
        <is>
          <t>VARBERG</t>
        </is>
      </c>
      <c r="G387" t="n">
        <v>9.5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13430-2025</t>
        </is>
      </c>
      <c r="B388" s="1" t="n">
        <v>45736.33456018518</v>
      </c>
      <c r="C388" s="1" t="n">
        <v>45962</v>
      </c>
      <c r="D388" t="inlineStr">
        <is>
          <t>HALLANDS LÄN</t>
        </is>
      </c>
      <c r="E388" t="inlineStr">
        <is>
          <t>VARBERG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35059-2025</t>
        </is>
      </c>
      <c r="B389" s="1" t="n">
        <v>45852.42135416667</v>
      </c>
      <c r="C389" s="1" t="n">
        <v>45962</v>
      </c>
      <c r="D389" t="inlineStr">
        <is>
          <t>HALLANDS LÄN</t>
        </is>
      </c>
      <c r="E389" t="inlineStr">
        <is>
          <t>VARBERG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16221-2025</t>
        </is>
      </c>
      <c r="B390" s="1" t="n">
        <v>45750.63847222222</v>
      </c>
      <c r="C390" s="1" t="n">
        <v>45962</v>
      </c>
      <c r="D390" t="inlineStr">
        <is>
          <t>HALLANDS LÄN</t>
        </is>
      </c>
      <c r="E390" t="inlineStr">
        <is>
          <t>VARBERG</t>
        </is>
      </c>
      <c r="G390" t="n">
        <v>8.4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29976-2021</t>
        </is>
      </c>
      <c r="B391" s="1" t="n">
        <v>44363.3569212963</v>
      </c>
      <c r="C391" s="1" t="n">
        <v>45962</v>
      </c>
      <c r="D391" t="inlineStr">
        <is>
          <t>HALLANDS LÄN</t>
        </is>
      </c>
      <c r="E391" t="inlineStr">
        <is>
          <t>VARBERG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35116-2025</t>
        </is>
      </c>
      <c r="B392" s="1" t="n">
        <v>45852.58422453704</v>
      </c>
      <c r="C392" s="1" t="n">
        <v>45962</v>
      </c>
      <c r="D392" t="inlineStr">
        <is>
          <t>HALLANDS LÄN</t>
        </is>
      </c>
      <c r="E392" t="inlineStr">
        <is>
          <t>VARBERG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35124-2025</t>
        </is>
      </c>
      <c r="B393" s="1" t="n">
        <v>45852.61472222222</v>
      </c>
      <c r="C393" s="1" t="n">
        <v>45962</v>
      </c>
      <c r="D393" t="inlineStr">
        <is>
          <t>HALLANDS LÄN</t>
        </is>
      </c>
      <c r="E393" t="inlineStr">
        <is>
          <t>VARBERG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35126-2025</t>
        </is>
      </c>
      <c r="B394" s="1" t="n">
        <v>45852.6178125</v>
      </c>
      <c r="C394" s="1" t="n">
        <v>45962</v>
      </c>
      <c r="D394" t="inlineStr">
        <is>
          <t>HALLANDS LÄN</t>
        </is>
      </c>
      <c r="E394" t="inlineStr">
        <is>
          <t>VARBERG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35338-2025</t>
        </is>
      </c>
      <c r="B395" s="1" t="n">
        <v>45854.58971064815</v>
      </c>
      <c r="C395" s="1" t="n">
        <v>45962</v>
      </c>
      <c r="D395" t="inlineStr">
        <is>
          <t>HALLANDS LÄN</t>
        </is>
      </c>
      <c r="E395" t="inlineStr">
        <is>
          <t>VARBERG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31198-2022</t>
        </is>
      </c>
      <c r="B396" s="1" t="n">
        <v>44770.71671296296</v>
      </c>
      <c r="C396" s="1" t="n">
        <v>45962</v>
      </c>
      <c r="D396" t="inlineStr">
        <is>
          <t>HALLANDS LÄN</t>
        </is>
      </c>
      <c r="E396" t="inlineStr">
        <is>
          <t>VARBERG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9885-2023</t>
        </is>
      </c>
      <c r="B397" s="1" t="n">
        <v>44985</v>
      </c>
      <c r="C397" s="1" t="n">
        <v>45962</v>
      </c>
      <c r="D397" t="inlineStr">
        <is>
          <t>HALLANDS LÄN</t>
        </is>
      </c>
      <c r="E397" t="inlineStr">
        <is>
          <t>VARBERG</t>
        </is>
      </c>
      <c r="G397" t="n">
        <v>6.6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41629-2022</t>
        </is>
      </c>
      <c r="B398" s="1" t="n">
        <v>44827.4875462963</v>
      </c>
      <c r="C398" s="1" t="n">
        <v>45962</v>
      </c>
      <c r="D398" t="inlineStr">
        <is>
          <t>HALLANDS LÄN</t>
        </is>
      </c>
      <c r="E398" t="inlineStr">
        <is>
          <t>VARBERG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14042-2024</t>
        </is>
      </c>
      <c r="B399" s="1" t="n">
        <v>45392.545625</v>
      </c>
      <c r="C399" s="1" t="n">
        <v>45962</v>
      </c>
      <c r="D399" t="inlineStr">
        <is>
          <t>HALLANDS LÄN</t>
        </is>
      </c>
      <c r="E399" t="inlineStr">
        <is>
          <t>VARBERG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43681-2022</t>
        </is>
      </c>
      <c r="B400" s="1" t="n">
        <v>44837</v>
      </c>
      <c r="C400" s="1" t="n">
        <v>45962</v>
      </c>
      <c r="D400" t="inlineStr">
        <is>
          <t>HALLANDS LÄN</t>
        </is>
      </c>
      <c r="E400" t="inlineStr">
        <is>
          <t>VARBERG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18343-2024</t>
        </is>
      </c>
      <c r="B401" s="1" t="n">
        <v>45422</v>
      </c>
      <c r="C401" s="1" t="n">
        <v>45962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20702-2024</t>
        </is>
      </c>
      <c r="B402" s="1" t="n">
        <v>45436</v>
      </c>
      <c r="C402" s="1" t="n">
        <v>45962</v>
      </c>
      <c r="D402" t="inlineStr">
        <is>
          <t>HALLANDS LÄN</t>
        </is>
      </c>
      <c r="E402" t="inlineStr">
        <is>
          <t>VARBERG</t>
        </is>
      </c>
      <c r="F402" t="inlineStr">
        <is>
          <t>Kyrkan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58746-2024</t>
        </is>
      </c>
      <c r="B403" s="1" t="n">
        <v>45635</v>
      </c>
      <c r="C403" s="1" t="n">
        <v>45962</v>
      </c>
      <c r="D403" t="inlineStr">
        <is>
          <t>HALLANDS LÄN</t>
        </is>
      </c>
      <c r="E403" t="inlineStr">
        <is>
          <t>VARBERG</t>
        </is>
      </c>
      <c r="G403" t="n">
        <v>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56320-2022</t>
        </is>
      </c>
      <c r="B404" s="1" t="n">
        <v>44890.61185185185</v>
      </c>
      <c r="C404" s="1" t="n">
        <v>45962</v>
      </c>
      <c r="D404" t="inlineStr">
        <is>
          <t>HALLANDS LÄN</t>
        </is>
      </c>
      <c r="E404" t="inlineStr">
        <is>
          <t>VARBERG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25821-2023</t>
        </is>
      </c>
      <c r="B405" s="1" t="n">
        <v>45090.54905092593</v>
      </c>
      <c r="C405" s="1" t="n">
        <v>45962</v>
      </c>
      <c r="D405" t="inlineStr">
        <is>
          <t>HALLANDS LÄN</t>
        </is>
      </c>
      <c r="E405" t="inlineStr">
        <is>
          <t>VARBERG</t>
        </is>
      </c>
      <c r="G405" t="n">
        <v>5.2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57669-2023</t>
        </is>
      </c>
      <c r="B406" s="1" t="n">
        <v>45246.63157407408</v>
      </c>
      <c r="C406" s="1" t="n">
        <v>45962</v>
      </c>
      <c r="D406" t="inlineStr">
        <is>
          <t>HALLANDS LÄN</t>
        </is>
      </c>
      <c r="E406" t="inlineStr">
        <is>
          <t>VARBERG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36051-2025</t>
        </is>
      </c>
      <c r="B407" s="1" t="n">
        <v>45866.37137731481</v>
      </c>
      <c r="C407" s="1" t="n">
        <v>45962</v>
      </c>
      <c r="D407" t="inlineStr">
        <is>
          <t>HALLANDS LÄN</t>
        </is>
      </c>
      <c r="E407" t="inlineStr">
        <is>
          <t>VARBERG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38615-2025</t>
        </is>
      </c>
      <c r="B408" s="1" t="n">
        <v>45884.54711805555</v>
      </c>
      <c r="C408" s="1" t="n">
        <v>45962</v>
      </c>
      <c r="D408" t="inlineStr">
        <is>
          <t>HALLANDS LÄN</t>
        </is>
      </c>
      <c r="E408" t="inlineStr">
        <is>
          <t>VARBERG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34558-2023</t>
        </is>
      </c>
      <c r="B409" s="1" t="n">
        <v>45140</v>
      </c>
      <c r="C409" s="1" t="n">
        <v>45962</v>
      </c>
      <c r="D409" t="inlineStr">
        <is>
          <t>HALLANDS LÄN</t>
        </is>
      </c>
      <c r="E409" t="inlineStr">
        <is>
          <t>VARBERG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46636-2025</t>
        </is>
      </c>
      <c r="B410" s="1" t="n">
        <v>45926.46386574074</v>
      </c>
      <c r="C410" s="1" t="n">
        <v>45962</v>
      </c>
      <c r="D410" t="inlineStr">
        <is>
          <t>HALLANDS LÄN</t>
        </is>
      </c>
      <c r="E410" t="inlineStr">
        <is>
          <t>VARBERG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23471-2025</t>
        </is>
      </c>
      <c r="B411" s="1" t="n">
        <v>45792.4404050926</v>
      </c>
      <c r="C411" s="1" t="n">
        <v>45962</v>
      </c>
      <c r="D411" t="inlineStr">
        <is>
          <t>HALLANDS LÄN</t>
        </is>
      </c>
      <c r="E411" t="inlineStr">
        <is>
          <t>VARBERG</t>
        </is>
      </c>
      <c r="G411" t="n">
        <v>11.8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46913-2025</t>
        </is>
      </c>
      <c r="B412" s="1" t="n">
        <v>45929.41274305555</v>
      </c>
      <c r="C412" s="1" t="n">
        <v>45962</v>
      </c>
      <c r="D412" t="inlineStr">
        <is>
          <t>HALLANDS LÄN</t>
        </is>
      </c>
      <c r="E412" t="inlineStr">
        <is>
          <t>VARBERG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36481-2025</t>
        </is>
      </c>
      <c r="B413" s="1" t="n">
        <v>45869.50164351852</v>
      </c>
      <c r="C413" s="1" t="n">
        <v>45962</v>
      </c>
      <c r="D413" t="inlineStr">
        <is>
          <t>HALLANDS LÄN</t>
        </is>
      </c>
      <c r="E413" t="inlineStr">
        <is>
          <t>VARBERG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46877-2023</t>
        </is>
      </c>
      <c r="B414" s="1" t="n">
        <v>45200</v>
      </c>
      <c r="C414" s="1" t="n">
        <v>45962</v>
      </c>
      <c r="D414" t="inlineStr">
        <is>
          <t>HALLANDS LÄN</t>
        </is>
      </c>
      <c r="E414" t="inlineStr">
        <is>
          <t>VARBERG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41864-2022</t>
        </is>
      </c>
      <c r="B415" s="1" t="n">
        <v>44829.7769675926</v>
      </c>
      <c r="C415" s="1" t="n">
        <v>45962</v>
      </c>
      <c r="D415" t="inlineStr">
        <is>
          <t>HALLANDS LÄN</t>
        </is>
      </c>
      <c r="E415" t="inlineStr">
        <is>
          <t>VARBERG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32009-2025</t>
        </is>
      </c>
      <c r="B416" s="1" t="n">
        <v>45835.39423611111</v>
      </c>
      <c r="C416" s="1" t="n">
        <v>45962</v>
      </c>
      <c r="D416" t="inlineStr">
        <is>
          <t>HALLANDS LÄN</t>
        </is>
      </c>
      <c r="E416" t="inlineStr">
        <is>
          <t>VARBERG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56853-2021</t>
        </is>
      </c>
      <c r="B417" s="1" t="n">
        <v>44481</v>
      </c>
      <c r="C417" s="1" t="n">
        <v>45962</v>
      </c>
      <c r="D417" t="inlineStr">
        <is>
          <t>HALLANDS LÄN</t>
        </is>
      </c>
      <c r="E417" t="inlineStr">
        <is>
          <t>VARBERG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39464-2022</t>
        </is>
      </c>
      <c r="B418" s="1" t="n">
        <v>44818</v>
      </c>
      <c r="C418" s="1" t="n">
        <v>45962</v>
      </c>
      <c r="D418" t="inlineStr">
        <is>
          <t>HALLANDS LÄN</t>
        </is>
      </c>
      <c r="E418" t="inlineStr">
        <is>
          <t>VARBERG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42047-2024</t>
        </is>
      </c>
      <c r="B419" s="1" t="n">
        <v>45561.84291666667</v>
      </c>
      <c r="C419" s="1" t="n">
        <v>45962</v>
      </c>
      <c r="D419" t="inlineStr">
        <is>
          <t>HALLANDS LÄN</t>
        </is>
      </c>
      <c r="E419" t="inlineStr">
        <is>
          <t>VARBERG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48454-2024</t>
        </is>
      </c>
      <c r="B420" s="1" t="n">
        <v>45590</v>
      </c>
      <c r="C420" s="1" t="n">
        <v>45962</v>
      </c>
      <c r="D420" t="inlineStr">
        <is>
          <t>HALLANDS LÄN</t>
        </is>
      </c>
      <c r="E420" t="inlineStr">
        <is>
          <t>VARBERG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14710-2023</t>
        </is>
      </c>
      <c r="B421" s="1" t="n">
        <v>45014</v>
      </c>
      <c r="C421" s="1" t="n">
        <v>45962</v>
      </c>
      <c r="D421" t="inlineStr">
        <is>
          <t>HALLANDS LÄN</t>
        </is>
      </c>
      <c r="E421" t="inlineStr">
        <is>
          <t>VARBERG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72361-2021</t>
        </is>
      </c>
      <c r="B422" s="1" t="n">
        <v>44545.52674768519</v>
      </c>
      <c r="C422" s="1" t="n">
        <v>45962</v>
      </c>
      <c r="D422" t="inlineStr">
        <is>
          <t>HALLANDS LÄN</t>
        </is>
      </c>
      <c r="E422" t="inlineStr">
        <is>
          <t>VARBERG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34028-2025</t>
        </is>
      </c>
      <c r="B423" s="1" t="n">
        <v>45845</v>
      </c>
      <c r="C423" s="1" t="n">
        <v>45962</v>
      </c>
      <c r="D423" t="inlineStr">
        <is>
          <t>HALLANDS LÄN</t>
        </is>
      </c>
      <c r="E423" t="inlineStr">
        <is>
          <t>VARBERG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30910-2022</t>
        </is>
      </c>
      <c r="B424" s="1" t="n">
        <v>44767</v>
      </c>
      <c r="C424" s="1" t="n">
        <v>45962</v>
      </c>
      <c r="D424" t="inlineStr">
        <is>
          <t>HALLANDS LÄN</t>
        </is>
      </c>
      <c r="E424" t="inlineStr">
        <is>
          <t>VARBERG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30917-2022</t>
        </is>
      </c>
      <c r="B425" s="1" t="n">
        <v>44767.79451388889</v>
      </c>
      <c r="C425" s="1" t="n">
        <v>45962</v>
      </c>
      <c r="D425" t="inlineStr">
        <is>
          <t>HALLANDS LÄN</t>
        </is>
      </c>
      <c r="E425" t="inlineStr">
        <is>
          <t>VARBERG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42573-2022</t>
        </is>
      </c>
      <c r="B426" s="1" t="n">
        <v>44831</v>
      </c>
      <c r="C426" s="1" t="n">
        <v>45962</v>
      </c>
      <c r="D426" t="inlineStr">
        <is>
          <t>HALLANDS LÄN</t>
        </is>
      </c>
      <c r="E426" t="inlineStr">
        <is>
          <t>VARBERG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35238-2024</t>
        </is>
      </c>
      <c r="B427" s="1" t="n">
        <v>45530</v>
      </c>
      <c r="C427" s="1" t="n">
        <v>45962</v>
      </c>
      <c r="D427" t="inlineStr">
        <is>
          <t>HALLANDS LÄN</t>
        </is>
      </c>
      <c r="E427" t="inlineStr">
        <is>
          <t>VARBERG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31919-2021</t>
        </is>
      </c>
      <c r="B428" s="1" t="n">
        <v>44370</v>
      </c>
      <c r="C428" s="1" t="n">
        <v>45962</v>
      </c>
      <c r="D428" t="inlineStr">
        <is>
          <t>HALLANDS LÄN</t>
        </is>
      </c>
      <c r="E428" t="inlineStr">
        <is>
          <t>VARBERG</t>
        </is>
      </c>
      <c r="G428" t="n">
        <v>14.8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9572-2023</t>
        </is>
      </c>
      <c r="B429" s="1" t="n">
        <v>44982.54386574074</v>
      </c>
      <c r="C429" s="1" t="n">
        <v>45962</v>
      </c>
      <c r="D429" t="inlineStr">
        <is>
          <t>HALLANDS LÄN</t>
        </is>
      </c>
      <c r="E429" t="inlineStr">
        <is>
          <t>VARBERG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10428-2024</t>
        </is>
      </c>
      <c r="B430" s="1" t="n">
        <v>45365.89541666667</v>
      </c>
      <c r="C430" s="1" t="n">
        <v>45962</v>
      </c>
      <c r="D430" t="inlineStr">
        <is>
          <t>HALLANDS LÄN</t>
        </is>
      </c>
      <c r="E430" t="inlineStr">
        <is>
          <t>VARBERG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48453-2024</t>
        </is>
      </c>
      <c r="B431" s="1" t="n">
        <v>45590</v>
      </c>
      <c r="C431" s="1" t="n">
        <v>45962</v>
      </c>
      <c r="D431" t="inlineStr">
        <is>
          <t>HALLANDS LÄN</t>
        </is>
      </c>
      <c r="E431" t="inlineStr">
        <is>
          <t>VARBERG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62791-2023</t>
        </is>
      </c>
      <c r="B432" s="1" t="n">
        <v>45271</v>
      </c>
      <c r="C432" s="1" t="n">
        <v>45962</v>
      </c>
      <c r="D432" t="inlineStr">
        <is>
          <t>HALLANDS LÄN</t>
        </is>
      </c>
      <c r="E432" t="inlineStr">
        <is>
          <t>VARBERG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3437-2023</t>
        </is>
      </c>
      <c r="B433" s="1" t="n">
        <v>44949</v>
      </c>
      <c r="C433" s="1" t="n">
        <v>45962</v>
      </c>
      <c r="D433" t="inlineStr">
        <is>
          <t>HALLANDS LÄN</t>
        </is>
      </c>
      <c r="E433" t="inlineStr">
        <is>
          <t>VARBERG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62655-2023</t>
        </is>
      </c>
      <c r="B434" s="1" t="n">
        <v>45271</v>
      </c>
      <c r="C434" s="1" t="n">
        <v>45962</v>
      </c>
      <c r="D434" t="inlineStr">
        <is>
          <t>HALLANDS LÄN</t>
        </is>
      </c>
      <c r="E434" t="inlineStr">
        <is>
          <t>VARBERG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9614-2024</t>
        </is>
      </c>
      <c r="B435" s="1" t="n">
        <v>45361</v>
      </c>
      <c r="C435" s="1" t="n">
        <v>45962</v>
      </c>
      <c r="D435" t="inlineStr">
        <is>
          <t>HALLANDS LÄN</t>
        </is>
      </c>
      <c r="E435" t="inlineStr">
        <is>
          <t>VARBERG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2532-2024</t>
        </is>
      </c>
      <c r="B436" s="1" t="n">
        <v>45313.53454861111</v>
      </c>
      <c r="C436" s="1" t="n">
        <v>45962</v>
      </c>
      <c r="D436" t="inlineStr">
        <is>
          <t>HALLANDS LÄN</t>
        </is>
      </c>
      <c r="E436" t="inlineStr">
        <is>
          <t>VARBERG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9108-2025</t>
        </is>
      </c>
      <c r="B437" s="1" t="n">
        <v>45713.74472222223</v>
      </c>
      <c r="C437" s="1" t="n">
        <v>45962</v>
      </c>
      <c r="D437" t="inlineStr">
        <is>
          <t>HALLANDS LÄN</t>
        </is>
      </c>
      <c r="E437" t="inlineStr">
        <is>
          <t>VARBERG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49760-2024</t>
        </is>
      </c>
      <c r="B438" s="1" t="n">
        <v>45597</v>
      </c>
      <c r="C438" s="1" t="n">
        <v>45962</v>
      </c>
      <c r="D438" t="inlineStr">
        <is>
          <t>HALLANDS LÄN</t>
        </is>
      </c>
      <c r="E438" t="inlineStr">
        <is>
          <t>VARBERG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55705-2024</t>
        </is>
      </c>
      <c r="B439" s="1" t="n">
        <v>45622</v>
      </c>
      <c r="C439" s="1" t="n">
        <v>45962</v>
      </c>
      <c r="D439" t="inlineStr">
        <is>
          <t>HALLANDS LÄN</t>
        </is>
      </c>
      <c r="E439" t="inlineStr">
        <is>
          <t>VARBERG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36812-2025</t>
        </is>
      </c>
      <c r="B440" s="1" t="n">
        <v>45873.71965277778</v>
      </c>
      <c r="C440" s="1" t="n">
        <v>45962</v>
      </c>
      <c r="D440" t="inlineStr">
        <is>
          <t>HALLANDS LÄN</t>
        </is>
      </c>
      <c r="E440" t="inlineStr">
        <is>
          <t>VARBERG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42917-2024</t>
        </is>
      </c>
      <c r="B441" s="1" t="n">
        <v>45567.27173611111</v>
      </c>
      <c r="C441" s="1" t="n">
        <v>45962</v>
      </c>
      <c r="D441" t="inlineStr">
        <is>
          <t>HALLANDS LÄN</t>
        </is>
      </c>
      <c r="E441" t="inlineStr">
        <is>
          <t>VARBERG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26166-2021</t>
        </is>
      </c>
      <c r="B442" s="1" t="n">
        <v>44347.33357638889</v>
      </c>
      <c r="C442" s="1" t="n">
        <v>45962</v>
      </c>
      <c r="D442" t="inlineStr">
        <is>
          <t>HALLANDS LÄN</t>
        </is>
      </c>
      <c r="E442" t="inlineStr">
        <is>
          <t>VARBERG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42566-2022</t>
        </is>
      </c>
      <c r="B443" s="1" t="n">
        <v>44831</v>
      </c>
      <c r="C443" s="1" t="n">
        <v>45962</v>
      </c>
      <c r="D443" t="inlineStr">
        <is>
          <t>HALLANDS LÄN</t>
        </is>
      </c>
      <c r="E443" t="inlineStr">
        <is>
          <t>VARBERG</t>
        </is>
      </c>
      <c r="G443" t="n">
        <v>5.8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7124-2024</t>
        </is>
      </c>
      <c r="B444" s="1" t="n">
        <v>45344</v>
      </c>
      <c r="C444" s="1" t="n">
        <v>45962</v>
      </c>
      <c r="D444" t="inlineStr">
        <is>
          <t>HALLANDS LÄN</t>
        </is>
      </c>
      <c r="E444" t="inlineStr">
        <is>
          <t>VARBERG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37151-2025</t>
        </is>
      </c>
      <c r="B445" s="1" t="n">
        <v>45875</v>
      </c>
      <c r="C445" s="1" t="n">
        <v>45962</v>
      </c>
      <c r="D445" t="inlineStr">
        <is>
          <t>HALLANDS LÄN</t>
        </is>
      </c>
      <c r="E445" t="inlineStr">
        <is>
          <t>VARBERG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46939-2025</t>
        </is>
      </c>
      <c r="B446" s="1" t="n">
        <v>45929</v>
      </c>
      <c r="C446" s="1" t="n">
        <v>45962</v>
      </c>
      <c r="D446" t="inlineStr">
        <is>
          <t>HALLANDS LÄN</t>
        </is>
      </c>
      <c r="E446" t="inlineStr">
        <is>
          <t>VARBERG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28643-2025</t>
        </is>
      </c>
      <c r="B447" s="1" t="n">
        <v>45819.645625</v>
      </c>
      <c r="C447" s="1" t="n">
        <v>45962</v>
      </c>
      <c r="D447" t="inlineStr">
        <is>
          <t>HALLANDS LÄN</t>
        </is>
      </c>
      <c r="E447" t="inlineStr">
        <is>
          <t>VARBERG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50199-2021</t>
        </is>
      </c>
      <c r="B448" s="1" t="n">
        <v>44457</v>
      </c>
      <c r="C448" s="1" t="n">
        <v>45962</v>
      </c>
      <c r="D448" t="inlineStr">
        <is>
          <t>HALLANDS LÄN</t>
        </is>
      </c>
      <c r="E448" t="inlineStr">
        <is>
          <t>VARBERG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46943-2025</t>
        </is>
      </c>
      <c r="B449" s="1" t="n">
        <v>45929.45868055556</v>
      </c>
      <c r="C449" s="1" t="n">
        <v>45962</v>
      </c>
      <c r="D449" t="inlineStr">
        <is>
          <t>HALLANDS LÄN</t>
        </is>
      </c>
      <c r="E449" t="inlineStr">
        <is>
          <t>VARBERG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37297-2025</t>
        </is>
      </c>
      <c r="B450" s="1" t="n">
        <v>45876.57193287037</v>
      </c>
      <c r="C450" s="1" t="n">
        <v>45962</v>
      </c>
      <c r="D450" t="inlineStr">
        <is>
          <t>HALLANDS LÄN</t>
        </is>
      </c>
      <c r="E450" t="inlineStr">
        <is>
          <t>VARBERG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39091-2025</t>
        </is>
      </c>
      <c r="B451" s="1" t="n">
        <v>45888.4928125</v>
      </c>
      <c r="C451" s="1" t="n">
        <v>45962</v>
      </c>
      <c r="D451" t="inlineStr">
        <is>
          <t>HALLANDS LÄN</t>
        </is>
      </c>
      <c r="E451" t="inlineStr">
        <is>
          <t>VARBERG</t>
        </is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9741-2025</t>
        </is>
      </c>
      <c r="B452" s="1" t="n">
        <v>45716.44537037037</v>
      </c>
      <c r="C452" s="1" t="n">
        <v>45962</v>
      </c>
      <c r="D452" t="inlineStr">
        <is>
          <t>HALLANDS LÄN</t>
        </is>
      </c>
      <c r="E452" t="inlineStr">
        <is>
          <t>VARBERG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37365-2025</t>
        </is>
      </c>
      <c r="B453" s="1" t="n">
        <v>45877.32945601852</v>
      </c>
      <c r="C453" s="1" t="n">
        <v>45962</v>
      </c>
      <c r="D453" t="inlineStr">
        <is>
          <t>HALLANDS LÄN</t>
        </is>
      </c>
      <c r="E453" t="inlineStr">
        <is>
          <t>VARBERG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48027-2025</t>
        </is>
      </c>
      <c r="B454" s="1" t="n">
        <v>45932.65140046296</v>
      </c>
      <c r="C454" s="1" t="n">
        <v>45962</v>
      </c>
      <c r="D454" t="inlineStr">
        <is>
          <t>HALLANDS LÄN</t>
        </is>
      </c>
      <c r="E454" t="inlineStr">
        <is>
          <t>VARBERG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9248-2025</t>
        </is>
      </c>
      <c r="B455" s="1" t="n">
        <v>45714.58465277778</v>
      </c>
      <c r="C455" s="1" t="n">
        <v>45962</v>
      </c>
      <c r="D455" t="inlineStr">
        <is>
          <t>HALLANDS LÄN</t>
        </is>
      </c>
      <c r="E455" t="inlineStr">
        <is>
          <t>VARBERG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47816-2025</t>
        </is>
      </c>
      <c r="B456" s="1" t="n">
        <v>45932.3327662037</v>
      </c>
      <c r="C456" s="1" t="n">
        <v>45962</v>
      </c>
      <c r="D456" t="inlineStr">
        <is>
          <t>HALLANDS LÄN</t>
        </is>
      </c>
      <c r="E456" t="inlineStr">
        <is>
          <t>VARBERG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48013-2025</t>
        </is>
      </c>
      <c r="B457" s="1" t="n">
        <v>45932.6437962963</v>
      </c>
      <c r="C457" s="1" t="n">
        <v>45962</v>
      </c>
      <c r="D457" t="inlineStr">
        <is>
          <t>HALLANDS LÄN</t>
        </is>
      </c>
      <c r="E457" t="inlineStr">
        <is>
          <t>VARBERG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19595-2025</t>
        </is>
      </c>
      <c r="B458" s="1" t="n">
        <v>45770.57915509259</v>
      </c>
      <c r="C458" s="1" t="n">
        <v>45962</v>
      </c>
      <c r="D458" t="inlineStr">
        <is>
          <t>HALLANDS LÄN</t>
        </is>
      </c>
      <c r="E458" t="inlineStr">
        <is>
          <t>VARBERG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48006-2025</t>
        </is>
      </c>
      <c r="B459" s="1" t="n">
        <v>45932.63645833333</v>
      </c>
      <c r="C459" s="1" t="n">
        <v>45962</v>
      </c>
      <c r="D459" t="inlineStr">
        <is>
          <t>HALLANDS LÄN</t>
        </is>
      </c>
      <c r="E459" t="inlineStr">
        <is>
          <t>VARBERG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48019-2025</t>
        </is>
      </c>
      <c r="B460" s="1" t="n">
        <v>45932.64760416667</v>
      </c>
      <c r="C460" s="1" t="n">
        <v>45962</v>
      </c>
      <c r="D460" t="inlineStr">
        <is>
          <t>HALLANDS LÄN</t>
        </is>
      </c>
      <c r="E460" t="inlineStr">
        <is>
          <t>VARBERG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37875-2025</t>
        </is>
      </c>
      <c r="B461" s="1" t="n">
        <v>45881.48006944444</v>
      </c>
      <c r="C461" s="1" t="n">
        <v>45962</v>
      </c>
      <c r="D461" t="inlineStr">
        <is>
          <t>HALLANDS LÄN</t>
        </is>
      </c>
      <c r="E461" t="inlineStr">
        <is>
          <t>VARBERG</t>
        </is>
      </c>
      <c r="G461" t="n">
        <v>5.7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8189-2025</t>
        </is>
      </c>
      <c r="B462" s="1" t="n">
        <v>45708.40592592592</v>
      </c>
      <c r="C462" s="1" t="n">
        <v>45962</v>
      </c>
      <c r="D462" t="inlineStr">
        <is>
          <t>HALLANDS LÄN</t>
        </is>
      </c>
      <c r="E462" t="inlineStr">
        <is>
          <t>VARBERG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45626-2024</t>
        </is>
      </c>
      <c r="B463" s="1" t="n">
        <v>45579.46918981482</v>
      </c>
      <c r="C463" s="1" t="n">
        <v>45962</v>
      </c>
      <c r="D463" t="inlineStr">
        <is>
          <t>HALLANDS LÄN</t>
        </is>
      </c>
      <c r="E463" t="inlineStr">
        <is>
          <t>VARBERG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15092-2025</t>
        </is>
      </c>
      <c r="B464" s="1" t="n">
        <v>45744.32753472222</v>
      </c>
      <c r="C464" s="1" t="n">
        <v>45962</v>
      </c>
      <c r="D464" t="inlineStr">
        <is>
          <t>HALLANDS LÄN</t>
        </is>
      </c>
      <c r="E464" t="inlineStr">
        <is>
          <t>VARBERG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24227-2024</t>
        </is>
      </c>
      <c r="B465" s="1" t="n">
        <v>45457.33523148148</v>
      </c>
      <c r="C465" s="1" t="n">
        <v>45962</v>
      </c>
      <c r="D465" t="inlineStr">
        <is>
          <t>HALLANDS LÄN</t>
        </is>
      </c>
      <c r="E465" t="inlineStr">
        <is>
          <t>VARBERG</t>
        </is>
      </c>
      <c r="F465" t="inlineStr">
        <is>
          <t>Kyrkan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45984-2024</t>
        </is>
      </c>
      <c r="B466" s="1" t="n">
        <v>45580.61172453704</v>
      </c>
      <c r="C466" s="1" t="n">
        <v>45962</v>
      </c>
      <c r="D466" t="inlineStr">
        <is>
          <t>HALLANDS LÄN</t>
        </is>
      </c>
      <c r="E466" t="inlineStr">
        <is>
          <t>VARBERG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15250-2025</t>
        </is>
      </c>
      <c r="B467" s="1" t="n">
        <v>45744.64173611111</v>
      </c>
      <c r="C467" s="1" t="n">
        <v>45962</v>
      </c>
      <c r="D467" t="inlineStr">
        <is>
          <t>HALLANDS LÄN</t>
        </is>
      </c>
      <c r="E467" t="inlineStr">
        <is>
          <t>VARBERG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3493-2024</t>
        </is>
      </c>
      <c r="B468" s="1" t="n">
        <v>45320</v>
      </c>
      <c r="C468" s="1" t="n">
        <v>45962</v>
      </c>
      <c r="D468" t="inlineStr">
        <is>
          <t>HALLANDS LÄN</t>
        </is>
      </c>
      <c r="E468" t="inlineStr">
        <is>
          <t>VARBERG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46414-2025</t>
        </is>
      </c>
      <c r="B469" s="1" t="n">
        <v>45925.5783912037</v>
      </c>
      <c r="C469" s="1" t="n">
        <v>45962</v>
      </c>
      <c r="D469" t="inlineStr">
        <is>
          <t>HALLANDS LÄN</t>
        </is>
      </c>
      <c r="E469" t="inlineStr">
        <is>
          <t>VARBERG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15065-2025</t>
        </is>
      </c>
      <c r="B470" s="1" t="n">
        <v>45743.74923611111</v>
      </c>
      <c r="C470" s="1" t="n">
        <v>45962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19893-2025</t>
        </is>
      </c>
      <c r="B471" s="1" t="n">
        <v>45771.57631944444</v>
      </c>
      <c r="C471" s="1" t="n">
        <v>45962</v>
      </c>
      <c r="D471" t="inlineStr">
        <is>
          <t>HALLANDS LÄN</t>
        </is>
      </c>
      <c r="E471" t="inlineStr">
        <is>
          <t>VARBERG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35018-2025</t>
        </is>
      </c>
      <c r="B472" s="1" t="n">
        <v>45851</v>
      </c>
      <c r="C472" s="1" t="n">
        <v>45962</v>
      </c>
      <c r="D472" t="inlineStr">
        <is>
          <t>HALLANDS LÄN</t>
        </is>
      </c>
      <c r="E472" t="inlineStr">
        <is>
          <t>VARBERG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4828-2024</t>
        </is>
      </c>
      <c r="B473" s="1" t="n">
        <v>45329</v>
      </c>
      <c r="C473" s="1" t="n">
        <v>45962</v>
      </c>
      <c r="D473" t="inlineStr">
        <is>
          <t>HALLANDS LÄN</t>
        </is>
      </c>
      <c r="E473" t="inlineStr">
        <is>
          <t>VARBERG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48019-2022</t>
        </is>
      </c>
      <c r="B474" s="1" t="n">
        <v>44855</v>
      </c>
      <c r="C474" s="1" t="n">
        <v>45962</v>
      </c>
      <c r="D474" t="inlineStr">
        <is>
          <t>HALLANDS LÄN</t>
        </is>
      </c>
      <c r="E474" t="inlineStr">
        <is>
          <t>VARBERG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9514-2023</t>
        </is>
      </c>
      <c r="B475" s="1" t="n">
        <v>44981.64929398148</v>
      </c>
      <c r="C475" s="1" t="n">
        <v>45962</v>
      </c>
      <c r="D475" t="inlineStr">
        <is>
          <t>HALLANDS LÄN</t>
        </is>
      </c>
      <c r="E475" t="inlineStr">
        <is>
          <t>VARBERG</t>
        </is>
      </c>
      <c r="G475" t="n">
        <v>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40940-2025</t>
        </is>
      </c>
      <c r="B476" s="1" t="n">
        <v>45897.65458333334</v>
      </c>
      <c r="C476" s="1" t="n">
        <v>45962</v>
      </c>
      <c r="D476" t="inlineStr">
        <is>
          <t>HALLANDS LÄN</t>
        </is>
      </c>
      <c r="E476" t="inlineStr">
        <is>
          <t>VARBERG</t>
        </is>
      </c>
      <c r="G476" t="n">
        <v>5.6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23912-2022</t>
        </is>
      </c>
      <c r="B477" s="1" t="n">
        <v>44722</v>
      </c>
      <c r="C477" s="1" t="n">
        <v>45962</v>
      </c>
      <c r="D477" t="inlineStr">
        <is>
          <t>HALLANDS LÄN</t>
        </is>
      </c>
      <c r="E477" t="inlineStr">
        <is>
          <t>VARBERG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49200-2025</t>
        </is>
      </c>
      <c r="B478" s="1" t="n">
        <v>45938</v>
      </c>
      <c r="C478" s="1" t="n">
        <v>45962</v>
      </c>
      <c r="D478" t="inlineStr">
        <is>
          <t>HALLANDS LÄN</t>
        </is>
      </c>
      <c r="E478" t="inlineStr">
        <is>
          <t>VARBERG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49846-2025</t>
        </is>
      </c>
      <c r="B479" s="1" t="n">
        <v>45940.4803125</v>
      </c>
      <c r="C479" s="1" t="n">
        <v>45962</v>
      </c>
      <c r="D479" t="inlineStr">
        <is>
          <t>HALLANDS LÄN</t>
        </is>
      </c>
      <c r="E479" t="inlineStr">
        <is>
          <t>VARBERG</t>
        </is>
      </c>
      <c r="G479" t="n">
        <v>18.7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14009-2023</t>
        </is>
      </c>
      <c r="B480" s="1" t="n">
        <v>45008</v>
      </c>
      <c r="C480" s="1" t="n">
        <v>45962</v>
      </c>
      <c r="D480" t="inlineStr">
        <is>
          <t>HALLANDS LÄN</t>
        </is>
      </c>
      <c r="E480" t="inlineStr">
        <is>
          <t>VARBERG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50465-2025</t>
        </is>
      </c>
      <c r="B481" s="1" t="n">
        <v>45945.35055555555</v>
      </c>
      <c r="C481" s="1" t="n">
        <v>45962</v>
      </c>
      <c r="D481" t="inlineStr">
        <is>
          <t>HALLANDS LÄN</t>
        </is>
      </c>
      <c r="E481" t="inlineStr">
        <is>
          <t>VARBERG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50456-2025</t>
        </is>
      </c>
      <c r="B482" s="1" t="n">
        <v>45945.34140046296</v>
      </c>
      <c r="C482" s="1" t="n">
        <v>45962</v>
      </c>
      <c r="D482" t="inlineStr">
        <is>
          <t>HALLANDS LÄN</t>
        </is>
      </c>
      <c r="E482" t="inlineStr">
        <is>
          <t>VARBERG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50490-2025</t>
        </is>
      </c>
      <c r="B483" s="1" t="n">
        <v>45945.39800925926</v>
      </c>
      <c r="C483" s="1" t="n">
        <v>45962</v>
      </c>
      <c r="D483" t="inlineStr">
        <is>
          <t>HALLANDS LÄN</t>
        </is>
      </c>
      <c r="E483" t="inlineStr">
        <is>
          <t>VARBERG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38547-2025</t>
        </is>
      </c>
      <c r="B484" s="1" t="n">
        <v>45884.43606481481</v>
      </c>
      <c r="C484" s="1" t="n">
        <v>45962</v>
      </c>
      <c r="D484" t="inlineStr">
        <is>
          <t>HALLANDS LÄN</t>
        </is>
      </c>
      <c r="E484" t="inlineStr">
        <is>
          <t>VARBERG</t>
        </is>
      </c>
      <c r="G484" t="n">
        <v>18.8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42498-2025</t>
        </is>
      </c>
      <c r="B485" s="1" t="n">
        <v>45905.51859953703</v>
      </c>
      <c r="C485" s="1" t="n">
        <v>45962</v>
      </c>
      <c r="D485" t="inlineStr">
        <is>
          <t>HALLANDS LÄN</t>
        </is>
      </c>
      <c r="E485" t="inlineStr">
        <is>
          <t>VARBERG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42413-2025</t>
        </is>
      </c>
      <c r="B486" s="1" t="n">
        <v>45905.39145833333</v>
      </c>
      <c r="C486" s="1" t="n">
        <v>45962</v>
      </c>
      <c r="D486" t="inlineStr">
        <is>
          <t>HALLANDS LÄN</t>
        </is>
      </c>
      <c r="E486" t="inlineStr">
        <is>
          <t>VARBERG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50850-2025</t>
        </is>
      </c>
      <c r="B487" s="1" t="n">
        <v>45946.58216435185</v>
      </c>
      <c r="C487" s="1" t="n">
        <v>45962</v>
      </c>
      <c r="D487" t="inlineStr">
        <is>
          <t>HALLANDS LÄN</t>
        </is>
      </c>
      <c r="E487" t="inlineStr">
        <is>
          <t>VARBERG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42569-2025</t>
        </is>
      </c>
      <c r="B488" s="1" t="n">
        <v>45905.60706018518</v>
      </c>
      <c r="C488" s="1" t="n">
        <v>45962</v>
      </c>
      <c r="D488" t="inlineStr">
        <is>
          <t>HALLANDS LÄN</t>
        </is>
      </c>
      <c r="E488" t="inlineStr">
        <is>
          <t>VARBERG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43273-2025</t>
        </is>
      </c>
      <c r="B489" s="1" t="n">
        <v>45910</v>
      </c>
      <c r="C489" s="1" t="n">
        <v>45962</v>
      </c>
      <c r="D489" t="inlineStr">
        <is>
          <t>HALLANDS LÄN</t>
        </is>
      </c>
      <c r="E489" t="inlineStr">
        <is>
          <t>VARBERG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42243-2025</t>
        </is>
      </c>
      <c r="B490" s="1" t="n">
        <v>45904.57483796297</v>
      </c>
      <c r="C490" s="1" t="n">
        <v>45962</v>
      </c>
      <c r="D490" t="inlineStr">
        <is>
          <t>HALLANDS LÄN</t>
        </is>
      </c>
      <c r="E490" t="inlineStr">
        <is>
          <t>VARBERG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8906-2025</t>
        </is>
      </c>
      <c r="B491" s="1" t="n">
        <v>45713</v>
      </c>
      <c r="C491" s="1" t="n">
        <v>45962</v>
      </c>
      <c r="D491" t="inlineStr">
        <is>
          <t>HALLANDS LÄN</t>
        </is>
      </c>
      <c r="E491" t="inlineStr">
        <is>
          <t>VARBERG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42978-2025</t>
        </is>
      </c>
      <c r="B492" s="1" t="n">
        <v>45909.42924768518</v>
      </c>
      <c r="C492" s="1" t="n">
        <v>45962</v>
      </c>
      <c r="D492" t="inlineStr">
        <is>
          <t>HALLANDS LÄN</t>
        </is>
      </c>
      <c r="E492" t="inlineStr">
        <is>
          <t>VARBERG</t>
        </is>
      </c>
      <c r="G492" t="n">
        <v>8.699999999999999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42881-2025</t>
        </is>
      </c>
      <c r="B493" s="1" t="n">
        <v>45908.63833333334</v>
      </c>
      <c r="C493" s="1" t="n">
        <v>45962</v>
      </c>
      <c r="D493" t="inlineStr">
        <is>
          <t>HALLANDS LÄN</t>
        </is>
      </c>
      <c r="E493" t="inlineStr">
        <is>
          <t>VARBERG</t>
        </is>
      </c>
      <c r="G493" t="n">
        <v>11.6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42722-2025</t>
        </is>
      </c>
      <c r="B494" s="1" t="n">
        <v>45908</v>
      </c>
      <c r="C494" s="1" t="n">
        <v>45962</v>
      </c>
      <c r="D494" t="inlineStr">
        <is>
          <t>HALLANDS LÄN</t>
        </is>
      </c>
      <c r="E494" t="inlineStr">
        <is>
          <t>VARBERG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42724-2025</t>
        </is>
      </c>
      <c r="B495" s="1" t="n">
        <v>45908.40140046296</v>
      </c>
      <c r="C495" s="1" t="n">
        <v>45962</v>
      </c>
      <c r="D495" t="inlineStr">
        <is>
          <t>HALLANDS LÄN</t>
        </is>
      </c>
      <c r="E495" t="inlineStr">
        <is>
          <t>VARBERG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42970-2025</t>
        </is>
      </c>
      <c r="B496" s="1" t="n">
        <v>45909</v>
      </c>
      <c r="C496" s="1" t="n">
        <v>45962</v>
      </c>
      <c r="D496" t="inlineStr">
        <is>
          <t>HALLANDS LÄN</t>
        </is>
      </c>
      <c r="E496" t="inlineStr">
        <is>
          <t>VARBERG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43483-2025</t>
        </is>
      </c>
      <c r="B497" s="1" t="n">
        <v>45911.50188657407</v>
      </c>
      <c r="C497" s="1" t="n">
        <v>45962</v>
      </c>
      <c r="D497" t="inlineStr">
        <is>
          <t>HALLANDS LÄN</t>
        </is>
      </c>
      <c r="E497" t="inlineStr">
        <is>
          <t>VARBERG</t>
        </is>
      </c>
      <c r="F497" t="inlineStr">
        <is>
          <t>Kyrkan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52074-2025</t>
        </is>
      </c>
      <c r="B498" s="1" t="n">
        <v>45952.65193287037</v>
      </c>
      <c r="C498" s="1" t="n">
        <v>45962</v>
      </c>
      <c r="D498" t="inlineStr">
        <is>
          <t>HALLANDS LÄN</t>
        </is>
      </c>
      <c r="E498" t="inlineStr">
        <is>
          <t>VARBERG</t>
        </is>
      </c>
      <c r="F498" t="inlineStr">
        <is>
          <t>Kyrkan</t>
        </is>
      </c>
      <c r="G498" t="n">
        <v>8.5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52595-2025</t>
        </is>
      </c>
      <c r="B499" s="1" t="n">
        <v>45954.6484837963</v>
      </c>
      <c r="C499" s="1" t="n">
        <v>45962</v>
      </c>
      <c r="D499" t="inlineStr">
        <is>
          <t>HALLANDS LÄN</t>
        </is>
      </c>
      <c r="E499" t="inlineStr">
        <is>
          <t>VARBERG</t>
        </is>
      </c>
      <c r="F499" t="inlineStr">
        <is>
          <t>Kyrkan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43779-2025</t>
        </is>
      </c>
      <c r="B500" s="1" t="n">
        <v>45912.52008101852</v>
      </c>
      <c r="C500" s="1" t="n">
        <v>45962</v>
      </c>
      <c r="D500" t="inlineStr">
        <is>
          <t>HALLANDS LÄN</t>
        </is>
      </c>
      <c r="E500" t="inlineStr">
        <is>
          <t>VARBERG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44215-2025</t>
        </is>
      </c>
      <c r="B501" s="1" t="n">
        <v>45915.63590277778</v>
      </c>
      <c r="C501" s="1" t="n">
        <v>45962</v>
      </c>
      <c r="D501" t="inlineStr">
        <is>
          <t>HALLANDS LÄN</t>
        </is>
      </c>
      <c r="E501" t="inlineStr">
        <is>
          <t>VARBERG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44223-2025</t>
        </is>
      </c>
      <c r="B502" s="1" t="n">
        <v>45915</v>
      </c>
      <c r="C502" s="1" t="n">
        <v>45962</v>
      </c>
      <c r="D502" t="inlineStr">
        <is>
          <t>HALLANDS LÄN</t>
        </is>
      </c>
      <c r="E502" t="inlineStr">
        <is>
          <t>VARBERG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53669-2025</t>
        </is>
      </c>
      <c r="B503" s="1" t="n">
        <v>45960.5499537037</v>
      </c>
      <c r="C503" s="1" t="n">
        <v>45962</v>
      </c>
      <c r="D503" t="inlineStr">
        <is>
          <t>HALLANDS LÄN</t>
        </is>
      </c>
      <c r="E503" t="inlineStr">
        <is>
          <t>VARBERG</t>
        </is>
      </c>
      <c r="G503" t="n">
        <v>5.8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53547-2025</t>
        </is>
      </c>
      <c r="B504" s="1" t="n">
        <v>45960.38479166666</v>
      </c>
      <c r="C504" s="1" t="n">
        <v>45962</v>
      </c>
      <c r="D504" t="inlineStr">
        <is>
          <t>HALLANDS LÄN</t>
        </is>
      </c>
      <c r="E504" t="inlineStr">
        <is>
          <t>VARBERG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53535-2025</t>
        </is>
      </c>
      <c r="B505" s="1" t="n">
        <v>45960.36910879629</v>
      </c>
      <c r="C505" s="1" t="n">
        <v>45962</v>
      </c>
      <c r="D505" t="inlineStr">
        <is>
          <t>HALLANDS LÄN</t>
        </is>
      </c>
      <c r="E505" t="inlineStr">
        <is>
          <t>VARBERG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44902-2025</t>
        </is>
      </c>
      <c r="B506" s="1" t="n">
        <v>45918.51079861111</v>
      </c>
      <c r="C506" s="1" t="n">
        <v>45962</v>
      </c>
      <c r="D506" t="inlineStr">
        <is>
          <t>HALLANDS LÄN</t>
        </is>
      </c>
      <c r="E506" t="inlineStr">
        <is>
          <t>VARBERG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2025-11-01T10:05:37Z</dcterms:created>
  <dcterms:modified xmlns:dcterms="http://purl.org/dc/terms/" xmlns:xsi="http://www.w3.org/2001/XMLSchema-instance" xsi:type="dcterms:W3CDTF">2025-11-01T10:05:37Z</dcterms:modified>
</cp:coreProperties>
</file>