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45956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45956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45956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45956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45956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45956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29344-2021</t>
        </is>
      </c>
      <c r="B8" s="1" t="n">
        <v>44361</v>
      </c>
      <c r="C8" s="1" t="n">
        <v>45956</v>
      </c>
      <c r="D8" t="inlineStr">
        <is>
          <t>VÄSTRA GÖTALANDS LÄN</t>
        </is>
      </c>
      <c r="E8" t="inlineStr">
        <is>
          <t>MUNKEDAL</t>
        </is>
      </c>
      <c r="G8" t="n">
        <v>10.6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Dunmossa
Grön sköldmossa</t>
        </is>
      </c>
      <c r="S8">
        <f>HYPERLINK("https://klasma.github.io/Logging_1430/artfynd/A 29344-2021 artfynd.xlsx", "A 29344-2021")</f>
        <v/>
      </c>
      <c r="T8">
        <f>HYPERLINK("https://klasma.github.io/Logging_1430/kartor/A 29344-2021 karta.png", "A 29344-2021")</f>
        <v/>
      </c>
      <c r="V8">
        <f>HYPERLINK("https://klasma.github.io/Logging_1430/klagomål/A 29344-2021 FSC-klagomål.docx", "A 29344-2021")</f>
        <v/>
      </c>
      <c r="W8">
        <f>HYPERLINK("https://klasma.github.io/Logging_1430/klagomålsmail/A 29344-2021 FSC-klagomål mail.docx", "A 29344-2021")</f>
        <v/>
      </c>
      <c r="X8">
        <f>HYPERLINK("https://klasma.github.io/Logging_1430/tillsyn/A 29344-2021 tillsynsbegäran.docx", "A 29344-2021")</f>
        <v/>
      </c>
      <c r="Y8">
        <f>HYPERLINK("https://klasma.github.io/Logging_1430/tillsynsmail/A 29344-2021 tillsynsbegäran mail.docx", "A 29344-2021")</f>
        <v/>
      </c>
    </row>
    <row r="9" ht="15" customHeight="1">
      <c r="A9" t="inlineStr">
        <is>
          <t>A 58890-2022</t>
        </is>
      </c>
      <c r="B9" s="1" t="n">
        <v>44903</v>
      </c>
      <c r="C9" s="1" t="n">
        <v>45956</v>
      </c>
      <c r="D9" t="inlineStr">
        <is>
          <t>VÄSTRA GÖTALANDS LÄN</t>
        </is>
      </c>
      <c r="E9" t="inlineStr">
        <is>
          <t>MUNKEDAL</t>
        </is>
      </c>
      <c r="G9" t="n">
        <v>5.4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Svart taggsvamp
Stor revmossa</t>
        </is>
      </c>
      <c r="S9">
        <f>HYPERLINK("https://klasma.github.io/Logging_1430/artfynd/A 58890-2022 artfynd.xlsx", "A 58890-2022")</f>
        <v/>
      </c>
      <c r="T9">
        <f>HYPERLINK("https://klasma.github.io/Logging_1430/kartor/A 58890-2022 karta.png", "A 58890-2022")</f>
        <v/>
      </c>
      <c r="V9">
        <f>HYPERLINK("https://klasma.github.io/Logging_1430/klagomål/A 58890-2022 FSC-klagomål.docx", "A 58890-2022")</f>
        <v/>
      </c>
      <c r="W9">
        <f>HYPERLINK("https://klasma.github.io/Logging_1430/klagomålsmail/A 58890-2022 FSC-klagomål mail.docx", "A 58890-2022")</f>
        <v/>
      </c>
      <c r="X9">
        <f>HYPERLINK("https://klasma.github.io/Logging_1430/tillsyn/A 58890-2022 tillsynsbegäran.docx", "A 58890-2022")</f>
        <v/>
      </c>
      <c r="Y9">
        <f>HYPERLINK("https://klasma.github.io/Logging_1430/tillsynsmail/A 58890-2022 tillsynsbegäran mail.docx", "A 58890-2022")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45956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2562-2025</t>
        </is>
      </c>
      <c r="B11" s="1" t="n">
        <v>45674.65603009259</v>
      </c>
      <c r="C11" s="1" t="n">
        <v>45956</v>
      </c>
      <c r="D11" t="inlineStr">
        <is>
          <t>VÄSTRA GÖTALANDS LÄN</t>
        </is>
      </c>
      <c r="E11" t="inlineStr">
        <is>
          <t>MUNKEDAL</t>
        </is>
      </c>
      <c r="G11" t="n">
        <v>1.3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Svinrot</t>
        </is>
      </c>
      <c r="S11">
        <f>HYPERLINK("https://klasma.github.io/Logging_1430/artfynd/A 2562-2025 artfynd.xlsx", "A 2562-2025")</f>
        <v/>
      </c>
      <c r="T11">
        <f>HYPERLINK("https://klasma.github.io/Logging_1430/kartor/A 2562-2025 karta.png", "A 2562-2025")</f>
        <v/>
      </c>
      <c r="V11">
        <f>HYPERLINK("https://klasma.github.io/Logging_1430/klagomål/A 2562-2025 FSC-klagomål.docx", "A 2562-2025")</f>
        <v/>
      </c>
      <c r="W11">
        <f>HYPERLINK("https://klasma.github.io/Logging_1430/klagomålsmail/A 2562-2025 FSC-klagomål mail.docx", "A 2562-2025")</f>
        <v/>
      </c>
      <c r="X11">
        <f>HYPERLINK("https://klasma.github.io/Logging_1430/tillsyn/A 2562-2025 tillsynsbegäran.docx", "A 2562-2025")</f>
        <v/>
      </c>
      <c r="Y11">
        <f>HYPERLINK("https://klasma.github.io/Logging_1430/tillsynsmail/A 2562-2025 tillsynsbegäran mail.docx", "A 2562-2025")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45956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HYPERLINK("https://klasma.github.io/Logging_1430/artfynd/A 16972-2022 artfynd.xlsx", "A 16972-2022")</f>
        <v/>
      </c>
      <c r="T12">
        <f>HYPERLINK("https://klasma.github.io/Logging_1430/kartor/A 16972-2022 karta.png", "A 16972-2022")</f>
        <v/>
      </c>
      <c r="V12">
        <f>HYPERLINK("https://klasma.github.io/Logging_1430/klagomål/A 16972-2022 FSC-klagomål.docx", "A 16972-2022")</f>
        <v/>
      </c>
      <c r="W12">
        <f>HYPERLINK("https://klasma.github.io/Logging_1430/klagomålsmail/A 16972-2022 FSC-klagomål mail.docx", "A 16972-2022")</f>
        <v/>
      </c>
      <c r="X12">
        <f>HYPERLINK("https://klasma.github.io/Logging_1430/tillsyn/A 16972-2022 tillsynsbegäran.docx", "A 16972-2022")</f>
        <v/>
      </c>
      <c r="Y12">
        <f>HYPERLINK("https://klasma.github.io/Logging_1430/tillsynsmail/A 16972-2022 tillsynsbegäran mail.docx", "A 16972-2022")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45956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45956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45956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24520-2024</t>
        </is>
      </c>
      <c r="B16" s="1" t="n">
        <v>45458</v>
      </c>
      <c r="C16" s="1" t="n">
        <v>45956</v>
      </c>
      <c r="D16" t="inlineStr">
        <is>
          <t>VÄSTRA GÖTALANDS LÄN</t>
        </is>
      </c>
      <c r="E16" t="inlineStr">
        <is>
          <t>MUNKEDAL</t>
        </is>
      </c>
      <c r="G16" t="n">
        <v>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HYPERLINK("https://klasma.github.io/Logging_1430/artfynd/A 24520-2024 artfynd.xlsx", "A 24520-2024")</f>
        <v/>
      </c>
      <c r="T16">
        <f>HYPERLINK("https://klasma.github.io/Logging_1430/kartor/A 24520-2024 karta.png", "A 24520-2024")</f>
        <v/>
      </c>
      <c r="V16">
        <f>HYPERLINK("https://klasma.github.io/Logging_1430/klagomål/A 24520-2024 FSC-klagomål.docx", "A 24520-2024")</f>
        <v/>
      </c>
      <c r="W16">
        <f>HYPERLINK("https://klasma.github.io/Logging_1430/klagomålsmail/A 24520-2024 FSC-klagomål mail.docx", "A 24520-2024")</f>
        <v/>
      </c>
      <c r="X16">
        <f>HYPERLINK("https://klasma.github.io/Logging_1430/tillsyn/A 24520-2024 tillsynsbegäran.docx", "A 24520-2024")</f>
        <v/>
      </c>
      <c r="Y16">
        <f>HYPERLINK("https://klasma.github.io/Logging_1430/tillsynsmail/A 24520-2024 tillsynsbegäran mail.docx", "A 24520-2024")</f>
        <v/>
      </c>
      <c r="Z16">
        <f>HYPERLINK("https://klasma.github.io/Logging_1430/fåglar/A 24520-2024 prioriterade fågelarter.docx", "A 24520-2024")</f>
        <v/>
      </c>
    </row>
    <row r="17" ht="15" customHeight="1">
      <c r="A17" t="inlineStr">
        <is>
          <t>A 9934-2023</t>
        </is>
      </c>
      <c r="B17" s="1" t="n">
        <v>44978</v>
      </c>
      <c r="C17" s="1" t="n">
        <v>45956</v>
      </c>
      <c r="D17" t="inlineStr">
        <is>
          <t>VÄSTRA GÖTALANDS LÄN</t>
        </is>
      </c>
      <c r="E17" t="inlineStr">
        <is>
          <t>MUNKEDAL</t>
        </is>
      </c>
      <c r="G17" t="n">
        <v>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HYPERLINK("https://klasma.github.io/Logging_1430/artfynd/A 9934-2023 artfynd.xlsx", "A 9934-2023")</f>
        <v/>
      </c>
      <c r="T17">
        <f>HYPERLINK("https://klasma.github.io/Logging_1430/kartor/A 9934-2023 karta.png", "A 9934-2023")</f>
        <v/>
      </c>
      <c r="V17">
        <f>HYPERLINK("https://klasma.github.io/Logging_1430/klagomål/A 9934-2023 FSC-klagomål.docx", "A 9934-2023")</f>
        <v/>
      </c>
      <c r="W17">
        <f>HYPERLINK("https://klasma.github.io/Logging_1430/klagomålsmail/A 9934-2023 FSC-klagomål mail.docx", "A 9934-2023")</f>
        <v/>
      </c>
      <c r="X17">
        <f>HYPERLINK("https://klasma.github.io/Logging_1430/tillsyn/A 9934-2023 tillsynsbegäran.docx", "A 9934-2023")</f>
        <v/>
      </c>
      <c r="Y17">
        <f>HYPERLINK("https://klasma.github.io/Logging_1430/tillsynsmail/A 9934-2023 tillsynsbegäran mail.docx", "A 9934-2023")</f>
        <v/>
      </c>
      <c r="Z17">
        <f>HYPERLINK("https://klasma.github.io/Logging_1430/fåglar/A 9934-2023 prioriterade fågelarter.docx", "A 9934-2023")</f>
        <v/>
      </c>
    </row>
    <row r="18" ht="15" customHeight="1">
      <c r="A18" t="inlineStr">
        <is>
          <t>A 45160-2024</t>
        </is>
      </c>
      <c r="B18" s="1" t="n">
        <v>45575.6496412037</v>
      </c>
      <c r="C18" s="1" t="n">
        <v>45956</v>
      </c>
      <c r="D18" t="inlineStr">
        <is>
          <t>VÄSTRA GÖTALANDS LÄN</t>
        </is>
      </c>
      <c r="E18" t="inlineStr">
        <is>
          <t>MUNKEDAL</t>
        </is>
      </c>
      <c r="F18" t="inlineStr">
        <is>
          <t>Naturvårdsverket</t>
        </is>
      </c>
      <c r="G18" t="n">
        <v>3.4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HYPERLINK("https://klasma.github.io/Logging_1430/artfynd/A 45160-2024 artfynd.xlsx", "A 45160-2024")</f>
        <v/>
      </c>
      <c r="T18">
        <f>HYPERLINK("https://klasma.github.io/Logging_1430/kartor/A 45160-2024 karta.png", "A 45160-2024")</f>
        <v/>
      </c>
      <c r="V18">
        <f>HYPERLINK("https://klasma.github.io/Logging_1430/klagomål/A 45160-2024 FSC-klagomål.docx", "A 45160-2024")</f>
        <v/>
      </c>
      <c r="W18">
        <f>HYPERLINK("https://klasma.github.io/Logging_1430/klagomålsmail/A 45160-2024 FSC-klagomål mail.docx", "A 45160-2024")</f>
        <v/>
      </c>
      <c r="X18">
        <f>HYPERLINK("https://klasma.github.io/Logging_1430/tillsyn/A 45160-2024 tillsynsbegäran.docx", "A 45160-2024")</f>
        <v/>
      </c>
      <c r="Y18">
        <f>HYPERLINK("https://klasma.github.io/Logging_1430/tillsynsmail/A 45160-2024 tillsynsbegäran mail.docx", "A 45160-2024")</f>
        <v/>
      </c>
      <c r="Z18">
        <f>HYPERLINK("https://klasma.github.io/Logging_1430/fåglar/A 45160-2024 prioriterade fågelarter.docx", "A 45160-2024")</f>
        <v/>
      </c>
    </row>
    <row r="19" ht="15" customHeight="1">
      <c r="A19" t="inlineStr">
        <is>
          <t>A 40438-2025</t>
        </is>
      </c>
      <c r="B19" s="1" t="n">
        <v>45895.62070601852</v>
      </c>
      <c r="C19" s="1" t="n">
        <v>45956</v>
      </c>
      <c r="D19" t="inlineStr">
        <is>
          <t>VÄSTRA GÖTALANDS LÄN</t>
        </is>
      </c>
      <c r="E19" t="inlineStr">
        <is>
          <t>MUNKEDAL</t>
        </is>
      </c>
      <c r="G19" t="n">
        <v>9.4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HYPERLINK("https://klasma.github.io/Logging_1430/artfynd/A 40438-2025 artfynd.xlsx", "A 40438-2025")</f>
        <v/>
      </c>
      <c r="T19">
        <f>HYPERLINK("https://klasma.github.io/Logging_1430/kartor/A 40438-2025 karta.png", "A 40438-2025")</f>
        <v/>
      </c>
      <c r="V19">
        <f>HYPERLINK("https://klasma.github.io/Logging_1430/klagomål/A 40438-2025 FSC-klagomål.docx", "A 40438-2025")</f>
        <v/>
      </c>
      <c r="W19">
        <f>HYPERLINK("https://klasma.github.io/Logging_1430/klagomålsmail/A 40438-2025 FSC-klagomål mail.docx", "A 40438-2025")</f>
        <v/>
      </c>
      <c r="X19">
        <f>HYPERLINK("https://klasma.github.io/Logging_1430/tillsyn/A 40438-2025 tillsynsbegäran.docx", "A 40438-2025")</f>
        <v/>
      </c>
      <c r="Y19">
        <f>HYPERLINK("https://klasma.github.io/Logging_1430/tillsynsmail/A 40438-2025 tillsynsbegäran mail.docx", "A 40438-2025")</f>
        <v/>
      </c>
    </row>
    <row r="20" ht="15" customHeight="1">
      <c r="A20" t="inlineStr">
        <is>
          <t>A 2531-2024</t>
        </is>
      </c>
      <c r="B20" s="1" t="n">
        <v>45313</v>
      </c>
      <c r="C20" s="1" t="n">
        <v>45956</v>
      </c>
      <c r="D20" t="inlineStr">
        <is>
          <t>VÄSTRA GÖTALANDS LÄN</t>
        </is>
      </c>
      <c r="E20" t="inlineStr">
        <is>
          <t>MUNKEDAL</t>
        </is>
      </c>
      <c r="G20" t="n">
        <v>2.2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HYPERLINK("https://klasma.github.io/Logging_1430/artfynd/A 2531-2024 artfynd.xlsx", "A 2531-2024")</f>
        <v/>
      </c>
      <c r="T20">
        <f>HYPERLINK("https://klasma.github.io/Logging_1430/kartor/A 2531-2024 karta.png", "A 2531-2024")</f>
        <v/>
      </c>
      <c r="V20">
        <f>HYPERLINK("https://klasma.github.io/Logging_1430/klagomål/A 2531-2024 FSC-klagomål.docx", "A 2531-2024")</f>
        <v/>
      </c>
      <c r="W20">
        <f>HYPERLINK("https://klasma.github.io/Logging_1430/klagomålsmail/A 2531-2024 FSC-klagomål mail.docx", "A 2531-2024")</f>
        <v/>
      </c>
      <c r="X20">
        <f>HYPERLINK("https://klasma.github.io/Logging_1430/tillsyn/A 2531-2024 tillsynsbegäran.docx", "A 2531-2024")</f>
        <v/>
      </c>
      <c r="Y20">
        <f>HYPERLINK("https://klasma.github.io/Logging_1430/tillsynsmail/A 2531-2024 tillsynsbegäran mail.docx", "A 2531-2024")</f>
        <v/>
      </c>
    </row>
    <row r="21" ht="15" customHeight="1">
      <c r="A21" t="inlineStr">
        <is>
          <t>A 1647-2025</t>
        </is>
      </c>
      <c r="B21" s="1" t="n">
        <v>45670</v>
      </c>
      <c r="C21" s="1" t="n">
        <v>45956</v>
      </c>
      <c r="D21" t="inlineStr">
        <is>
          <t>VÄSTRA GÖTALANDS LÄN</t>
        </is>
      </c>
      <c r="E21" t="inlineStr">
        <is>
          <t>MUNKEDAL</t>
        </is>
      </c>
      <c r="F21" t="inlineStr">
        <is>
          <t>Övriga Aktiebolag</t>
        </is>
      </c>
      <c r="G21" t="n">
        <v>19.8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HYPERLINK("https://klasma.github.io/Logging_1430/artfynd/A 1647-2025 artfynd.xlsx", "A 1647-2025")</f>
        <v/>
      </c>
      <c r="T21">
        <f>HYPERLINK("https://klasma.github.io/Logging_1430/kartor/A 1647-2025 karta.png", "A 1647-2025")</f>
        <v/>
      </c>
      <c r="V21">
        <f>HYPERLINK("https://klasma.github.io/Logging_1430/klagomål/A 1647-2025 FSC-klagomål.docx", "A 1647-2025")</f>
        <v/>
      </c>
      <c r="W21">
        <f>HYPERLINK("https://klasma.github.io/Logging_1430/klagomålsmail/A 1647-2025 FSC-klagomål mail.docx", "A 1647-2025")</f>
        <v/>
      </c>
      <c r="X21">
        <f>HYPERLINK("https://klasma.github.io/Logging_1430/tillsyn/A 1647-2025 tillsynsbegäran.docx", "A 1647-2025")</f>
        <v/>
      </c>
      <c r="Y21">
        <f>HYPERLINK("https://klasma.github.io/Logging_1430/tillsynsmail/A 1647-2025 tillsynsbegäran mail.docx", "A 1647-2025")</f>
        <v/>
      </c>
    </row>
    <row r="22" ht="15" customHeight="1">
      <c r="A22" t="inlineStr">
        <is>
          <t>A 51398-2025</t>
        </is>
      </c>
      <c r="B22" s="1" t="n">
        <v>45947</v>
      </c>
      <c r="C22" s="1" t="n">
        <v>45956</v>
      </c>
      <c r="D22" t="inlineStr">
        <is>
          <t>VÄSTRA GÖTALANDS LÄN</t>
        </is>
      </c>
      <c r="E22" t="inlineStr">
        <is>
          <t>MUNKEDAL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HYPERLINK("https://klasma.github.io/Logging_1430/artfynd/A 51398-2025 artfynd.xlsx", "A 51398-2025")</f>
        <v/>
      </c>
      <c r="T22">
        <f>HYPERLINK("https://klasma.github.io/Logging_1430/kartor/A 51398-2025 karta.png", "A 51398-2025")</f>
        <v/>
      </c>
      <c r="V22">
        <f>HYPERLINK("https://klasma.github.io/Logging_1430/klagomål/A 51398-2025 FSC-klagomål.docx", "A 51398-2025")</f>
        <v/>
      </c>
      <c r="W22">
        <f>HYPERLINK("https://klasma.github.io/Logging_1430/klagomålsmail/A 51398-2025 FSC-klagomål mail.docx", "A 51398-2025")</f>
        <v/>
      </c>
      <c r="X22">
        <f>HYPERLINK("https://klasma.github.io/Logging_1430/tillsyn/A 51398-2025 tillsynsbegäran.docx", "A 51398-2025")</f>
        <v/>
      </c>
      <c r="Y22">
        <f>HYPERLINK("https://klasma.github.io/Logging_1430/tillsynsmail/A 51398-2025 tillsynsbegäran mail.docx", "A 51398-2025")</f>
        <v/>
      </c>
    </row>
    <row r="23" ht="15" customHeight="1">
      <c r="A23" t="inlineStr">
        <is>
          <t>A 3899-2021</t>
        </is>
      </c>
      <c r="B23" s="1" t="n">
        <v>44217</v>
      </c>
      <c r="C23" s="1" t="n">
        <v>45956</v>
      </c>
      <c r="D23" t="inlineStr">
        <is>
          <t>VÄSTRA GÖTALANDS LÄN</t>
        </is>
      </c>
      <c r="E23" t="inlineStr">
        <is>
          <t>MUNKEDAL</t>
        </is>
      </c>
      <c r="G23" t="n">
        <v>34.1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HYPERLINK("https://klasma.github.io/Logging_1430/artfynd/A 3899-2021 artfynd.xlsx", "A 3899-2021")</f>
        <v/>
      </c>
      <c r="T23">
        <f>HYPERLINK("https://klasma.github.io/Logging_1430/kartor/A 3899-2021 karta.png", "A 3899-2021")</f>
        <v/>
      </c>
      <c r="V23">
        <f>HYPERLINK("https://klasma.github.io/Logging_1430/klagomål/A 3899-2021 FSC-klagomål.docx", "A 3899-2021")</f>
        <v/>
      </c>
      <c r="W23">
        <f>HYPERLINK("https://klasma.github.io/Logging_1430/klagomålsmail/A 3899-2021 FSC-klagomål mail.docx", "A 3899-2021")</f>
        <v/>
      </c>
      <c r="X23">
        <f>HYPERLINK("https://klasma.github.io/Logging_1430/tillsyn/A 3899-2021 tillsynsbegäran.docx", "A 3899-2021")</f>
        <v/>
      </c>
      <c r="Y23">
        <f>HYPERLINK("https://klasma.github.io/Logging_1430/tillsynsmail/A 3899-2021 tillsynsbegäran mail.docx", "A 3899-2021")</f>
        <v/>
      </c>
    </row>
    <row r="24" ht="15" customHeight="1">
      <c r="A24" t="inlineStr">
        <is>
          <t>A 2555-2023</t>
        </is>
      </c>
      <c r="B24" s="1" t="n">
        <v>44943</v>
      </c>
      <c r="C24" s="1" t="n">
        <v>45956</v>
      </c>
      <c r="D24" t="inlineStr">
        <is>
          <t>VÄSTRA GÖTALANDS LÄN</t>
        </is>
      </c>
      <c r="E24" t="inlineStr">
        <is>
          <t>MUNKEDAL</t>
        </is>
      </c>
      <c r="G24" t="n">
        <v>3.1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Svart trolldruva</t>
        </is>
      </c>
      <c r="S24">
        <f>HYPERLINK("https://klasma.github.io/Logging_1430/artfynd/A 2555-2023 artfynd.xlsx", "A 2555-2023")</f>
        <v/>
      </c>
      <c r="T24">
        <f>HYPERLINK("https://klasma.github.io/Logging_1430/kartor/A 2555-2023 karta.png", "A 2555-2023")</f>
        <v/>
      </c>
      <c r="V24">
        <f>HYPERLINK("https://klasma.github.io/Logging_1430/klagomål/A 2555-2023 FSC-klagomål.docx", "A 2555-2023")</f>
        <v/>
      </c>
      <c r="W24">
        <f>HYPERLINK("https://klasma.github.io/Logging_1430/klagomålsmail/A 2555-2023 FSC-klagomål mail.docx", "A 2555-2023")</f>
        <v/>
      </c>
      <c r="X24">
        <f>HYPERLINK("https://klasma.github.io/Logging_1430/tillsyn/A 2555-2023 tillsynsbegäran.docx", "A 2555-2023")</f>
        <v/>
      </c>
      <c r="Y24">
        <f>HYPERLINK("https://klasma.github.io/Logging_1430/tillsynsmail/A 2555-2023 tillsynsbegäran mail.docx", "A 2555-2023")</f>
        <v/>
      </c>
    </row>
    <row r="25" ht="15" customHeight="1">
      <c r="A25" t="inlineStr">
        <is>
          <t>A 37035-2024</t>
        </is>
      </c>
      <c r="B25" s="1" t="n">
        <v>45539</v>
      </c>
      <c r="C25" s="1" t="n">
        <v>45956</v>
      </c>
      <c r="D25" t="inlineStr">
        <is>
          <t>VÄSTRA GÖTALANDS LÄN</t>
        </is>
      </c>
      <c r="E25" t="inlineStr">
        <is>
          <t>MUNKEDAL</t>
        </is>
      </c>
      <c r="F25" t="inlineStr">
        <is>
          <t>Övriga Aktiebolag</t>
        </is>
      </c>
      <c r="G25" t="n">
        <v>43.6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Svinrot</t>
        </is>
      </c>
      <c r="S25">
        <f>HYPERLINK("https://klasma.github.io/Logging_1430/artfynd/A 37035-2024 artfynd.xlsx", "A 37035-2024")</f>
        <v/>
      </c>
      <c r="T25">
        <f>HYPERLINK("https://klasma.github.io/Logging_1430/kartor/A 37035-2024 karta.png", "A 37035-2024")</f>
        <v/>
      </c>
      <c r="V25">
        <f>HYPERLINK("https://klasma.github.io/Logging_1430/klagomål/A 37035-2024 FSC-klagomål.docx", "A 37035-2024")</f>
        <v/>
      </c>
      <c r="W25">
        <f>HYPERLINK("https://klasma.github.io/Logging_1430/klagomålsmail/A 37035-2024 FSC-klagomål mail.docx", "A 37035-2024")</f>
        <v/>
      </c>
      <c r="X25">
        <f>HYPERLINK("https://klasma.github.io/Logging_1430/tillsyn/A 37035-2024 tillsynsbegäran.docx", "A 37035-2024")</f>
        <v/>
      </c>
      <c r="Y25">
        <f>HYPERLINK("https://klasma.github.io/Logging_1430/tillsynsmail/A 37035-2024 tillsynsbegäran mail.docx", "A 37035-2024")</f>
        <v/>
      </c>
    </row>
    <row r="26" ht="15" customHeight="1">
      <c r="A26" t="inlineStr">
        <is>
          <t>A 56037-2022</t>
        </is>
      </c>
      <c r="B26" s="1" t="n">
        <v>44889.55938657407</v>
      </c>
      <c r="C26" s="1" t="n">
        <v>45956</v>
      </c>
      <c r="D26" t="inlineStr">
        <is>
          <t>VÄSTRA GÖTALANDS LÄN</t>
        </is>
      </c>
      <c r="E26" t="inlineStr">
        <is>
          <t>MUNKEDAL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24538-2021</t>
        </is>
      </c>
      <c r="B27" s="1" t="n">
        <v>44339</v>
      </c>
      <c r="C27" s="1" t="n">
        <v>45956</v>
      </c>
      <c r="D27" t="inlineStr">
        <is>
          <t>VÄSTRA GÖTALANDS LÄN</t>
        </is>
      </c>
      <c r="E27" t="inlineStr">
        <is>
          <t>MUNKEDAL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73977-2021</t>
        </is>
      </c>
      <c r="B28" s="1" t="n">
        <v>44554.44054398148</v>
      </c>
      <c r="C28" s="1" t="n">
        <v>45956</v>
      </c>
      <c r="D28" t="inlineStr">
        <is>
          <t>VÄSTRA GÖTALANDS LÄN</t>
        </is>
      </c>
      <c r="E28" t="inlineStr">
        <is>
          <t>MUNKEDAL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40950-2021</t>
        </is>
      </c>
      <c r="B29" s="1" t="n">
        <v>44421.56398148148</v>
      </c>
      <c r="C29" s="1" t="n">
        <v>45956</v>
      </c>
      <c r="D29" t="inlineStr">
        <is>
          <t>VÄSTRA GÖTALANDS LÄN</t>
        </is>
      </c>
      <c r="E29" t="inlineStr">
        <is>
          <t>MUNKEDAL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9577-2021</t>
        </is>
      </c>
      <c r="B30" s="1" t="n">
        <v>44251</v>
      </c>
      <c r="C30" s="1" t="n">
        <v>45956</v>
      </c>
      <c r="D30" t="inlineStr">
        <is>
          <t>VÄSTRA GÖTALANDS LÄN</t>
        </is>
      </c>
      <c r="E30" t="inlineStr">
        <is>
          <t>MUNKEDAL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68218-2021</t>
        </is>
      </c>
      <c r="B31" s="1" t="n">
        <v>44525</v>
      </c>
      <c r="C31" s="1" t="n">
        <v>45956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Övriga Aktiebolag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45956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17967-2022</t>
        </is>
      </c>
      <c r="B33" s="1" t="n">
        <v>44683</v>
      </c>
      <c r="C33" s="1" t="n">
        <v>45956</v>
      </c>
      <c r="D33" t="inlineStr">
        <is>
          <t>VÄSTRA GÖTALANDS LÄN</t>
        </is>
      </c>
      <c r="E33" t="inlineStr">
        <is>
          <t>MUNKEDAL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60209-2020</t>
        </is>
      </c>
      <c r="B34" s="1" t="n">
        <v>44152</v>
      </c>
      <c r="C34" s="1" t="n">
        <v>45956</v>
      </c>
      <c r="D34" t="inlineStr">
        <is>
          <t>VÄSTRA GÖTALANDS LÄN</t>
        </is>
      </c>
      <c r="E34" t="inlineStr">
        <is>
          <t>MUNKEDAL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45956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45956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45956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45956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45956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45956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45956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45956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60207-2020</t>
        </is>
      </c>
      <c r="B43" s="1" t="n">
        <v>44152</v>
      </c>
      <c r="C43" s="1" t="n">
        <v>45956</v>
      </c>
      <c r="D43" t="inlineStr">
        <is>
          <t>VÄSTRA GÖTALANDS LÄN</t>
        </is>
      </c>
      <c r="E43" t="inlineStr">
        <is>
          <t>MUNKEDAL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68333-2021</t>
        </is>
      </c>
      <c r="B44" s="1" t="n">
        <v>44527</v>
      </c>
      <c r="C44" s="1" t="n">
        <v>45956</v>
      </c>
      <c r="D44" t="inlineStr">
        <is>
          <t>VÄSTRA GÖTALANDS LÄN</t>
        </is>
      </c>
      <c r="E44" t="inlineStr">
        <is>
          <t>MUNKEDAL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45956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45956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45956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45956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45956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45956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45956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45956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27387-2021</t>
        </is>
      </c>
      <c r="B53" s="1" t="n">
        <v>44351</v>
      </c>
      <c r="C53" s="1" t="n">
        <v>45956</v>
      </c>
      <c r="D53" t="inlineStr">
        <is>
          <t>VÄSTRA GÖTALANDS LÄN</t>
        </is>
      </c>
      <c r="E53" t="inlineStr">
        <is>
          <t>MUNKEDAL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28354-2021</t>
        </is>
      </c>
      <c r="B54" s="1" t="n">
        <v>44356</v>
      </c>
      <c r="C54" s="1" t="n">
        <v>45956</v>
      </c>
      <c r="D54" t="inlineStr">
        <is>
          <t>VÄSTRA GÖTALANDS LÄN</t>
        </is>
      </c>
      <c r="E54" t="inlineStr">
        <is>
          <t>MUNKEDAL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13884-2021</t>
        </is>
      </c>
      <c r="B55" s="1" t="n">
        <v>44277</v>
      </c>
      <c r="C55" s="1" t="n">
        <v>45956</v>
      </c>
      <c r="D55" t="inlineStr">
        <is>
          <t>VÄSTRA GÖTALANDS LÄN</t>
        </is>
      </c>
      <c r="E55" t="inlineStr">
        <is>
          <t>MUNKEDAL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13969-2021</t>
        </is>
      </c>
      <c r="B56" s="1" t="n">
        <v>44277</v>
      </c>
      <c r="C56" s="1" t="n">
        <v>45956</v>
      </c>
      <c r="D56" t="inlineStr">
        <is>
          <t>VÄSTRA GÖTALANDS LÄN</t>
        </is>
      </c>
      <c r="E56" t="inlineStr">
        <is>
          <t>MUNKEDAL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19188-2022</t>
        </is>
      </c>
      <c r="B57" s="1" t="n">
        <v>44691</v>
      </c>
      <c r="C57" s="1" t="n">
        <v>45956</v>
      </c>
      <c r="D57" t="inlineStr">
        <is>
          <t>VÄSTRA GÖTALANDS LÄN</t>
        </is>
      </c>
      <c r="E57" t="inlineStr">
        <is>
          <t>MUNKEDAL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62257-2020</t>
        </is>
      </c>
      <c r="B58" s="1" t="n">
        <v>44155</v>
      </c>
      <c r="C58" s="1" t="n">
        <v>45956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Kommuner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60859-2021</t>
        </is>
      </c>
      <c r="B59" s="1" t="n">
        <v>44497</v>
      </c>
      <c r="C59" s="1" t="n">
        <v>45956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Kyrkan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51431-2022</t>
        </is>
      </c>
      <c r="B60" s="1" t="n">
        <v>44866</v>
      </c>
      <c r="C60" s="1" t="n">
        <v>45956</v>
      </c>
      <c r="D60" t="inlineStr">
        <is>
          <t>VÄSTRA GÖTALANDS LÄN</t>
        </is>
      </c>
      <c r="E60" t="inlineStr">
        <is>
          <t>MUNKEDAL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39112-2021</t>
        </is>
      </c>
      <c r="B61" s="1" t="n">
        <v>44412</v>
      </c>
      <c r="C61" s="1" t="n">
        <v>45956</v>
      </c>
      <c r="D61" t="inlineStr">
        <is>
          <t>VÄSTRA GÖTALANDS LÄN</t>
        </is>
      </c>
      <c r="E61" t="inlineStr">
        <is>
          <t>MUNKEDAL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11367-2022</t>
        </is>
      </c>
      <c r="B62" s="1" t="n">
        <v>44630</v>
      </c>
      <c r="C62" s="1" t="n">
        <v>45956</v>
      </c>
      <c r="D62" t="inlineStr">
        <is>
          <t>VÄSTRA GÖTALANDS LÄN</t>
        </is>
      </c>
      <c r="E62" t="inlineStr">
        <is>
          <t>MUNKEDAL</t>
        </is>
      </c>
      <c r="G62" t="n">
        <v>9.800000000000001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22162-2021</t>
        </is>
      </c>
      <c r="B63" s="1" t="n">
        <v>44325</v>
      </c>
      <c r="C63" s="1" t="n">
        <v>45956</v>
      </c>
      <c r="D63" t="inlineStr">
        <is>
          <t>VÄSTRA GÖTALANDS LÄN</t>
        </is>
      </c>
      <c r="E63" t="inlineStr">
        <is>
          <t>MUNKEDAL</t>
        </is>
      </c>
      <c r="G63" t="n">
        <v>7.3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16631-2022</t>
        </is>
      </c>
      <c r="B64" s="1" t="n">
        <v>44672.6129050926</v>
      </c>
      <c r="C64" s="1" t="n">
        <v>45956</v>
      </c>
      <c r="D64" t="inlineStr">
        <is>
          <t>VÄSTRA GÖTALANDS LÄN</t>
        </is>
      </c>
      <c r="E64" t="inlineStr">
        <is>
          <t>MUNKEDAL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28754-2021</t>
        </is>
      </c>
      <c r="B65" s="1" t="n">
        <v>44357.5115162037</v>
      </c>
      <c r="C65" s="1" t="n">
        <v>45956</v>
      </c>
      <c r="D65" t="inlineStr">
        <is>
          <t>VÄSTRA GÖTALANDS LÄN</t>
        </is>
      </c>
      <c r="E65" t="inlineStr">
        <is>
          <t>MUNKEDAL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45150-2021</t>
        </is>
      </c>
      <c r="B66" s="1" t="n">
        <v>44439.47009259259</v>
      </c>
      <c r="C66" s="1" t="n">
        <v>45956</v>
      </c>
      <c r="D66" t="inlineStr">
        <is>
          <t>VÄSTRA GÖTALANDS LÄN</t>
        </is>
      </c>
      <c r="E66" t="inlineStr">
        <is>
          <t>MUNKEDAL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45222-2021</t>
        </is>
      </c>
      <c r="B67" s="1" t="n">
        <v>44439</v>
      </c>
      <c r="C67" s="1" t="n">
        <v>45956</v>
      </c>
      <c r="D67" t="inlineStr">
        <is>
          <t>VÄSTRA GÖTALANDS LÄN</t>
        </is>
      </c>
      <c r="E67" t="inlineStr">
        <is>
          <t>MUNKEDAL</t>
        </is>
      </c>
      <c r="G67" t="n">
        <v>7.7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103-2021</t>
        </is>
      </c>
      <c r="B68" s="1" t="n">
        <v>44200</v>
      </c>
      <c r="C68" s="1" t="n">
        <v>45956</v>
      </c>
      <c r="D68" t="inlineStr">
        <is>
          <t>VÄSTRA GÖTALANDS LÄN</t>
        </is>
      </c>
      <c r="E68" t="inlineStr">
        <is>
          <t>MUNKEDAL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7524-2022</t>
        </is>
      </c>
      <c r="B69" s="1" t="n">
        <v>44607.49695601852</v>
      </c>
      <c r="C69" s="1" t="n">
        <v>45956</v>
      </c>
      <c r="D69" t="inlineStr">
        <is>
          <t>VÄSTRA GÖTALANDS LÄN</t>
        </is>
      </c>
      <c r="E69" t="inlineStr">
        <is>
          <t>MUNKEDAL</t>
        </is>
      </c>
      <c r="G69" t="n">
        <v>8.9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35449-2021</t>
        </is>
      </c>
      <c r="B70" s="1" t="n">
        <v>44385.52923611111</v>
      </c>
      <c r="C70" s="1" t="n">
        <v>45956</v>
      </c>
      <c r="D70" t="inlineStr">
        <is>
          <t>VÄSTRA GÖTALANDS LÄN</t>
        </is>
      </c>
      <c r="E70" t="inlineStr">
        <is>
          <t>MUNKEDAL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56892-2023</t>
        </is>
      </c>
      <c r="B71" s="1" t="n">
        <v>45244</v>
      </c>
      <c r="C71" s="1" t="n">
        <v>45956</v>
      </c>
      <c r="D71" t="inlineStr">
        <is>
          <t>VÄSTRA GÖTALANDS LÄN</t>
        </is>
      </c>
      <c r="E71" t="inlineStr">
        <is>
          <t>MUNKEDAL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21129-2022</t>
        </is>
      </c>
      <c r="B72" s="1" t="n">
        <v>44704.61637731481</v>
      </c>
      <c r="C72" s="1" t="n">
        <v>45956</v>
      </c>
      <c r="D72" t="inlineStr">
        <is>
          <t>VÄSTRA GÖTALANDS LÄN</t>
        </is>
      </c>
      <c r="E72" t="inlineStr">
        <is>
          <t>MUNKEDAL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31350-2022</t>
        </is>
      </c>
      <c r="B73" s="1" t="n">
        <v>44774.55405092592</v>
      </c>
      <c r="C73" s="1" t="n">
        <v>45956</v>
      </c>
      <c r="D73" t="inlineStr">
        <is>
          <t>VÄSTRA GÖTALANDS LÄN</t>
        </is>
      </c>
      <c r="E73" t="inlineStr">
        <is>
          <t>MUNKEDAL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8913-2021</t>
        </is>
      </c>
      <c r="B74" s="1" t="n">
        <v>44246</v>
      </c>
      <c r="C74" s="1" t="n">
        <v>45956</v>
      </c>
      <c r="D74" t="inlineStr">
        <is>
          <t>VÄSTRA GÖTALANDS LÄN</t>
        </is>
      </c>
      <c r="E74" t="inlineStr">
        <is>
          <t>MUNKEDAL</t>
        </is>
      </c>
      <c r="F74" t="inlineStr">
        <is>
          <t>Övriga Aktiebolag</t>
        </is>
      </c>
      <c r="G74" t="n">
        <v>5.9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31450-2021</t>
        </is>
      </c>
      <c r="B75" s="1" t="n">
        <v>44369</v>
      </c>
      <c r="C75" s="1" t="n">
        <v>45956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Kyrkan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51407-2022</t>
        </is>
      </c>
      <c r="B76" s="1" t="n">
        <v>44866</v>
      </c>
      <c r="C76" s="1" t="n">
        <v>45956</v>
      </c>
      <c r="D76" t="inlineStr">
        <is>
          <t>VÄSTRA GÖTALANDS LÄN</t>
        </is>
      </c>
      <c r="E76" t="inlineStr">
        <is>
          <t>MUNKEDAL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29086-2021</t>
        </is>
      </c>
      <c r="B77" s="1" t="n">
        <v>44358.55907407407</v>
      </c>
      <c r="C77" s="1" t="n">
        <v>45956</v>
      </c>
      <c r="D77" t="inlineStr">
        <is>
          <t>VÄSTRA GÖTALANDS LÄN</t>
        </is>
      </c>
      <c r="E77" t="inlineStr">
        <is>
          <t>MUNKEDAL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58617-2023</t>
        </is>
      </c>
      <c r="B78" s="1" t="n">
        <v>45251</v>
      </c>
      <c r="C78" s="1" t="n">
        <v>45956</v>
      </c>
      <c r="D78" t="inlineStr">
        <is>
          <t>VÄSTRA GÖTALANDS LÄN</t>
        </is>
      </c>
      <c r="E78" t="inlineStr">
        <is>
          <t>MUNKEDAL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50336-2021</t>
        </is>
      </c>
      <c r="B79" s="1" t="n">
        <v>44459.41528935185</v>
      </c>
      <c r="C79" s="1" t="n">
        <v>45956</v>
      </c>
      <c r="D79" t="inlineStr">
        <is>
          <t>VÄSTRA GÖTALANDS LÄN</t>
        </is>
      </c>
      <c r="E79" t="inlineStr">
        <is>
          <t>MUNKEDAL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17971-2022</t>
        </is>
      </c>
      <c r="B80" s="1" t="n">
        <v>44683</v>
      </c>
      <c r="C80" s="1" t="n">
        <v>45956</v>
      </c>
      <c r="D80" t="inlineStr">
        <is>
          <t>VÄSTRA GÖTALANDS LÄN</t>
        </is>
      </c>
      <c r="E80" t="inlineStr">
        <is>
          <t>MUNKEDAL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68596-2021</t>
        </is>
      </c>
      <c r="B81" s="1" t="n">
        <v>44529.54961805556</v>
      </c>
      <c r="C81" s="1" t="n">
        <v>45956</v>
      </c>
      <c r="D81" t="inlineStr">
        <is>
          <t>VÄSTRA GÖTALANDS LÄN</t>
        </is>
      </c>
      <c r="E81" t="inlineStr">
        <is>
          <t>MUNKEDAL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15555-2024</t>
        </is>
      </c>
      <c r="B82" s="1" t="n">
        <v>45401.63873842593</v>
      </c>
      <c r="C82" s="1" t="n">
        <v>45956</v>
      </c>
      <c r="D82" t="inlineStr">
        <is>
          <t>VÄSTRA GÖTALANDS LÄN</t>
        </is>
      </c>
      <c r="E82" t="inlineStr">
        <is>
          <t>MUNKEDAL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43360-2022</t>
        </is>
      </c>
      <c r="B83" s="1" t="n">
        <v>44834</v>
      </c>
      <c r="C83" s="1" t="n">
        <v>45956</v>
      </c>
      <c r="D83" t="inlineStr">
        <is>
          <t>VÄSTRA GÖTALANDS LÄN</t>
        </is>
      </c>
      <c r="E83" t="inlineStr">
        <is>
          <t>MUNKEDAL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8185-2022</t>
        </is>
      </c>
      <c r="B84" s="1" t="n">
        <v>44609</v>
      </c>
      <c r="C84" s="1" t="n">
        <v>45956</v>
      </c>
      <c r="D84" t="inlineStr">
        <is>
          <t>VÄSTRA GÖTALANDS LÄN</t>
        </is>
      </c>
      <c r="E84" t="inlineStr">
        <is>
          <t>MUNKEDAL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40940-2022</t>
        </is>
      </c>
      <c r="B85" s="1" t="n">
        <v>44823</v>
      </c>
      <c r="C85" s="1" t="n">
        <v>45956</v>
      </c>
      <c r="D85" t="inlineStr">
        <is>
          <t>VÄSTRA GÖTALANDS LÄN</t>
        </is>
      </c>
      <c r="E85" t="inlineStr">
        <is>
          <t>MUNKEDAL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6809-2024</t>
        </is>
      </c>
      <c r="B86" s="1" t="n">
        <v>45342</v>
      </c>
      <c r="C86" s="1" t="n">
        <v>45956</v>
      </c>
      <c r="D86" t="inlineStr">
        <is>
          <t>VÄSTRA GÖTALANDS LÄN</t>
        </is>
      </c>
      <c r="E86" t="inlineStr">
        <is>
          <t>MUNKEDAL</t>
        </is>
      </c>
      <c r="F86" t="inlineStr">
        <is>
          <t>Kyrkan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13659-2025</t>
        </is>
      </c>
      <c r="B87" s="1" t="n">
        <v>45736</v>
      </c>
      <c r="C87" s="1" t="n">
        <v>45956</v>
      </c>
      <c r="D87" t="inlineStr">
        <is>
          <t>VÄSTRA GÖTALANDS LÄN</t>
        </is>
      </c>
      <c r="E87" t="inlineStr">
        <is>
          <t>MUNKEDAL</t>
        </is>
      </c>
      <c r="F87" t="inlineStr">
        <is>
          <t>Övriga Aktiebolag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29087-2021</t>
        </is>
      </c>
      <c r="B88" s="1" t="n">
        <v>44358</v>
      </c>
      <c r="C88" s="1" t="n">
        <v>45956</v>
      </c>
      <c r="D88" t="inlineStr">
        <is>
          <t>VÄSTRA GÖTALANDS LÄN</t>
        </is>
      </c>
      <c r="E88" t="inlineStr">
        <is>
          <t>MUNKEDAL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29078-2021</t>
        </is>
      </c>
      <c r="B89" s="1" t="n">
        <v>44358.5559375</v>
      </c>
      <c r="C89" s="1" t="n">
        <v>45956</v>
      </c>
      <c r="D89" t="inlineStr">
        <is>
          <t>VÄSTRA GÖTALANDS LÄN</t>
        </is>
      </c>
      <c r="E89" t="inlineStr">
        <is>
          <t>MUNKEDAL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17338-2022</t>
        </is>
      </c>
      <c r="B90" s="1" t="n">
        <v>44678</v>
      </c>
      <c r="C90" s="1" t="n">
        <v>45956</v>
      </c>
      <c r="D90" t="inlineStr">
        <is>
          <t>VÄSTRA GÖTALANDS LÄN</t>
        </is>
      </c>
      <c r="E90" t="inlineStr">
        <is>
          <t>MUNKEDAL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62712-2020</t>
        </is>
      </c>
      <c r="B91" s="1" t="n">
        <v>44161</v>
      </c>
      <c r="C91" s="1" t="n">
        <v>45956</v>
      </c>
      <c r="D91" t="inlineStr">
        <is>
          <t>VÄSTRA GÖTALANDS LÄN</t>
        </is>
      </c>
      <c r="E91" t="inlineStr">
        <is>
          <t>MUNKEDAL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61695-2023</t>
        </is>
      </c>
      <c r="B92" s="1" t="n">
        <v>45261</v>
      </c>
      <c r="C92" s="1" t="n">
        <v>45956</v>
      </c>
      <c r="D92" t="inlineStr">
        <is>
          <t>VÄSTRA GÖTALANDS LÄN</t>
        </is>
      </c>
      <c r="E92" t="inlineStr">
        <is>
          <t>MUNKEDAL</t>
        </is>
      </c>
      <c r="F92" t="inlineStr">
        <is>
          <t>Övriga Aktiebolag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28375-2021</t>
        </is>
      </c>
      <c r="B93" s="1" t="n">
        <v>44356</v>
      </c>
      <c r="C93" s="1" t="n">
        <v>45956</v>
      </c>
      <c r="D93" t="inlineStr">
        <is>
          <t>VÄSTRA GÖTALANDS LÄN</t>
        </is>
      </c>
      <c r="E93" t="inlineStr">
        <is>
          <t>MUNKEDAL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60470-2020</t>
        </is>
      </c>
      <c r="B94" s="1" t="n">
        <v>44153.42104166667</v>
      </c>
      <c r="C94" s="1" t="n">
        <v>45956</v>
      </c>
      <c r="D94" t="inlineStr">
        <is>
          <t>VÄSTRA GÖTALANDS LÄN</t>
        </is>
      </c>
      <c r="E94" t="inlineStr">
        <is>
          <t>MUNKEDAL</t>
        </is>
      </c>
      <c r="G94" t="n">
        <v>5.1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37331-2024</t>
        </is>
      </c>
      <c r="B95" s="1" t="n">
        <v>45540.51292824074</v>
      </c>
      <c r="C95" s="1" t="n">
        <v>45956</v>
      </c>
      <c r="D95" t="inlineStr">
        <is>
          <t>VÄSTRA GÖTALANDS LÄN</t>
        </is>
      </c>
      <c r="E95" t="inlineStr">
        <is>
          <t>MUNKEDAL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50650-2021</t>
        </is>
      </c>
      <c r="B96" s="1" t="n">
        <v>44459</v>
      </c>
      <c r="C96" s="1" t="n">
        <v>45956</v>
      </c>
      <c r="D96" t="inlineStr">
        <is>
          <t>VÄSTRA GÖTALANDS LÄN</t>
        </is>
      </c>
      <c r="E96" t="inlineStr">
        <is>
          <t>MUNKEDAL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2545-2024</t>
        </is>
      </c>
      <c r="B97" s="1" t="n">
        <v>45313.57215277778</v>
      </c>
      <c r="C97" s="1" t="n">
        <v>45956</v>
      </c>
      <c r="D97" t="inlineStr">
        <is>
          <t>VÄSTRA GÖTALANDS LÄN</t>
        </is>
      </c>
      <c r="E97" t="inlineStr">
        <is>
          <t>MUNKEDAL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19887-2022</t>
        </is>
      </c>
      <c r="B98" s="1" t="n">
        <v>44697.37650462963</v>
      </c>
      <c r="C98" s="1" t="n">
        <v>45956</v>
      </c>
      <c r="D98" t="inlineStr">
        <is>
          <t>VÄSTRA GÖTALANDS LÄN</t>
        </is>
      </c>
      <c r="E98" t="inlineStr">
        <is>
          <t>MUNKEDAL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14339-2024</t>
        </is>
      </c>
      <c r="B99" s="1" t="n">
        <v>45393.72733796296</v>
      </c>
      <c r="C99" s="1" t="n">
        <v>45956</v>
      </c>
      <c r="D99" t="inlineStr">
        <is>
          <t>VÄSTRA GÖTALANDS LÄN</t>
        </is>
      </c>
      <c r="E99" t="inlineStr">
        <is>
          <t>MUNKEDAL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44893-2021</t>
        </is>
      </c>
      <c r="B100" s="1" t="n">
        <v>44438</v>
      </c>
      <c r="C100" s="1" t="n">
        <v>45956</v>
      </c>
      <c r="D100" t="inlineStr">
        <is>
          <t>VÄSTRA GÖTALANDS LÄN</t>
        </is>
      </c>
      <c r="E100" t="inlineStr">
        <is>
          <t>MUNKEDAL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60507-2020</t>
        </is>
      </c>
      <c r="B101" s="1" t="n">
        <v>44153</v>
      </c>
      <c r="C101" s="1" t="n">
        <v>45956</v>
      </c>
      <c r="D101" t="inlineStr">
        <is>
          <t>VÄSTRA GÖTALANDS LÄN</t>
        </is>
      </c>
      <c r="E101" t="inlineStr">
        <is>
          <t>MUNKEDAL</t>
        </is>
      </c>
      <c r="G101" t="n">
        <v>12.4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4029-2025</t>
        </is>
      </c>
      <c r="B102" s="1" t="n">
        <v>45684.59584490741</v>
      </c>
      <c r="C102" s="1" t="n">
        <v>45956</v>
      </c>
      <c r="D102" t="inlineStr">
        <is>
          <t>VÄSTRA GÖTALANDS LÄN</t>
        </is>
      </c>
      <c r="E102" t="inlineStr">
        <is>
          <t>MUNKEDAL</t>
        </is>
      </c>
      <c r="F102" t="inlineStr">
        <is>
          <t>Kommuner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447-2024</t>
        </is>
      </c>
      <c r="B103" s="1" t="n">
        <v>45296</v>
      </c>
      <c r="C103" s="1" t="n">
        <v>45956</v>
      </c>
      <c r="D103" t="inlineStr">
        <is>
          <t>VÄSTRA GÖTALANDS LÄN</t>
        </is>
      </c>
      <c r="E103" t="inlineStr">
        <is>
          <t>MUNKEDAL</t>
        </is>
      </c>
      <c r="F103" t="inlineStr">
        <is>
          <t>Kyrkan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53424-2023</t>
        </is>
      </c>
      <c r="B104" s="1" t="n">
        <v>45229</v>
      </c>
      <c r="C104" s="1" t="n">
        <v>45956</v>
      </c>
      <c r="D104" t="inlineStr">
        <is>
          <t>VÄSTRA GÖTALANDS LÄN</t>
        </is>
      </c>
      <c r="E104" t="inlineStr">
        <is>
          <t>MUNKEDAL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53425-2023</t>
        </is>
      </c>
      <c r="B105" s="1" t="n">
        <v>45229</v>
      </c>
      <c r="C105" s="1" t="n">
        <v>45956</v>
      </c>
      <c r="D105" t="inlineStr">
        <is>
          <t>VÄSTRA GÖTALANDS LÄN</t>
        </is>
      </c>
      <c r="E105" t="inlineStr">
        <is>
          <t>MUNKEDAL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17136-2025</t>
        </is>
      </c>
      <c r="B106" s="1" t="n">
        <v>45755</v>
      </c>
      <c r="C106" s="1" t="n">
        <v>45956</v>
      </c>
      <c r="D106" t="inlineStr">
        <is>
          <t>VÄSTRA GÖTALANDS LÄN</t>
        </is>
      </c>
      <c r="E106" t="inlineStr">
        <is>
          <t>MUNKEDAL</t>
        </is>
      </c>
      <c r="F106" t="inlineStr">
        <is>
          <t>Övriga Aktiebolag</t>
        </is>
      </c>
      <c r="G106" t="n">
        <v>5.2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53839-2021</t>
        </is>
      </c>
      <c r="B107" s="1" t="n">
        <v>44467</v>
      </c>
      <c r="C107" s="1" t="n">
        <v>45956</v>
      </c>
      <c r="D107" t="inlineStr">
        <is>
          <t>VÄSTRA GÖTALANDS LÄN</t>
        </is>
      </c>
      <c r="E107" t="inlineStr">
        <is>
          <t>MUNKEDAL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20283-2025</t>
        </is>
      </c>
      <c r="B108" s="1" t="n">
        <v>45774.49328703704</v>
      </c>
      <c r="C108" s="1" t="n">
        <v>45956</v>
      </c>
      <c r="D108" t="inlineStr">
        <is>
          <t>VÄSTRA GÖTALANDS LÄN</t>
        </is>
      </c>
      <c r="E108" t="inlineStr">
        <is>
          <t>MUNKEDAL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2539-2024</t>
        </is>
      </c>
      <c r="B109" s="1" t="n">
        <v>45313</v>
      </c>
      <c r="C109" s="1" t="n">
        <v>45956</v>
      </c>
      <c r="D109" t="inlineStr">
        <is>
          <t>VÄSTRA GÖTALANDS LÄN</t>
        </is>
      </c>
      <c r="E109" t="inlineStr">
        <is>
          <t>MUNKEDAL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61377-2023</t>
        </is>
      </c>
      <c r="B110" s="1" t="n">
        <v>45264</v>
      </c>
      <c r="C110" s="1" t="n">
        <v>45956</v>
      </c>
      <c r="D110" t="inlineStr">
        <is>
          <t>VÄSTRA GÖTALANDS LÄN</t>
        </is>
      </c>
      <c r="E110" t="inlineStr">
        <is>
          <t>MUNKEDAL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46583-2025</t>
        </is>
      </c>
      <c r="B111" s="1" t="n">
        <v>45926.37987268518</v>
      </c>
      <c r="C111" s="1" t="n">
        <v>45956</v>
      </c>
      <c r="D111" t="inlineStr">
        <is>
          <t>VÄSTRA GÖTALANDS LÄN</t>
        </is>
      </c>
      <c r="E111" t="inlineStr">
        <is>
          <t>MUNKEDAL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38592-2025</t>
        </is>
      </c>
      <c r="B112" s="1" t="n">
        <v>45884.48247685185</v>
      </c>
      <c r="C112" s="1" t="n">
        <v>45956</v>
      </c>
      <c r="D112" t="inlineStr">
        <is>
          <t>VÄSTRA GÖTALANDS LÄN</t>
        </is>
      </c>
      <c r="E112" t="inlineStr">
        <is>
          <t>MUNKEDAL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50034-2023</t>
        </is>
      </c>
      <c r="B113" s="1" t="n">
        <v>45215</v>
      </c>
      <c r="C113" s="1" t="n">
        <v>45956</v>
      </c>
      <c r="D113" t="inlineStr">
        <is>
          <t>VÄSTRA GÖTALANDS LÄN</t>
        </is>
      </c>
      <c r="E113" t="inlineStr">
        <is>
          <t>MUNKEDAL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9720-2024</t>
        </is>
      </c>
      <c r="B114" s="1" t="n">
        <v>45362</v>
      </c>
      <c r="C114" s="1" t="n">
        <v>45956</v>
      </c>
      <c r="D114" t="inlineStr">
        <is>
          <t>VÄSTRA GÖTALANDS LÄN</t>
        </is>
      </c>
      <c r="E114" t="inlineStr">
        <is>
          <t>MUNKEDAL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1553-2025</t>
        </is>
      </c>
      <c r="B115" s="1" t="n">
        <v>45667</v>
      </c>
      <c r="C115" s="1" t="n">
        <v>45956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12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28678-2024</t>
        </is>
      </c>
      <c r="B116" s="1" t="n">
        <v>45478.48052083333</v>
      </c>
      <c r="C116" s="1" t="n">
        <v>45956</v>
      </c>
      <c r="D116" t="inlineStr">
        <is>
          <t>VÄSTRA GÖTALANDS LÄN</t>
        </is>
      </c>
      <c r="E116" t="inlineStr">
        <is>
          <t>MUNKEDAL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20251-2022</t>
        </is>
      </c>
      <c r="B117" s="1" t="n">
        <v>44698</v>
      </c>
      <c r="C117" s="1" t="n">
        <v>45956</v>
      </c>
      <c r="D117" t="inlineStr">
        <is>
          <t>VÄSTRA GÖTALANDS LÄN</t>
        </is>
      </c>
      <c r="E117" t="inlineStr">
        <is>
          <t>MUNKEDAL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53412-2023</t>
        </is>
      </c>
      <c r="B118" s="1" t="n">
        <v>45229</v>
      </c>
      <c r="C118" s="1" t="n">
        <v>45956</v>
      </c>
      <c r="D118" t="inlineStr">
        <is>
          <t>VÄSTRA GÖTALANDS LÄN</t>
        </is>
      </c>
      <c r="E118" t="inlineStr">
        <is>
          <t>MUNKEDAL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21063-2025</t>
        </is>
      </c>
      <c r="B119" s="1" t="n">
        <v>45777.58376157407</v>
      </c>
      <c r="C119" s="1" t="n">
        <v>45956</v>
      </c>
      <c r="D119" t="inlineStr">
        <is>
          <t>VÄSTRA GÖTALANDS LÄN</t>
        </is>
      </c>
      <c r="E119" t="inlineStr">
        <is>
          <t>MUNKEDAL</t>
        </is>
      </c>
      <c r="G119" t="n">
        <v>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21079-2025</t>
        </is>
      </c>
      <c r="B120" s="1" t="n">
        <v>45777.60255787037</v>
      </c>
      <c r="C120" s="1" t="n">
        <v>45956</v>
      </c>
      <c r="D120" t="inlineStr">
        <is>
          <t>VÄSTRA GÖTALANDS LÄN</t>
        </is>
      </c>
      <c r="E120" t="inlineStr">
        <is>
          <t>MUNKEDAL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53255-2024</t>
        </is>
      </c>
      <c r="B121" s="1" t="n">
        <v>45614.32868055555</v>
      </c>
      <c r="C121" s="1" t="n">
        <v>45956</v>
      </c>
      <c r="D121" t="inlineStr">
        <is>
          <t>VÄSTRA GÖTALANDS LÄN</t>
        </is>
      </c>
      <c r="E121" t="inlineStr">
        <is>
          <t>MUNKEDAL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21134-2025</t>
        </is>
      </c>
      <c r="B122" s="1" t="n">
        <v>45778.44113425926</v>
      </c>
      <c r="C122" s="1" t="n">
        <v>45956</v>
      </c>
      <c r="D122" t="inlineStr">
        <is>
          <t>VÄSTRA GÖTALANDS LÄN</t>
        </is>
      </c>
      <c r="E122" t="inlineStr">
        <is>
          <t>MUNKEDAL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21135-2025</t>
        </is>
      </c>
      <c r="B123" s="1" t="n">
        <v>45778.54821759259</v>
      </c>
      <c r="C123" s="1" t="n">
        <v>45956</v>
      </c>
      <c r="D123" t="inlineStr">
        <is>
          <t>VÄSTRA GÖTALANDS LÄN</t>
        </is>
      </c>
      <c r="E123" t="inlineStr">
        <is>
          <t>MUNKEDAL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448-2024</t>
        </is>
      </c>
      <c r="B124" s="1" t="n">
        <v>45296</v>
      </c>
      <c r="C124" s="1" t="n">
        <v>45956</v>
      </c>
      <c r="D124" t="inlineStr">
        <is>
          <t>VÄSTRA GÖTALANDS LÄN</t>
        </is>
      </c>
      <c r="E124" t="inlineStr">
        <is>
          <t>MUNKEDAL</t>
        </is>
      </c>
      <c r="F124" t="inlineStr">
        <is>
          <t>Kyrkan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21086-2025</t>
        </is>
      </c>
      <c r="B125" s="1" t="n">
        <v>45777.61415509259</v>
      </c>
      <c r="C125" s="1" t="n">
        <v>45956</v>
      </c>
      <c r="D125" t="inlineStr">
        <is>
          <t>VÄSTRA GÖTALANDS LÄN</t>
        </is>
      </c>
      <c r="E125" t="inlineStr">
        <is>
          <t>MUNKEDAL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59132-2022</t>
        </is>
      </c>
      <c r="B126" s="1" t="n">
        <v>44904.44300925926</v>
      </c>
      <c r="C126" s="1" t="n">
        <v>45956</v>
      </c>
      <c r="D126" t="inlineStr">
        <is>
          <t>VÄSTRA GÖTALANDS LÄN</t>
        </is>
      </c>
      <c r="E126" t="inlineStr">
        <is>
          <t>MUNKEDAL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54930-2023</t>
        </is>
      </c>
      <c r="B127" s="1" t="n">
        <v>45229</v>
      </c>
      <c r="C127" s="1" t="n">
        <v>45956</v>
      </c>
      <c r="D127" t="inlineStr">
        <is>
          <t>VÄSTRA GÖTALANDS LÄN</t>
        </is>
      </c>
      <c r="E127" t="inlineStr">
        <is>
          <t>MUNKEDAL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38164-2022</t>
        </is>
      </c>
      <c r="B128" s="1" t="n">
        <v>44812.38193287037</v>
      </c>
      <c r="C128" s="1" t="n">
        <v>45956</v>
      </c>
      <c r="D128" t="inlineStr">
        <is>
          <t>VÄSTRA GÖTALANDS LÄN</t>
        </is>
      </c>
      <c r="E128" t="inlineStr">
        <is>
          <t>MUNKEDAL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21981-2025</t>
        </is>
      </c>
      <c r="B129" s="1" t="n">
        <v>45784.65585648148</v>
      </c>
      <c r="C129" s="1" t="n">
        <v>45956</v>
      </c>
      <c r="D129" t="inlineStr">
        <is>
          <t>VÄSTRA GÖTALANDS LÄN</t>
        </is>
      </c>
      <c r="E129" t="inlineStr">
        <is>
          <t>MUNKEDAL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57613-2024</t>
        </is>
      </c>
      <c r="B130" s="1" t="n">
        <v>45630.54754629629</v>
      </c>
      <c r="C130" s="1" t="n">
        <v>45956</v>
      </c>
      <c r="D130" t="inlineStr">
        <is>
          <t>VÄSTRA GÖTALANDS LÄN</t>
        </is>
      </c>
      <c r="E130" t="inlineStr">
        <is>
          <t>MUNKEDAL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17678-2024</t>
        </is>
      </c>
      <c r="B131" s="1" t="n">
        <v>45418.39914351852</v>
      </c>
      <c r="C131" s="1" t="n">
        <v>45956</v>
      </c>
      <c r="D131" t="inlineStr">
        <is>
          <t>VÄSTRA GÖTALANDS LÄN</t>
        </is>
      </c>
      <c r="E131" t="inlineStr">
        <is>
          <t>MUNKEDAL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21984-2025</t>
        </is>
      </c>
      <c r="B132" s="1" t="n">
        <v>45784.65680555555</v>
      </c>
      <c r="C132" s="1" t="n">
        <v>45956</v>
      </c>
      <c r="D132" t="inlineStr">
        <is>
          <t>VÄSTRA GÖTALANDS LÄN</t>
        </is>
      </c>
      <c r="E132" t="inlineStr">
        <is>
          <t>MUNKEDAL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33918-2024</t>
        </is>
      </c>
      <c r="B133" s="1" t="n">
        <v>45522</v>
      </c>
      <c r="C133" s="1" t="n">
        <v>45956</v>
      </c>
      <c r="D133" t="inlineStr">
        <is>
          <t>VÄSTRA GÖTALANDS LÄN</t>
        </is>
      </c>
      <c r="E133" t="inlineStr">
        <is>
          <t>MUNKEDAL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53888-2023</t>
        </is>
      </c>
      <c r="B134" s="1" t="n">
        <v>45231</v>
      </c>
      <c r="C134" s="1" t="n">
        <v>45956</v>
      </c>
      <c r="D134" t="inlineStr">
        <is>
          <t>VÄSTRA GÖTALANDS LÄN</t>
        </is>
      </c>
      <c r="E134" t="inlineStr">
        <is>
          <t>MUNKEDAL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28758-2021</t>
        </is>
      </c>
      <c r="B135" s="1" t="n">
        <v>44357</v>
      </c>
      <c r="C135" s="1" t="n">
        <v>45956</v>
      </c>
      <c r="D135" t="inlineStr">
        <is>
          <t>VÄSTRA GÖTALANDS LÄN</t>
        </is>
      </c>
      <c r="E135" t="inlineStr">
        <is>
          <t>MUNKEDAL</t>
        </is>
      </c>
      <c r="G135" t="n">
        <v>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27644-2023</t>
        </is>
      </c>
      <c r="B136" s="1" t="n">
        <v>45097</v>
      </c>
      <c r="C136" s="1" t="n">
        <v>45956</v>
      </c>
      <c r="D136" t="inlineStr">
        <is>
          <t>VÄSTRA GÖTALANDS LÄN</t>
        </is>
      </c>
      <c r="E136" t="inlineStr">
        <is>
          <t>MUNKEDAL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44620-2021</t>
        </is>
      </c>
      <c r="B137" s="1" t="n">
        <v>44436</v>
      </c>
      <c r="C137" s="1" t="n">
        <v>45956</v>
      </c>
      <c r="D137" t="inlineStr">
        <is>
          <t>VÄSTRA GÖTALANDS LÄN</t>
        </is>
      </c>
      <c r="E137" t="inlineStr">
        <is>
          <t>MUNKEDAL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61336-2021</t>
        </is>
      </c>
      <c r="B138" s="1" t="n">
        <v>44498.68288194444</v>
      </c>
      <c r="C138" s="1" t="n">
        <v>45956</v>
      </c>
      <c r="D138" t="inlineStr">
        <is>
          <t>VÄSTRA GÖTALANDS LÄN</t>
        </is>
      </c>
      <c r="E138" t="inlineStr">
        <is>
          <t>MUNKEDAL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11268-2024</t>
        </is>
      </c>
      <c r="B139" s="1" t="n">
        <v>45371.68351851852</v>
      </c>
      <c r="C139" s="1" t="n">
        <v>45956</v>
      </c>
      <c r="D139" t="inlineStr">
        <is>
          <t>VÄSTRA GÖTALANDS LÄN</t>
        </is>
      </c>
      <c r="E139" t="inlineStr">
        <is>
          <t>MUNKEDAL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30427-2023</t>
        </is>
      </c>
      <c r="B140" s="1" t="n">
        <v>45111.53703703704</v>
      </c>
      <c r="C140" s="1" t="n">
        <v>45956</v>
      </c>
      <c r="D140" t="inlineStr">
        <is>
          <t>VÄSTRA GÖTALANDS LÄN</t>
        </is>
      </c>
      <c r="E140" t="inlineStr">
        <is>
          <t>MUNKEDAL</t>
        </is>
      </c>
      <c r="F140" t="inlineStr">
        <is>
          <t>Naturvårdsverket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44267-2024</t>
        </is>
      </c>
      <c r="B141" s="1" t="n">
        <v>45573.4730324074</v>
      </c>
      <c r="C141" s="1" t="n">
        <v>45956</v>
      </c>
      <c r="D141" t="inlineStr">
        <is>
          <t>VÄSTRA GÖTALANDS LÄN</t>
        </is>
      </c>
      <c r="E141" t="inlineStr">
        <is>
          <t>MUNKEDAL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36891-2023</t>
        </is>
      </c>
      <c r="B142" s="1" t="n">
        <v>45154.62202546297</v>
      </c>
      <c r="C142" s="1" t="n">
        <v>45956</v>
      </c>
      <c r="D142" t="inlineStr">
        <is>
          <t>VÄSTRA GÖTALANDS LÄN</t>
        </is>
      </c>
      <c r="E142" t="inlineStr">
        <is>
          <t>MUNKEDAL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45083-2024</t>
        </is>
      </c>
      <c r="B143" s="1" t="n">
        <v>45575.57584490741</v>
      </c>
      <c r="C143" s="1" t="n">
        <v>45956</v>
      </c>
      <c r="D143" t="inlineStr">
        <is>
          <t>VÄSTRA GÖTALANDS LÄN</t>
        </is>
      </c>
      <c r="E143" t="inlineStr">
        <is>
          <t>MUNKEDAL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64879-2023</t>
        </is>
      </c>
      <c r="B144" s="1" t="n">
        <v>45282</v>
      </c>
      <c r="C144" s="1" t="n">
        <v>45956</v>
      </c>
      <c r="D144" t="inlineStr">
        <is>
          <t>VÄSTRA GÖTALANDS LÄN</t>
        </is>
      </c>
      <c r="E144" t="inlineStr">
        <is>
          <t>MUNKEDAL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17914-2024</t>
        </is>
      </c>
      <c r="B145" s="1" t="n">
        <v>45419.52296296296</v>
      </c>
      <c r="C145" s="1" t="n">
        <v>45956</v>
      </c>
      <c r="D145" t="inlineStr">
        <is>
          <t>VÄSTRA GÖTALANDS LÄN</t>
        </is>
      </c>
      <c r="E145" t="inlineStr">
        <is>
          <t>MUNKEDAL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23871-2024</t>
        </is>
      </c>
      <c r="B146" s="1" t="n">
        <v>45455.61503472222</v>
      </c>
      <c r="C146" s="1" t="n">
        <v>45956</v>
      </c>
      <c r="D146" t="inlineStr">
        <is>
          <t>VÄSTRA GÖTALANDS LÄN</t>
        </is>
      </c>
      <c r="E146" t="inlineStr">
        <is>
          <t>MUNKEDAL</t>
        </is>
      </c>
      <c r="G146" t="n">
        <v>6.1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52302-2022</t>
        </is>
      </c>
      <c r="B147" s="1" t="n">
        <v>44873</v>
      </c>
      <c r="C147" s="1" t="n">
        <v>45956</v>
      </c>
      <c r="D147" t="inlineStr">
        <is>
          <t>VÄSTRA GÖTALANDS LÄN</t>
        </is>
      </c>
      <c r="E147" t="inlineStr">
        <is>
          <t>MUNKEDAL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14107-2025</t>
        </is>
      </c>
      <c r="B148" s="1" t="n">
        <v>45740.45726851852</v>
      </c>
      <c r="C148" s="1" t="n">
        <v>45956</v>
      </c>
      <c r="D148" t="inlineStr">
        <is>
          <t>VÄSTRA GÖTALANDS LÄN</t>
        </is>
      </c>
      <c r="E148" t="inlineStr">
        <is>
          <t>MUNKEDAL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29502-2021</t>
        </is>
      </c>
      <c r="B149" s="1" t="n">
        <v>44361</v>
      </c>
      <c r="C149" s="1" t="n">
        <v>45956</v>
      </c>
      <c r="D149" t="inlineStr">
        <is>
          <t>VÄSTRA GÖTALANDS LÄN</t>
        </is>
      </c>
      <c r="E149" t="inlineStr">
        <is>
          <t>MUNKEDAL</t>
        </is>
      </c>
      <c r="G149" t="n">
        <v>25.7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14327-2025</t>
        </is>
      </c>
      <c r="B150" s="1" t="n">
        <v>45740.82553240741</v>
      </c>
      <c r="C150" s="1" t="n">
        <v>45956</v>
      </c>
      <c r="D150" t="inlineStr">
        <is>
          <t>VÄSTRA GÖTALANDS LÄN</t>
        </is>
      </c>
      <c r="E150" t="inlineStr">
        <is>
          <t>MUNKEDAL</t>
        </is>
      </c>
      <c r="G150" t="n">
        <v>12.7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7554-2024</t>
        </is>
      </c>
      <c r="B151" s="1" t="n">
        <v>45348</v>
      </c>
      <c r="C151" s="1" t="n">
        <v>45956</v>
      </c>
      <c r="D151" t="inlineStr">
        <is>
          <t>VÄSTRA GÖTALANDS LÄN</t>
        </is>
      </c>
      <c r="E151" t="inlineStr">
        <is>
          <t>MUNKEDAL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16650-2024</t>
        </is>
      </c>
      <c r="B152" s="1" t="n">
        <v>45408</v>
      </c>
      <c r="C152" s="1" t="n">
        <v>45956</v>
      </c>
      <c r="D152" t="inlineStr">
        <is>
          <t>VÄSTRA GÖTALANDS LÄN</t>
        </is>
      </c>
      <c r="E152" t="inlineStr">
        <is>
          <t>MUNKEDAL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29946-2024</t>
        </is>
      </c>
      <c r="B153" s="1" t="n">
        <v>45488.43512731481</v>
      </c>
      <c r="C153" s="1" t="n">
        <v>45956</v>
      </c>
      <c r="D153" t="inlineStr">
        <is>
          <t>VÄSTRA GÖTALANDS LÄN</t>
        </is>
      </c>
      <c r="E153" t="inlineStr">
        <is>
          <t>MUNKEDAL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23422-2025</t>
        </is>
      </c>
      <c r="B154" s="1" t="n">
        <v>45792.35853009259</v>
      </c>
      <c r="C154" s="1" t="n">
        <v>45956</v>
      </c>
      <c r="D154" t="inlineStr">
        <is>
          <t>VÄSTRA GÖTALANDS LÄN</t>
        </is>
      </c>
      <c r="E154" t="inlineStr">
        <is>
          <t>MUNKEDAL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9746-2023</t>
        </is>
      </c>
      <c r="B155" s="1" t="n">
        <v>44984</v>
      </c>
      <c r="C155" s="1" t="n">
        <v>45956</v>
      </c>
      <c r="D155" t="inlineStr">
        <is>
          <t>VÄSTRA GÖTALANDS LÄN</t>
        </is>
      </c>
      <c r="E155" t="inlineStr">
        <is>
          <t>MUNKEDAL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9748-2023</t>
        </is>
      </c>
      <c r="B156" s="1" t="n">
        <v>44984</v>
      </c>
      <c r="C156" s="1" t="n">
        <v>45956</v>
      </c>
      <c r="D156" t="inlineStr">
        <is>
          <t>VÄSTRA GÖTALANDS LÄN</t>
        </is>
      </c>
      <c r="E156" t="inlineStr">
        <is>
          <t>MUNKEDAL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10228-2025</t>
        </is>
      </c>
      <c r="B157" s="1" t="n">
        <v>45720.32241898148</v>
      </c>
      <c r="C157" s="1" t="n">
        <v>45956</v>
      </c>
      <c r="D157" t="inlineStr">
        <is>
          <t>VÄSTRA GÖTALANDS LÄN</t>
        </is>
      </c>
      <c r="E157" t="inlineStr">
        <is>
          <t>MUNKEDAL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10633-2025</t>
        </is>
      </c>
      <c r="B158" s="1" t="n">
        <v>45721.63809027777</v>
      </c>
      <c r="C158" s="1" t="n">
        <v>45956</v>
      </c>
      <c r="D158" t="inlineStr">
        <is>
          <t>VÄSTRA GÖTALANDS LÄN</t>
        </is>
      </c>
      <c r="E158" t="inlineStr">
        <is>
          <t>MUNKEDAL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9558-2025</t>
        </is>
      </c>
      <c r="B159" s="1" t="n">
        <v>45714</v>
      </c>
      <c r="C159" s="1" t="n">
        <v>45956</v>
      </c>
      <c r="D159" t="inlineStr">
        <is>
          <t>VÄSTRA GÖTALANDS LÄN</t>
        </is>
      </c>
      <c r="E159" t="inlineStr">
        <is>
          <t>MUNKEDAL</t>
        </is>
      </c>
      <c r="F159" t="inlineStr">
        <is>
          <t>Övriga Aktiebolag</t>
        </is>
      </c>
      <c r="G159" t="n">
        <v>26.5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23527-2025</t>
        </is>
      </c>
      <c r="B160" s="1" t="n">
        <v>45792.52826388889</v>
      </c>
      <c r="C160" s="1" t="n">
        <v>45956</v>
      </c>
      <c r="D160" t="inlineStr">
        <is>
          <t>VÄSTRA GÖTALANDS LÄN</t>
        </is>
      </c>
      <c r="E160" t="inlineStr">
        <is>
          <t>MUNKEDAL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2483-2022</t>
        </is>
      </c>
      <c r="B161" s="1" t="n">
        <v>44579</v>
      </c>
      <c r="C161" s="1" t="n">
        <v>45956</v>
      </c>
      <c r="D161" t="inlineStr">
        <is>
          <t>VÄSTRA GÖTALANDS LÄN</t>
        </is>
      </c>
      <c r="E161" t="inlineStr">
        <is>
          <t>MUNKEDAL</t>
        </is>
      </c>
      <c r="F161" t="inlineStr">
        <is>
          <t>Kyrkan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6222-2025</t>
        </is>
      </c>
      <c r="B162" s="1" t="n">
        <v>45696</v>
      </c>
      <c r="C162" s="1" t="n">
        <v>45956</v>
      </c>
      <c r="D162" t="inlineStr">
        <is>
          <t>VÄSTRA GÖTALANDS LÄN</t>
        </is>
      </c>
      <c r="E162" t="inlineStr">
        <is>
          <t>MUNKEDAL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58251-2024</t>
        </is>
      </c>
      <c r="B163" s="1" t="n">
        <v>45631</v>
      </c>
      <c r="C163" s="1" t="n">
        <v>45956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6197-2023</t>
        </is>
      </c>
      <c r="B164" s="1" t="n">
        <v>44964</v>
      </c>
      <c r="C164" s="1" t="n">
        <v>45956</v>
      </c>
      <c r="D164" t="inlineStr">
        <is>
          <t>VÄSTRA GÖTALANDS LÄN</t>
        </is>
      </c>
      <c r="E164" t="inlineStr">
        <is>
          <t>MUNKEDAL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35685-2024</t>
        </is>
      </c>
      <c r="B165" s="1" t="n">
        <v>45532.41479166667</v>
      </c>
      <c r="C165" s="1" t="n">
        <v>45956</v>
      </c>
      <c r="D165" t="inlineStr">
        <is>
          <t>VÄSTRA GÖTALANDS LÄN</t>
        </is>
      </c>
      <c r="E165" t="inlineStr">
        <is>
          <t>MUNKEDAL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12243-2024</t>
        </is>
      </c>
      <c r="B166" s="1" t="n">
        <v>45378</v>
      </c>
      <c r="C166" s="1" t="n">
        <v>45956</v>
      </c>
      <c r="D166" t="inlineStr">
        <is>
          <t>VÄSTRA GÖTALANDS LÄN</t>
        </is>
      </c>
      <c r="E166" t="inlineStr">
        <is>
          <t>MUNKEDAL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24073-2024</t>
        </is>
      </c>
      <c r="B167" s="1" t="n">
        <v>45456.56305555555</v>
      </c>
      <c r="C167" s="1" t="n">
        <v>45956</v>
      </c>
      <c r="D167" t="inlineStr">
        <is>
          <t>VÄSTRA GÖTALANDS LÄN</t>
        </is>
      </c>
      <c r="E167" t="inlineStr">
        <is>
          <t>MUNKEDAL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56789-2021</t>
        </is>
      </c>
      <c r="B168" s="1" t="n">
        <v>44481.53412037037</v>
      </c>
      <c r="C168" s="1" t="n">
        <v>45956</v>
      </c>
      <c r="D168" t="inlineStr">
        <is>
          <t>VÄSTRA GÖTALANDS LÄN</t>
        </is>
      </c>
      <c r="E168" t="inlineStr">
        <is>
          <t>MUNKEDAL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35814-2023</t>
        </is>
      </c>
      <c r="B169" s="1" t="n">
        <v>45148</v>
      </c>
      <c r="C169" s="1" t="n">
        <v>45956</v>
      </c>
      <c r="D169" t="inlineStr">
        <is>
          <t>VÄSTRA GÖTALANDS LÄN</t>
        </is>
      </c>
      <c r="E169" t="inlineStr">
        <is>
          <t>MUNKEDAL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15466-2025</t>
        </is>
      </c>
      <c r="B170" s="1" t="n">
        <v>45747.52431712963</v>
      </c>
      <c r="C170" s="1" t="n">
        <v>45956</v>
      </c>
      <c r="D170" t="inlineStr">
        <is>
          <t>VÄSTRA GÖTALANDS LÄN</t>
        </is>
      </c>
      <c r="E170" t="inlineStr">
        <is>
          <t>MUNKEDAL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15468-2025</t>
        </is>
      </c>
      <c r="B171" s="1" t="n">
        <v>45747.52716435185</v>
      </c>
      <c r="C171" s="1" t="n">
        <v>45956</v>
      </c>
      <c r="D171" t="inlineStr">
        <is>
          <t>VÄSTRA GÖTALANDS LÄN</t>
        </is>
      </c>
      <c r="E171" t="inlineStr">
        <is>
          <t>MUNKEDAL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24044-2025</t>
        </is>
      </c>
      <c r="B172" s="1" t="n">
        <v>45796.49045138889</v>
      </c>
      <c r="C172" s="1" t="n">
        <v>45956</v>
      </c>
      <c r="D172" t="inlineStr">
        <is>
          <t>VÄSTRA GÖTALANDS LÄN</t>
        </is>
      </c>
      <c r="E172" t="inlineStr">
        <is>
          <t>MUNKEDAL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59150-2022</t>
        </is>
      </c>
      <c r="B173" s="1" t="n">
        <v>44897</v>
      </c>
      <c r="C173" s="1" t="n">
        <v>45956</v>
      </c>
      <c r="D173" t="inlineStr">
        <is>
          <t>VÄSTRA GÖTALANDS LÄN</t>
        </is>
      </c>
      <c r="E173" t="inlineStr">
        <is>
          <t>MUNKEDAL</t>
        </is>
      </c>
      <c r="F173" t="inlineStr">
        <is>
          <t>Kyrkan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24180-2025</t>
        </is>
      </c>
      <c r="B174" s="1" t="n">
        <v>45796.75053240741</v>
      </c>
      <c r="C174" s="1" t="n">
        <v>45956</v>
      </c>
      <c r="D174" t="inlineStr">
        <is>
          <t>VÄSTRA GÖTALANDS LÄN</t>
        </is>
      </c>
      <c r="E174" t="inlineStr">
        <is>
          <t>MUNKEDAL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33194-2023</t>
        </is>
      </c>
      <c r="B175" s="1" t="n">
        <v>45127</v>
      </c>
      <c r="C175" s="1" t="n">
        <v>45956</v>
      </c>
      <c r="D175" t="inlineStr">
        <is>
          <t>VÄSTRA GÖTALANDS LÄN</t>
        </is>
      </c>
      <c r="E175" t="inlineStr">
        <is>
          <t>MUNKEDAL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24396-2025</t>
        </is>
      </c>
      <c r="B176" s="1" t="n">
        <v>45797.63988425926</v>
      </c>
      <c r="C176" s="1" t="n">
        <v>45956</v>
      </c>
      <c r="D176" t="inlineStr">
        <is>
          <t>VÄSTRA GÖTALANDS LÄN</t>
        </is>
      </c>
      <c r="E176" t="inlineStr">
        <is>
          <t>MUNKEDAL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24397-2025</t>
        </is>
      </c>
      <c r="B177" s="1" t="n">
        <v>45797.64394675926</v>
      </c>
      <c r="C177" s="1" t="n">
        <v>45956</v>
      </c>
      <c r="D177" t="inlineStr">
        <is>
          <t>VÄSTRA GÖTALANDS LÄN</t>
        </is>
      </c>
      <c r="E177" t="inlineStr">
        <is>
          <t>MUNKEDAL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57409-2022</t>
        </is>
      </c>
      <c r="B178" s="1" t="n">
        <v>44896.4927662037</v>
      </c>
      <c r="C178" s="1" t="n">
        <v>45956</v>
      </c>
      <c r="D178" t="inlineStr">
        <is>
          <t>VÄSTRA GÖTALANDS LÄN</t>
        </is>
      </c>
      <c r="E178" t="inlineStr">
        <is>
          <t>MUNKEDAL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53514-2024</t>
        </is>
      </c>
      <c r="B179" s="1" t="n">
        <v>45614.60059027778</v>
      </c>
      <c r="C179" s="1" t="n">
        <v>45956</v>
      </c>
      <c r="D179" t="inlineStr">
        <is>
          <t>VÄSTRA GÖTALANDS LÄN</t>
        </is>
      </c>
      <c r="E179" t="inlineStr">
        <is>
          <t>MUNKEDAL</t>
        </is>
      </c>
      <c r="G179" t="n">
        <v>7.7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51411-2022</t>
        </is>
      </c>
      <c r="B180" s="1" t="n">
        <v>44866</v>
      </c>
      <c r="C180" s="1" t="n">
        <v>45956</v>
      </c>
      <c r="D180" t="inlineStr">
        <is>
          <t>VÄSTRA GÖTALANDS LÄN</t>
        </is>
      </c>
      <c r="E180" t="inlineStr">
        <is>
          <t>MUNKEDAL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44482-2023</t>
        </is>
      </c>
      <c r="B181" s="1" t="n">
        <v>45189</v>
      </c>
      <c r="C181" s="1" t="n">
        <v>45956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47758-2024</t>
        </is>
      </c>
      <c r="B182" s="1" t="n">
        <v>45588.55344907408</v>
      </c>
      <c r="C182" s="1" t="n">
        <v>45956</v>
      </c>
      <c r="D182" t="inlineStr">
        <is>
          <t>VÄSTRA GÖTALANDS LÄN</t>
        </is>
      </c>
      <c r="E182" t="inlineStr">
        <is>
          <t>MUNKEDAL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25406-2025</t>
        </is>
      </c>
      <c r="B183" s="1" t="n">
        <v>45800.65958333333</v>
      </c>
      <c r="C183" s="1" t="n">
        <v>45956</v>
      </c>
      <c r="D183" t="inlineStr">
        <is>
          <t>VÄSTRA GÖTALANDS LÄN</t>
        </is>
      </c>
      <c r="E183" t="inlineStr">
        <is>
          <t>MUNKEDAL</t>
        </is>
      </c>
      <c r="G183" t="n">
        <v>4.6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5600-2023</t>
        </is>
      </c>
      <c r="B184" s="1" t="n">
        <v>44960.54981481482</v>
      </c>
      <c r="C184" s="1" t="n">
        <v>45956</v>
      </c>
      <c r="D184" t="inlineStr">
        <is>
          <t>VÄSTRA GÖTALANDS LÄN</t>
        </is>
      </c>
      <c r="E184" t="inlineStr">
        <is>
          <t>MUNKEDAL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54815-2024</t>
        </is>
      </c>
      <c r="B185" s="1" t="n">
        <v>45618.52350694445</v>
      </c>
      <c r="C185" s="1" t="n">
        <v>45956</v>
      </c>
      <c r="D185" t="inlineStr">
        <is>
          <t>VÄSTRA GÖTALANDS LÄN</t>
        </is>
      </c>
      <c r="E185" t="inlineStr">
        <is>
          <t>MUNKEDAL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54866-2024</t>
        </is>
      </c>
      <c r="B186" s="1" t="n">
        <v>45618.59667824074</v>
      </c>
      <c r="C186" s="1" t="n">
        <v>45956</v>
      </c>
      <c r="D186" t="inlineStr">
        <is>
          <t>VÄSTRA GÖTALANDS LÄN</t>
        </is>
      </c>
      <c r="E186" t="inlineStr">
        <is>
          <t>MUNKEDAL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25957-2025</t>
        </is>
      </c>
      <c r="B187" s="1" t="n">
        <v>45804.60773148148</v>
      </c>
      <c r="C187" s="1" t="n">
        <v>45956</v>
      </c>
      <c r="D187" t="inlineStr">
        <is>
          <t>VÄSTRA GÖTALANDS LÄN</t>
        </is>
      </c>
      <c r="E187" t="inlineStr">
        <is>
          <t>MUNKEDAL</t>
        </is>
      </c>
      <c r="G187" t="n">
        <v>10.9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58066-2021</t>
        </is>
      </c>
      <c r="B188" s="1" t="n">
        <v>44487</v>
      </c>
      <c r="C188" s="1" t="n">
        <v>45956</v>
      </c>
      <c r="D188" t="inlineStr">
        <is>
          <t>VÄSTRA GÖTALANDS LÄN</t>
        </is>
      </c>
      <c r="E188" t="inlineStr">
        <is>
          <t>MUNKEDAL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25607-2025</t>
        </is>
      </c>
      <c r="B189" s="1" t="n">
        <v>45803.55378472222</v>
      </c>
      <c r="C189" s="1" t="n">
        <v>45956</v>
      </c>
      <c r="D189" t="inlineStr">
        <is>
          <t>VÄSTRA GÖTALANDS LÄN</t>
        </is>
      </c>
      <c r="E189" t="inlineStr">
        <is>
          <t>MUNKEDAL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13162-2023</t>
        </is>
      </c>
      <c r="B190" s="1" t="n">
        <v>45002</v>
      </c>
      <c r="C190" s="1" t="n">
        <v>45956</v>
      </c>
      <c r="D190" t="inlineStr">
        <is>
          <t>VÄSTRA GÖTALANDS LÄN</t>
        </is>
      </c>
      <c r="E190" t="inlineStr">
        <is>
          <t>MUNKEDAL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33925-2024</t>
        </is>
      </c>
      <c r="B191" s="1" t="n">
        <v>45522</v>
      </c>
      <c r="C191" s="1" t="n">
        <v>45956</v>
      </c>
      <c r="D191" t="inlineStr">
        <is>
          <t>VÄSTRA GÖTALANDS LÄN</t>
        </is>
      </c>
      <c r="E191" t="inlineStr">
        <is>
          <t>MUNKEDAL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60227-2024</t>
        </is>
      </c>
      <c r="B192" s="1" t="n">
        <v>45640</v>
      </c>
      <c r="C192" s="1" t="n">
        <v>45956</v>
      </c>
      <c r="D192" t="inlineStr">
        <is>
          <t>VÄSTRA GÖTALANDS LÄN</t>
        </is>
      </c>
      <c r="E192" t="inlineStr">
        <is>
          <t>MUNKEDAL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28995-2022</t>
        </is>
      </c>
      <c r="B193" s="1" t="n">
        <v>44749</v>
      </c>
      <c r="C193" s="1" t="n">
        <v>45956</v>
      </c>
      <c r="D193" t="inlineStr">
        <is>
          <t>VÄSTRA GÖTALANDS LÄN</t>
        </is>
      </c>
      <c r="E193" t="inlineStr">
        <is>
          <t>MUNKEDAL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28953-2025</t>
        </is>
      </c>
      <c r="B194" s="1" t="n">
        <v>45821.27439814815</v>
      </c>
      <c r="C194" s="1" t="n">
        <v>45956</v>
      </c>
      <c r="D194" t="inlineStr">
        <is>
          <t>VÄSTRA GÖTALANDS LÄN</t>
        </is>
      </c>
      <c r="E194" t="inlineStr">
        <is>
          <t>MUNKEDAL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26076-2025</t>
        </is>
      </c>
      <c r="B195" s="1" t="n">
        <v>45805.3340625</v>
      </c>
      <c r="C195" s="1" t="n">
        <v>45956</v>
      </c>
      <c r="D195" t="inlineStr">
        <is>
          <t>VÄSTRA GÖTALANDS LÄN</t>
        </is>
      </c>
      <c r="E195" t="inlineStr">
        <is>
          <t>MUNKEDAL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11143-2025</t>
        </is>
      </c>
      <c r="B196" s="1" t="n">
        <v>45723.67199074074</v>
      </c>
      <c r="C196" s="1" t="n">
        <v>45956</v>
      </c>
      <c r="D196" t="inlineStr">
        <is>
          <t>VÄSTRA GÖTALANDS LÄN</t>
        </is>
      </c>
      <c r="E196" t="inlineStr">
        <is>
          <t>MUNKEDAL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29707-2022</t>
        </is>
      </c>
      <c r="B197" s="1" t="n">
        <v>44755.41650462963</v>
      </c>
      <c r="C197" s="1" t="n">
        <v>45956</v>
      </c>
      <c r="D197" t="inlineStr">
        <is>
          <t>VÄSTRA GÖTALANDS LÄN</t>
        </is>
      </c>
      <c r="E197" t="inlineStr">
        <is>
          <t>MUNKEDAL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38977-2025</t>
        </is>
      </c>
      <c r="B198" s="1" t="n">
        <v>45887.78379629629</v>
      </c>
      <c r="C198" s="1" t="n">
        <v>45956</v>
      </c>
      <c r="D198" t="inlineStr">
        <is>
          <t>VÄSTRA GÖTALANDS LÄN</t>
        </is>
      </c>
      <c r="E198" t="inlineStr">
        <is>
          <t>MUNKEDAL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59171-2022</t>
        </is>
      </c>
      <c r="B199" s="1" t="n">
        <v>44897</v>
      </c>
      <c r="C199" s="1" t="n">
        <v>45956</v>
      </c>
      <c r="D199" t="inlineStr">
        <is>
          <t>VÄSTRA GÖTALANDS LÄN</t>
        </is>
      </c>
      <c r="E199" t="inlineStr">
        <is>
          <t>MUNKEDAL</t>
        </is>
      </c>
      <c r="F199" t="inlineStr">
        <is>
          <t>Kyrkan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45165-2024</t>
        </is>
      </c>
      <c r="B200" s="1" t="n">
        <v>45575.65310185185</v>
      </c>
      <c r="C200" s="1" t="n">
        <v>45956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Naturvårdsverket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19631-2022</t>
        </is>
      </c>
      <c r="B201" s="1" t="n">
        <v>44694</v>
      </c>
      <c r="C201" s="1" t="n">
        <v>45956</v>
      </c>
      <c r="D201" t="inlineStr">
        <is>
          <t>VÄSTRA GÖTALANDS LÄN</t>
        </is>
      </c>
      <c r="E201" t="inlineStr">
        <is>
          <t>MUNKEDAL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16420-2023</t>
        </is>
      </c>
      <c r="B202" s="1" t="n">
        <v>45029.43625</v>
      </c>
      <c r="C202" s="1" t="n">
        <v>45956</v>
      </c>
      <c r="D202" t="inlineStr">
        <is>
          <t>VÄSTRA GÖTALANDS LÄN</t>
        </is>
      </c>
      <c r="E202" t="inlineStr">
        <is>
          <t>MUNKEDAL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28397-2025</t>
        </is>
      </c>
      <c r="B203" s="1" t="n">
        <v>45819.34091435185</v>
      </c>
      <c r="C203" s="1" t="n">
        <v>45956</v>
      </c>
      <c r="D203" t="inlineStr">
        <is>
          <t>VÄSTRA GÖTALANDS LÄN</t>
        </is>
      </c>
      <c r="E203" t="inlineStr">
        <is>
          <t>MUNKEDAL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56867-2024</t>
        </is>
      </c>
      <c r="B204" s="1" t="n">
        <v>45625</v>
      </c>
      <c r="C204" s="1" t="n">
        <v>45956</v>
      </c>
      <c r="D204" t="inlineStr">
        <is>
          <t>VÄSTRA GÖTALANDS LÄN</t>
        </is>
      </c>
      <c r="E204" t="inlineStr">
        <is>
          <t>MUNKEDAL</t>
        </is>
      </c>
      <c r="F204" t="inlineStr">
        <is>
          <t>Kyrkan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40647-2024</t>
        </is>
      </c>
      <c r="B205" s="1" t="n">
        <v>45557</v>
      </c>
      <c r="C205" s="1" t="n">
        <v>45956</v>
      </c>
      <c r="D205" t="inlineStr">
        <is>
          <t>VÄSTRA GÖTALANDS LÄN</t>
        </is>
      </c>
      <c r="E205" t="inlineStr">
        <is>
          <t>MUNKEDAL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44478-2023</t>
        </is>
      </c>
      <c r="B206" s="1" t="n">
        <v>45189.42894675926</v>
      </c>
      <c r="C206" s="1" t="n">
        <v>45956</v>
      </c>
      <c r="D206" t="inlineStr">
        <is>
          <t>VÄSTRA GÖTALANDS LÄN</t>
        </is>
      </c>
      <c r="E206" t="inlineStr">
        <is>
          <t>MUNKEDAL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47307-2025</t>
        </is>
      </c>
      <c r="B207" s="1" t="n">
        <v>45930.52902777777</v>
      </c>
      <c r="C207" s="1" t="n">
        <v>45956</v>
      </c>
      <c r="D207" t="inlineStr">
        <is>
          <t>VÄSTRA GÖTALANDS LÄN</t>
        </is>
      </c>
      <c r="E207" t="inlineStr">
        <is>
          <t>MUNKEDAL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49574-2024</t>
        </is>
      </c>
      <c r="B208" s="1" t="n">
        <v>45596.51541666667</v>
      </c>
      <c r="C208" s="1" t="n">
        <v>45956</v>
      </c>
      <c r="D208" t="inlineStr">
        <is>
          <t>VÄSTRA GÖTALANDS LÄN</t>
        </is>
      </c>
      <c r="E208" t="inlineStr">
        <is>
          <t>MUNKEDAL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49576-2024</t>
        </is>
      </c>
      <c r="B209" s="1" t="n">
        <v>45596.52245370371</v>
      </c>
      <c r="C209" s="1" t="n">
        <v>45956</v>
      </c>
      <c r="D209" t="inlineStr">
        <is>
          <t>VÄSTRA GÖTALANDS LÄN</t>
        </is>
      </c>
      <c r="E209" t="inlineStr">
        <is>
          <t>MUNKEDAL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18473-2025</t>
        </is>
      </c>
      <c r="B210" s="1" t="n">
        <v>45762.75453703704</v>
      </c>
      <c r="C210" s="1" t="n">
        <v>45956</v>
      </c>
      <c r="D210" t="inlineStr">
        <is>
          <t>VÄSTRA GÖTALANDS LÄN</t>
        </is>
      </c>
      <c r="E210" t="inlineStr">
        <is>
          <t>MUNKEDAL</t>
        </is>
      </c>
      <c r="G210" t="n">
        <v>7.3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39617-2025</t>
        </is>
      </c>
      <c r="B211" s="1" t="n">
        <v>45890.56799768518</v>
      </c>
      <c r="C211" s="1" t="n">
        <v>45956</v>
      </c>
      <c r="D211" t="inlineStr">
        <is>
          <t>VÄSTRA GÖTALANDS LÄN</t>
        </is>
      </c>
      <c r="E211" t="inlineStr">
        <is>
          <t>MUNKEDAL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39662-2025</t>
        </is>
      </c>
      <c r="B212" s="1" t="n">
        <v>45890.63438657407</v>
      </c>
      <c r="C212" s="1" t="n">
        <v>45956</v>
      </c>
      <c r="D212" t="inlineStr">
        <is>
          <t>VÄSTRA GÖTALANDS LÄN</t>
        </is>
      </c>
      <c r="E212" t="inlineStr">
        <is>
          <t>MUNKEDAL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16621-2022</t>
        </is>
      </c>
      <c r="B213" s="1" t="n">
        <v>44672.60231481482</v>
      </c>
      <c r="C213" s="1" t="n">
        <v>45956</v>
      </c>
      <c r="D213" t="inlineStr">
        <is>
          <t>VÄSTRA GÖTALANDS LÄN</t>
        </is>
      </c>
      <c r="E213" t="inlineStr">
        <is>
          <t>MUNKEDAL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4947-2025</t>
        </is>
      </c>
      <c r="B214" s="1" t="n">
        <v>45688.86247685185</v>
      </c>
      <c r="C214" s="1" t="n">
        <v>45956</v>
      </c>
      <c r="D214" t="inlineStr">
        <is>
          <t>VÄSTRA GÖTALANDS LÄN</t>
        </is>
      </c>
      <c r="E214" t="inlineStr">
        <is>
          <t>MUNKEDAL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46440-2024</t>
        </is>
      </c>
      <c r="B215" s="1" t="n">
        <v>45582.48181712963</v>
      </c>
      <c r="C215" s="1" t="n">
        <v>45956</v>
      </c>
      <c r="D215" t="inlineStr">
        <is>
          <t>VÄSTRA GÖTALANDS LÄN</t>
        </is>
      </c>
      <c r="E215" t="inlineStr">
        <is>
          <t>MUNKEDAL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60662-2023</t>
        </is>
      </c>
      <c r="B216" s="1" t="n">
        <v>45260</v>
      </c>
      <c r="C216" s="1" t="n">
        <v>45956</v>
      </c>
      <c r="D216" t="inlineStr">
        <is>
          <t>VÄSTRA GÖTALANDS LÄN</t>
        </is>
      </c>
      <c r="E216" t="inlineStr">
        <is>
          <t>MUNKEDAL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39163-2023</t>
        </is>
      </c>
      <c r="B217" s="1" t="n">
        <v>45166.35552083333</v>
      </c>
      <c r="C217" s="1" t="n">
        <v>45956</v>
      </c>
      <c r="D217" t="inlineStr">
        <is>
          <t>VÄSTRA GÖTALANDS LÄN</t>
        </is>
      </c>
      <c r="E217" t="inlineStr">
        <is>
          <t>MUNKEDAL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39618-2025</t>
        </is>
      </c>
      <c r="B218" s="1" t="n">
        <v>45890.57114583333</v>
      </c>
      <c r="C218" s="1" t="n">
        <v>45956</v>
      </c>
      <c r="D218" t="inlineStr">
        <is>
          <t>VÄSTRA GÖTALANDS LÄN</t>
        </is>
      </c>
      <c r="E218" t="inlineStr">
        <is>
          <t>MUNKEDAL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14076-2024</t>
        </is>
      </c>
      <c r="B219" s="1" t="n">
        <v>45392.58446759259</v>
      </c>
      <c r="C219" s="1" t="n">
        <v>45956</v>
      </c>
      <c r="D219" t="inlineStr">
        <is>
          <t>VÄSTRA GÖTALANDS LÄN</t>
        </is>
      </c>
      <c r="E219" t="inlineStr">
        <is>
          <t>MUNKEDAL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41716-2024</t>
        </is>
      </c>
      <c r="B220" s="1" t="n">
        <v>45560.74233796296</v>
      </c>
      <c r="C220" s="1" t="n">
        <v>45956</v>
      </c>
      <c r="D220" t="inlineStr">
        <is>
          <t>VÄSTRA GÖTALANDS LÄN</t>
        </is>
      </c>
      <c r="E220" t="inlineStr">
        <is>
          <t>MUNKEDAL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42005-2023</t>
        </is>
      </c>
      <c r="B221" s="1" t="n">
        <v>45174</v>
      </c>
      <c r="C221" s="1" t="n">
        <v>45956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44940-2025</t>
        </is>
      </c>
      <c r="B222" s="1" t="n">
        <v>45918.58409722222</v>
      </c>
      <c r="C222" s="1" t="n">
        <v>45956</v>
      </c>
      <c r="D222" t="inlineStr">
        <is>
          <t>VÄSTRA GÖTALANDS LÄN</t>
        </is>
      </c>
      <c r="E222" t="inlineStr">
        <is>
          <t>MUNKEDAL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29415-2023</t>
        </is>
      </c>
      <c r="B223" s="1" t="n">
        <v>45106</v>
      </c>
      <c r="C223" s="1" t="n">
        <v>45956</v>
      </c>
      <c r="D223" t="inlineStr">
        <is>
          <t>VÄSTRA GÖTALANDS LÄN</t>
        </is>
      </c>
      <c r="E223" t="inlineStr">
        <is>
          <t>MUNKEDAL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19399-2023</t>
        </is>
      </c>
      <c r="B224" s="1" t="n">
        <v>45049</v>
      </c>
      <c r="C224" s="1" t="n">
        <v>45956</v>
      </c>
      <c r="D224" t="inlineStr">
        <is>
          <t>VÄSTRA GÖTALANDS LÄN</t>
        </is>
      </c>
      <c r="E224" t="inlineStr">
        <is>
          <t>MUNKEDAL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41714-2024</t>
        </is>
      </c>
      <c r="B225" s="1" t="n">
        <v>45560.72877314815</v>
      </c>
      <c r="C225" s="1" t="n">
        <v>45956</v>
      </c>
      <c r="D225" t="inlineStr">
        <is>
          <t>VÄSTRA GÖTALANDS LÄN</t>
        </is>
      </c>
      <c r="E225" t="inlineStr">
        <is>
          <t>MUNKEDAL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28692-2024</t>
        </is>
      </c>
      <c r="B226" s="1" t="n">
        <v>45478.49087962963</v>
      </c>
      <c r="C226" s="1" t="n">
        <v>45956</v>
      </c>
      <c r="D226" t="inlineStr">
        <is>
          <t>VÄSTRA GÖTALANDS LÄN</t>
        </is>
      </c>
      <c r="E226" t="inlineStr">
        <is>
          <t>MUNKEDAL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48754-2025</t>
        </is>
      </c>
      <c r="B227" s="1" t="n">
        <v>45936.71388888889</v>
      </c>
      <c r="C227" s="1" t="n">
        <v>45956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3134-2025</t>
        </is>
      </c>
      <c r="B228" s="1" t="n">
        <v>45678</v>
      </c>
      <c r="C228" s="1" t="n">
        <v>45956</v>
      </c>
      <c r="D228" t="inlineStr">
        <is>
          <t>VÄSTRA GÖTALANDS LÄN</t>
        </is>
      </c>
      <c r="E228" t="inlineStr">
        <is>
          <t>MUNKEDAL</t>
        </is>
      </c>
      <c r="F228" t="inlineStr">
        <is>
          <t>Övriga Aktiebolag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28379-2025</t>
        </is>
      </c>
      <c r="B229" s="1" t="n">
        <v>45819.30428240741</v>
      </c>
      <c r="C229" s="1" t="n">
        <v>45956</v>
      </c>
      <c r="D229" t="inlineStr">
        <is>
          <t>VÄSTRA GÖTALANDS LÄN</t>
        </is>
      </c>
      <c r="E229" t="inlineStr">
        <is>
          <t>MUNKEDAL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28384-2025</t>
        </is>
      </c>
      <c r="B230" s="1" t="n">
        <v>45819.31267361111</v>
      </c>
      <c r="C230" s="1" t="n">
        <v>45956</v>
      </c>
      <c r="D230" t="inlineStr">
        <is>
          <t>VÄSTRA GÖTALANDS LÄN</t>
        </is>
      </c>
      <c r="E230" t="inlineStr">
        <is>
          <t>MUNKEDAL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28386-2025</t>
        </is>
      </c>
      <c r="B231" s="1" t="n">
        <v>45819.32221064815</v>
      </c>
      <c r="C231" s="1" t="n">
        <v>45956</v>
      </c>
      <c r="D231" t="inlineStr">
        <is>
          <t>VÄSTRA GÖTALANDS LÄN</t>
        </is>
      </c>
      <c r="E231" t="inlineStr">
        <is>
          <t>MUNKEDAL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28733-2025</t>
        </is>
      </c>
      <c r="B232" s="1" t="n">
        <v>45820.36895833333</v>
      </c>
      <c r="C232" s="1" t="n">
        <v>45956</v>
      </c>
      <c r="D232" t="inlineStr">
        <is>
          <t>VÄSTRA GÖTALANDS LÄN</t>
        </is>
      </c>
      <c r="E232" t="inlineStr">
        <is>
          <t>MUNKEDAL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28722-2025</t>
        </is>
      </c>
      <c r="B233" s="1" t="n">
        <v>45820.35901620371</v>
      </c>
      <c r="C233" s="1" t="n">
        <v>45956</v>
      </c>
      <c r="D233" t="inlineStr">
        <is>
          <t>VÄSTRA GÖTALANDS LÄN</t>
        </is>
      </c>
      <c r="E233" t="inlineStr">
        <is>
          <t>MUNKEDAL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28569-2025</t>
        </is>
      </c>
      <c r="B234" s="1" t="n">
        <v>45819.55914351852</v>
      </c>
      <c r="C234" s="1" t="n">
        <v>45956</v>
      </c>
      <c r="D234" t="inlineStr">
        <is>
          <t>VÄSTRA GÖTALANDS LÄN</t>
        </is>
      </c>
      <c r="E234" t="inlineStr">
        <is>
          <t>MUNKEDAL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43322-2024</t>
        </is>
      </c>
      <c r="B235" s="1" t="n">
        <v>45568.46953703704</v>
      </c>
      <c r="C235" s="1" t="n">
        <v>45956</v>
      </c>
      <c r="D235" t="inlineStr">
        <is>
          <t>VÄSTRA GÖTALANDS LÄN</t>
        </is>
      </c>
      <c r="E235" t="inlineStr">
        <is>
          <t>MUNKEDAL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28559-2025</t>
        </is>
      </c>
      <c r="B236" s="1" t="n">
        <v>45819.54780092592</v>
      </c>
      <c r="C236" s="1" t="n">
        <v>45956</v>
      </c>
      <c r="D236" t="inlineStr">
        <is>
          <t>VÄSTRA GÖTALANDS LÄN</t>
        </is>
      </c>
      <c r="E236" t="inlineStr">
        <is>
          <t>MUNKEDAL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40003-2025</t>
        </is>
      </c>
      <c r="B237" s="1" t="n">
        <v>45891</v>
      </c>
      <c r="C237" s="1" t="n">
        <v>45956</v>
      </c>
      <c r="D237" t="inlineStr">
        <is>
          <t>VÄSTRA GÖTALANDS LÄN</t>
        </is>
      </c>
      <c r="E237" t="inlineStr">
        <is>
          <t>MUNKEDAL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40004-2025</t>
        </is>
      </c>
      <c r="B238" s="1" t="n">
        <v>45891</v>
      </c>
      <c r="C238" s="1" t="n">
        <v>45956</v>
      </c>
      <c r="D238" t="inlineStr">
        <is>
          <t>VÄSTRA GÖTALANDS LÄN</t>
        </is>
      </c>
      <c r="E238" t="inlineStr">
        <is>
          <t>MUNKEDAL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40129-2025</t>
        </is>
      </c>
      <c r="B239" s="1" t="n">
        <v>45894.54315972222</v>
      </c>
      <c r="C239" s="1" t="n">
        <v>45956</v>
      </c>
      <c r="D239" t="inlineStr">
        <is>
          <t>VÄSTRA GÖTALANDS LÄN</t>
        </is>
      </c>
      <c r="E239" t="inlineStr">
        <is>
          <t>MUNKEDAL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45956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49350-2025</t>
        </is>
      </c>
      <c r="B241" s="1" t="n">
        <v>45938.61125</v>
      </c>
      <c r="C241" s="1" t="n">
        <v>45956</v>
      </c>
      <c r="D241" t="inlineStr">
        <is>
          <t>VÄSTRA GÖTALANDS LÄN</t>
        </is>
      </c>
      <c r="E241" t="inlineStr">
        <is>
          <t>MUNKEDAL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54518-2023</t>
        </is>
      </c>
      <c r="B242" s="1" t="n">
        <v>45233</v>
      </c>
      <c r="C242" s="1" t="n">
        <v>45956</v>
      </c>
      <c r="D242" t="inlineStr">
        <is>
          <t>VÄSTRA GÖTALANDS LÄN</t>
        </is>
      </c>
      <c r="E242" t="inlineStr">
        <is>
          <t>MUNKEDAL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29305-2025</t>
        </is>
      </c>
      <c r="B243" s="1" t="n">
        <v>45824.45982638889</v>
      </c>
      <c r="C243" s="1" t="n">
        <v>45956</v>
      </c>
      <c r="D243" t="inlineStr">
        <is>
          <t>VÄSTRA GÖTALANDS LÄN</t>
        </is>
      </c>
      <c r="E243" t="inlineStr">
        <is>
          <t>MUNKEDAL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4362-2024</t>
        </is>
      </c>
      <c r="B244" s="1" t="n">
        <v>45325</v>
      </c>
      <c r="C244" s="1" t="n">
        <v>45956</v>
      </c>
      <c r="D244" t="inlineStr">
        <is>
          <t>VÄSTRA GÖTALANDS LÄN</t>
        </is>
      </c>
      <c r="E244" t="inlineStr">
        <is>
          <t>MUNKEDAL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30031-2025</t>
        </is>
      </c>
      <c r="B245" s="1" t="n">
        <v>45826</v>
      </c>
      <c r="C245" s="1" t="n">
        <v>45956</v>
      </c>
      <c r="D245" t="inlineStr">
        <is>
          <t>VÄSTRA GÖTALANDS LÄN</t>
        </is>
      </c>
      <c r="E245" t="inlineStr">
        <is>
          <t>MUNKEDAL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30011-2025</t>
        </is>
      </c>
      <c r="B246" s="1" t="n">
        <v>45826.54273148148</v>
      </c>
      <c r="C246" s="1" t="n">
        <v>45956</v>
      </c>
      <c r="D246" t="inlineStr">
        <is>
          <t>VÄSTRA GÖTALANDS LÄN</t>
        </is>
      </c>
      <c r="E246" t="inlineStr">
        <is>
          <t>MUNKEDAL</t>
        </is>
      </c>
      <c r="G246" t="n">
        <v>6.2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30008-2025</t>
        </is>
      </c>
      <c r="B247" s="1" t="n">
        <v>45826.53549768519</v>
      </c>
      <c r="C247" s="1" t="n">
        <v>45956</v>
      </c>
      <c r="D247" t="inlineStr">
        <is>
          <t>VÄSTRA GÖTALANDS LÄN</t>
        </is>
      </c>
      <c r="E247" t="inlineStr">
        <is>
          <t>MUNKEDAL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40476-2025</t>
        </is>
      </c>
      <c r="B248" s="1" t="n">
        <v>45895.6833449074</v>
      </c>
      <c r="C248" s="1" t="n">
        <v>45956</v>
      </c>
      <c r="D248" t="inlineStr">
        <is>
          <t>VÄSTRA GÖTALANDS LÄN</t>
        </is>
      </c>
      <c r="E248" t="inlineStr">
        <is>
          <t>MUNKEDAL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40431-2025</t>
        </is>
      </c>
      <c r="B249" s="1" t="n">
        <v>45895.6096412037</v>
      </c>
      <c r="C249" s="1" t="n">
        <v>45956</v>
      </c>
      <c r="D249" t="inlineStr">
        <is>
          <t>VÄSTRA GÖTALANDS LÄN</t>
        </is>
      </c>
      <c r="E249" t="inlineStr">
        <is>
          <t>MUNKEDAL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13660-2025</t>
        </is>
      </c>
      <c r="B250" s="1" t="n">
        <v>45736</v>
      </c>
      <c r="C250" s="1" t="n">
        <v>45956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13661-2025</t>
        </is>
      </c>
      <c r="B251" s="1" t="n">
        <v>45736</v>
      </c>
      <c r="C251" s="1" t="n">
        <v>45956</v>
      </c>
      <c r="D251" t="inlineStr">
        <is>
          <t>VÄSTRA GÖTALANDS LÄN</t>
        </is>
      </c>
      <c r="E251" t="inlineStr">
        <is>
          <t>MUNKEDAL</t>
        </is>
      </c>
      <c r="F251" t="inlineStr">
        <is>
          <t>Övriga Aktiebolag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49101-2025</t>
        </is>
      </c>
      <c r="B252" s="1" t="n">
        <v>45937.72148148148</v>
      </c>
      <c r="C252" s="1" t="n">
        <v>45956</v>
      </c>
      <c r="D252" t="inlineStr">
        <is>
          <t>VÄSTRA GÖTALANDS LÄN</t>
        </is>
      </c>
      <c r="E252" t="inlineStr">
        <is>
          <t>MUNKEDAL</t>
        </is>
      </c>
      <c r="G252" t="n">
        <v>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20258-2022</t>
        </is>
      </c>
      <c r="B253" s="1" t="n">
        <v>44698</v>
      </c>
      <c r="C253" s="1" t="n">
        <v>45956</v>
      </c>
      <c r="D253" t="inlineStr">
        <is>
          <t>VÄSTRA GÖTALANDS LÄN</t>
        </is>
      </c>
      <c r="E253" t="inlineStr">
        <is>
          <t>MUNKEDAL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4053-2025</t>
        </is>
      </c>
      <c r="B254" s="1" t="n">
        <v>45684.61913194445</v>
      </c>
      <c r="C254" s="1" t="n">
        <v>45956</v>
      </c>
      <c r="D254" t="inlineStr">
        <is>
          <t>VÄSTRA GÖTALANDS LÄN</t>
        </is>
      </c>
      <c r="E254" t="inlineStr">
        <is>
          <t>MUNKEDAL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23610-2023</t>
        </is>
      </c>
      <c r="B255" s="1" t="n">
        <v>45072</v>
      </c>
      <c r="C255" s="1" t="n">
        <v>45956</v>
      </c>
      <c r="D255" t="inlineStr">
        <is>
          <t>VÄSTRA GÖTALANDS LÄN</t>
        </is>
      </c>
      <c r="E255" t="inlineStr">
        <is>
          <t>MUNKEDAL</t>
        </is>
      </c>
      <c r="F255" t="inlineStr">
        <is>
          <t>Kommuner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30614-2025</t>
        </is>
      </c>
      <c r="B256" s="1" t="n">
        <v>45831.46700231481</v>
      </c>
      <c r="C256" s="1" t="n">
        <v>45956</v>
      </c>
      <c r="D256" t="inlineStr">
        <is>
          <t>VÄSTRA GÖTALANDS LÄN</t>
        </is>
      </c>
      <c r="E256" t="inlineStr">
        <is>
          <t>MUNKEDAL</t>
        </is>
      </c>
      <c r="G256" t="n">
        <v>6.1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40707-2025</t>
        </is>
      </c>
      <c r="B257" s="1" t="n">
        <v>45897.3319675926</v>
      </c>
      <c r="C257" s="1" t="n">
        <v>45956</v>
      </c>
      <c r="D257" t="inlineStr">
        <is>
          <t>VÄSTRA GÖTALANDS LÄN</t>
        </is>
      </c>
      <c r="E257" t="inlineStr">
        <is>
          <t>MUNKEDAL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49731-2025</t>
        </is>
      </c>
      <c r="B258" s="1" t="n">
        <v>45939.92876157408</v>
      </c>
      <c r="C258" s="1" t="n">
        <v>45956</v>
      </c>
      <c r="D258" t="inlineStr">
        <is>
          <t>VÄSTRA GÖTALANDS LÄN</t>
        </is>
      </c>
      <c r="E258" t="inlineStr">
        <is>
          <t>MUNKEDAL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41382-2025</t>
        </is>
      </c>
      <c r="B259" s="1" t="n">
        <v>45898</v>
      </c>
      <c r="C259" s="1" t="n">
        <v>45956</v>
      </c>
      <c r="D259" t="inlineStr">
        <is>
          <t>VÄSTRA GÖTALANDS LÄN</t>
        </is>
      </c>
      <c r="E259" t="inlineStr">
        <is>
          <t>MUNKEDAL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31558-2025</t>
        </is>
      </c>
      <c r="B260" s="1" t="n">
        <v>45833.65283564815</v>
      </c>
      <c r="C260" s="1" t="n">
        <v>45956</v>
      </c>
      <c r="D260" t="inlineStr">
        <is>
          <t>VÄSTRA GÖTALANDS LÄN</t>
        </is>
      </c>
      <c r="E260" t="inlineStr">
        <is>
          <t>MUNKEDAL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31176-2025</t>
        </is>
      </c>
      <c r="B261" s="1" t="n">
        <v>45831</v>
      </c>
      <c r="C261" s="1" t="n">
        <v>45956</v>
      </c>
      <c r="D261" t="inlineStr">
        <is>
          <t>VÄSTRA GÖTALANDS LÄN</t>
        </is>
      </c>
      <c r="E261" t="inlineStr">
        <is>
          <t>MUNKEDAL</t>
        </is>
      </c>
      <c r="F261" t="inlineStr">
        <is>
          <t>Övriga Aktiebolag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32617-2025</t>
        </is>
      </c>
      <c r="B262" s="1" t="n">
        <v>45838.64310185185</v>
      </c>
      <c r="C262" s="1" t="n">
        <v>45956</v>
      </c>
      <c r="D262" t="inlineStr">
        <is>
          <t>VÄSTRA GÖTALANDS LÄN</t>
        </is>
      </c>
      <c r="E262" t="inlineStr">
        <is>
          <t>MUNKEDAL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33070-2025</t>
        </is>
      </c>
      <c r="B263" s="1" t="n">
        <v>45840.45005787037</v>
      </c>
      <c r="C263" s="1" t="n">
        <v>45956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49912-2023</t>
        </is>
      </c>
      <c r="B264" s="1" t="n">
        <v>45214</v>
      </c>
      <c r="C264" s="1" t="n">
        <v>45956</v>
      </c>
      <c r="D264" t="inlineStr">
        <is>
          <t>VÄSTRA GÖTALANDS LÄN</t>
        </is>
      </c>
      <c r="E264" t="inlineStr">
        <is>
          <t>MUNKEDAL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41813-2025</t>
        </is>
      </c>
      <c r="B265" s="1" t="n">
        <v>45902.65517361111</v>
      </c>
      <c r="C265" s="1" t="n">
        <v>45956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27850-2023</t>
        </is>
      </c>
      <c r="B266" s="1" t="n">
        <v>45093</v>
      </c>
      <c r="C266" s="1" t="n">
        <v>45956</v>
      </c>
      <c r="D266" t="inlineStr">
        <is>
          <t>VÄSTRA GÖTALANDS LÄN</t>
        </is>
      </c>
      <c r="E266" t="inlineStr">
        <is>
          <t>MUNKEDAL</t>
        </is>
      </c>
      <c r="F266" t="inlineStr">
        <is>
          <t>Kyrkan</t>
        </is>
      </c>
      <c r="G266" t="n">
        <v>7.1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33074-2025</t>
        </is>
      </c>
      <c r="B267" s="1" t="n">
        <v>45840.45519675926</v>
      </c>
      <c r="C267" s="1" t="n">
        <v>45956</v>
      </c>
      <c r="D267" t="inlineStr">
        <is>
          <t>VÄSTRA GÖTALANDS LÄN</t>
        </is>
      </c>
      <c r="E267" t="inlineStr">
        <is>
          <t>MUNKEDAL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33076-2025</t>
        </is>
      </c>
      <c r="B268" s="1" t="n">
        <v>45840.45832175926</v>
      </c>
      <c r="C268" s="1" t="n">
        <v>45956</v>
      </c>
      <c r="D268" t="inlineStr">
        <is>
          <t>VÄSTRA GÖTALANDS LÄN</t>
        </is>
      </c>
      <c r="E268" t="inlineStr">
        <is>
          <t>MUNKEDAL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2887-2025</t>
        </is>
      </c>
      <c r="B269" s="1" t="n">
        <v>45677</v>
      </c>
      <c r="C269" s="1" t="n">
        <v>45956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9.699999999999999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41715-2025</t>
        </is>
      </c>
      <c r="B270" s="1" t="n">
        <v>45902.43572916667</v>
      </c>
      <c r="C270" s="1" t="n">
        <v>45956</v>
      </c>
      <c r="D270" t="inlineStr">
        <is>
          <t>VÄSTRA GÖTALANDS LÄN</t>
        </is>
      </c>
      <c r="E270" t="inlineStr">
        <is>
          <t>MUNKEDAL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54875-2024</t>
        </is>
      </c>
      <c r="B271" s="1" t="n">
        <v>45618.60296296296</v>
      </c>
      <c r="C271" s="1" t="n">
        <v>45956</v>
      </c>
      <c r="D271" t="inlineStr">
        <is>
          <t>VÄSTRA GÖTALANDS LÄN</t>
        </is>
      </c>
      <c r="E271" t="inlineStr">
        <is>
          <t>MUNKEDAL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41555-2025</t>
        </is>
      </c>
      <c r="B272" s="1" t="n">
        <v>45901.59224537037</v>
      </c>
      <c r="C272" s="1" t="n">
        <v>45956</v>
      </c>
      <c r="D272" t="inlineStr">
        <is>
          <t>VÄSTRA GÖTALANDS LÄN</t>
        </is>
      </c>
      <c r="E272" t="inlineStr">
        <is>
          <t>MUNKEDAL</t>
        </is>
      </c>
      <c r="G272" t="n">
        <v>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44153-2025</t>
        </is>
      </c>
      <c r="B273" s="1" t="n">
        <v>45915.59482638889</v>
      </c>
      <c r="C273" s="1" t="n">
        <v>45956</v>
      </c>
      <c r="D273" t="inlineStr">
        <is>
          <t>VÄSTRA GÖTALANDS LÄN</t>
        </is>
      </c>
      <c r="E273" t="inlineStr">
        <is>
          <t>MUNKEDAL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421-2023</t>
        </is>
      </c>
      <c r="B274" s="1" t="n">
        <v>44929.6516550926</v>
      </c>
      <c r="C274" s="1" t="n">
        <v>45956</v>
      </c>
      <c r="D274" t="inlineStr">
        <is>
          <t>VÄSTRA GÖTALANDS LÄN</t>
        </is>
      </c>
      <c r="E274" t="inlineStr">
        <is>
          <t>MUNKEDAL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62313-2020</t>
        </is>
      </c>
      <c r="B275" s="1" t="n">
        <v>44160</v>
      </c>
      <c r="C275" s="1" t="n">
        <v>45956</v>
      </c>
      <c r="D275" t="inlineStr">
        <is>
          <t>VÄSTRA GÖTALANDS LÄN</t>
        </is>
      </c>
      <c r="E275" t="inlineStr">
        <is>
          <t>MUNKEDAL</t>
        </is>
      </c>
      <c r="G275" t="n">
        <v>5.9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35647-2023</t>
        </is>
      </c>
      <c r="B276" s="1" t="n">
        <v>45147</v>
      </c>
      <c r="C276" s="1" t="n">
        <v>45956</v>
      </c>
      <c r="D276" t="inlineStr">
        <is>
          <t>VÄSTRA GÖTALANDS LÄN</t>
        </is>
      </c>
      <c r="E276" t="inlineStr">
        <is>
          <t>MUNKEDAL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41811-2025</t>
        </is>
      </c>
      <c r="B277" s="1" t="n">
        <v>45902.64659722222</v>
      </c>
      <c r="C277" s="1" t="n">
        <v>45956</v>
      </c>
      <c r="D277" t="inlineStr">
        <is>
          <t>VÄSTRA GÖTALANDS LÄN</t>
        </is>
      </c>
      <c r="E277" t="inlineStr">
        <is>
          <t>MUNKEDAL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44143-2025</t>
        </is>
      </c>
      <c r="B278" s="1" t="n">
        <v>45915.58936342593</v>
      </c>
      <c r="C278" s="1" t="n">
        <v>45956</v>
      </c>
      <c r="D278" t="inlineStr">
        <is>
          <t>VÄSTRA GÖTALANDS LÄN</t>
        </is>
      </c>
      <c r="E278" t="inlineStr">
        <is>
          <t>MUNKEDAL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60230-2024</t>
        </is>
      </c>
      <c r="B279" s="1" t="n">
        <v>45640</v>
      </c>
      <c r="C279" s="1" t="n">
        <v>45956</v>
      </c>
      <c r="D279" t="inlineStr">
        <is>
          <t>VÄSTRA GÖTALANDS LÄN</t>
        </is>
      </c>
      <c r="E279" t="inlineStr">
        <is>
          <t>MUNKEDAL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34219-2023</t>
        </is>
      </c>
      <c r="B280" s="1" t="n">
        <v>45138</v>
      </c>
      <c r="C280" s="1" t="n">
        <v>45956</v>
      </c>
      <c r="D280" t="inlineStr">
        <is>
          <t>VÄSTRA GÖTALANDS LÄN</t>
        </is>
      </c>
      <c r="E280" t="inlineStr">
        <is>
          <t>MUNKEDAL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34222-2023</t>
        </is>
      </c>
      <c r="B281" s="1" t="n">
        <v>45138.49607638889</v>
      </c>
      <c r="C281" s="1" t="n">
        <v>45956</v>
      </c>
      <c r="D281" t="inlineStr">
        <is>
          <t>VÄSTRA GÖTALANDS LÄN</t>
        </is>
      </c>
      <c r="E281" t="inlineStr">
        <is>
          <t>MUNKEDAL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59257-2024</t>
        </is>
      </c>
      <c r="B282" s="1" t="n">
        <v>45636</v>
      </c>
      <c r="C282" s="1" t="n">
        <v>45956</v>
      </c>
      <c r="D282" t="inlineStr">
        <is>
          <t>VÄSTRA GÖTALANDS LÄN</t>
        </is>
      </c>
      <c r="E282" t="inlineStr">
        <is>
          <t>MUNKEDAL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34080-2025</t>
        </is>
      </c>
      <c r="B283" s="1" t="n">
        <v>45845.45950231481</v>
      </c>
      <c r="C283" s="1" t="n">
        <v>45956</v>
      </c>
      <c r="D283" t="inlineStr">
        <is>
          <t>VÄSTRA GÖTALANDS LÄN</t>
        </is>
      </c>
      <c r="E283" t="inlineStr">
        <is>
          <t>MUNKEDAL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34083-2025</t>
        </is>
      </c>
      <c r="B284" s="1" t="n">
        <v>45845.46209490741</v>
      </c>
      <c r="C284" s="1" t="n">
        <v>45956</v>
      </c>
      <c r="D284" t="inlineStr">
        <is>
          <t>VÄSTRA GÖTALANDS LÄN</t>
        </is>
      </c>
      <c r="E284" t="inlineStr">
        <is>
          <t>MUNKEDAL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42288-2025</t>
        </is>
      </c>
      <c r="B285" s="1" t="n">
        <v>45904.6228587963</v>
      </c>
      <c r="C285" s="1" t="n">
        <v>45956</v>
      </c>
      <c r="D285" t="inlineStr">
        <is>
          <t>VÄSTRA GÖTALANDS LÄN</t>
        </is>
      </c>
      <c r="E285" t="inlineStr">
        <is>
          <t>MUNKEDAL</t>
        </is>
      </c>
      <c r="G285" t="n">
        <v>9.1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18278-2025</t>
        </is>
      </c>
      <c r="B286" s="1" t="n">
        <v>45762.3846412037</v>
      </c>
      <c r="C286" s="1" t="n">
        <v>45956</v>
      </c>
      <c r="D286" t="inlineStr">
        <is>
          <t>VÄSTRA GÖTALANDS LÄN</t>
        </is>
      </c>
      <c r="E286" t="inlineStr">
        <is>
          <t>MUNKEDAL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58325-2024</t>
        </is>
      </c>
      <c r="B287" s="1" t="n">
        <v>45632.62700231482</v>
      </c>
      <c r="C287" s="1" t="n">
        <v>45956</v>
      </c>
      <c r="D287" t="inlineStr">
        <is>
          <t>VÄSTRA GÖTALANDS LÄN</t>
        </is>
      </c>
      <c r="E287" t="inlineStr">
        <is>
          <t>MUNKEDAL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35645-2023</t>
        </is>
      </c>
      <c r="B288" s="1" t="n">
        <v>45147</v>
      </c>
      <c r="C288" s="1" t="n">
        <v>45956</v>
      </c>
      <c r="D288" t="inlineStr">
        <is>
          <t>VÄSTRA GÖTALANDS LÄN</t>
        </is>
      </c>
      <c r="E288" t="inlineStr">
        <is>
          <t>MUNKEDAL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34624-2025</t>
        </is>
      </c>
      <c r="B289" s="1" t="n">
        <v>45847.73737268519</v>
      </c>
      <c r="C289" s="1" t="n">
        <v>45956</v>
      </c>
      <c r="D289" t="inlineStr">
        <is>
          <t>VÄSTRA GÖTALANDS LÄN</t>
        </is>
      </c>
      <c r="E289" t="inlineStr">
        <is>
          <t>MUNKEDAL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34978-2025</t>
        </is>
      </c>
      <c r="B290" s="1" t="n">
        <v>45849.68278935185</v>
      </c>
      <c r="C290" s="1" t="n">
        <v>45956</v>
      </c>
      <c r="D290" t="inlineStr">
        <is>
          <t>VÄSTRA GÖTALANDS LÄN</t>
        </is>
      </c>
      <c r="E290" t="inlineStr">
        <is>
          <t>MUNKEDAL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35139-2023</t>
        </is>
      </c>
      <c r="B291" s="1" t="n">
        <v>45145.53503472222</v>
      </c>
      <c r="C291" s="1" t="n">
        <v>45956</v>
      </c>
      <c r="D291" t="inlineStr">
        <is>
          <t>VÄSTRA GÖTALANDS LÄN</t>
        </is>
      </c>
      <c r="E291" t="inlineStr">
        <is>
          <t>MUNKEDAL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42252-2025</t>
        </is>
      </c>
      <c r="B292" s="1" t="n">
        <v>45904.58616898148</v>
      </c>
      <c r="C292" s="1" t="n">
        <v>45956</v>
      </c>
      <c r="D292" t="inlineStr">
        <is>
          <t>VÄSTRA GÖTALANDS LÄN</t>
        </is>
      </c>
      <c r="E292" t="inlineStr">
        <is>
          <t>MUNKEDAL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4049-2025</t>
        </is>
      </c>
      <c r="B293" s="1" t="n">
        <v>45684.60918981482</v>
      </c>
      <c r="C293" s="1" t="n">
        <v>45956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16968-2025</t>
        </is>
      </c>
      <c r="B294" s="1" t="n">
        <v>45755</v>
      </c>
      <c r="C294" s="1" t="n">
        <v>45956</v>
      </c>
      <c r="D294" t="inlineStr">
        <is>
          <t>VÄSTRA GÖTALANDS LÄN</t>
        </is>
      </c>
      <c r="E294" t="inlineStr">
        <is>
          <t>MUNKEDAL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60228-2024</t>
        </is>
      </c>
      <c r="B295" s="1" t="n">
        <v>45640</v>
      </c>
      <c r="C295" s="1" t="n">
        <v>45956</v>
      </c>
      <c r="D295" t="inlineStr">
        <is>
          <t>VÄSTRA GÖTALANDS LÄN</t>
        </is>
      </c>
      <c r="E295" t="inlineStr">
        <is>
          <t>MUNKEDAL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60231-2024</t>
        </is>
      </c>
      <c r="B296" s="1" t="n">
        <v>45640</v>
      </c>
      <c r="C296" s="1" t="n">
        <v>45956</v>
      </c>
      <c r="D296" t="inlineStr">
        <is>
          <t>VÄSTRA GÖTALANDS LÄN</t>
        </is>
      </c>
      <c r="E296" t="inlineStr">
        <is>
          <t>MUNKEDAL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42809-2025</t>
        </is>
      </c>
      <c r="B297" s="1" t="n">
        <v>45908.55498842592</v>
      </c>
      <c r="C297" s="1" t="n">
        <v>45956</v>
      </c>
      <c r="D297" t="inlineStr">
        <is>
          <t>VÄSTRA GÖTALANDS LÄN</t>
        </is>
      </c>
      <c r="E297" t="inlineStr">
        <is>
          <t>MUNKEDAL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42811-2025</t>
        </is>
      </c>
      <c r="B298" s="1" t="n">
        <v>45908.55878472222</v>
      </c>
      <c r="C298" s="1" t="n">
        <v>45956</v>
      </c>
      <c r="D298" t="inlineStr">
        <is>
          <t>VÄSTRA GÖTALANDS LÄN</t>
        </is>
      </c>
      <c r="E298" t="inlineStr">
        <is>
          <t>MUNKEDAL</t>
        </is>
      </c>
      <c r="G298" t="n">
        <v>5.4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37419-2023</t>
        </is>
      </c>
      <c r="B299" s="1" t="n">
        <v>45155</v>
      </c>
      <c r="C299" s="1" t="n">
        <v>45956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18469-2025</t>
        </is>
      </c>
      <c r="B300" s="1" t="n">
        <v>45762.74259259259</v>
      </c>
      <c r="C300" s="1" t="n">
        <v>45956</v>
      </c>
      <c r="D300" t="inlineStr">
        <is>
          <t>VÄSTRA GÖTALANDS LÄN</t>
        </is>
      </c>
      <c r="E300" t="inlineStr">
        <is>
          <t>MUNKEDAL</t>
        </is>
      </c>
      <c r="G300" t="n">
        <v>10.3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7844-2022</t>
        </is>
      </c>
      <c r="B301" s="1" t="n">
        <v>44608</v>
      </c>
      <c r="C301" s="1" t="n">
        <v>45956</v>
      </c>
      <c r="D301" t="inlineStr">
        <is>
          <t>VÄSTRA GÖTALANDS LÄN</t>
        </is>
      </c>
      <c r="E301" t="inlineStr">
        <is>
          <t>MUNKEDAL</t>
        </is>
      </c>
      <c r="G301" t="n">
        <v>15.4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912-2025</t>
        </is>
      </c>
      <c r="B302" s="1" t="n">
        <v>45664</v>
      </c>
      <c r="C302" s="1" t="n">
        <v>45956</v>
      </c>
      <c r="D302" t="inlineStr">
        <is>
          <t>VÄSTRA GÖTALANDS LÄN</t>
        </is>
      </c>
      <c r="E302" t="inlineStr">
        <is>
          <t>MUNKEDAL</t>
        </is>
      </c>
      <c r="F302" t="inlineStr">
        <is>
          <t>Övriga Aktiebolag</t>
        </is>
      </c>
      <c r="G302" t="n">
        <v>18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35999-2025</t>
        </is>
      </c>
      <c r="B303" s="1" t="n">
        <v>45863.51740740741</v>
      </c>
      <c r="C303" s="1" t="n">
        <v>45956</v>
      </c>
      <c r="D303" t="inlineStr">
        <is>
          <t>VÄSTRA GÖTALANDS LÄN</t>
        </is>
      </c>
      <c r="E303" t="inlineStr">
        <is>
          <t>MUNKEDAL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42836-2025</t>
        </is>
      </c>
      <c r="B304" s="1" t="n">
        <v>45908.58085648148</v>
      </c>
      <c r="C304" s="1" t="n">
        <v>45956</v>
      </c>
      <c r="D304" t="inlineStr">
        <is>
          <t>VÄSTRA GÖTALANDS LÄN</t>
        </is>
      </c>
      <c r="E304" t="inlineStr">
        <is>
          <t>MUNKEDAL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36906-2023</t>
        </is>
      </c>
      <c r="B305" s="1" t="n">
        <v>45153</v>
      </c>
      <c r="C305" s="1" t="n">
        <v>45956</v>
      </c>
      <c r="D305" t="inlineStr">
        <is>
          <t>VÄSTRA GÖTALANDS LÄN</t>
        </is>
      </c>
      <c r="E305" t="inlineStr">
        <is>
          <t>MUNKEDAL</t>
        </is>
      </c>
      <c r="F305" t="inlineStr">
        <is>
          <t>Övriga Aktiebolag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36912-2023</t>
        </is>
      </c>
      <c r="B306" s="1" t="n">
        <v>45153</v>
      </c>
      <c r="C306" s="1" t="n">
        <v>45956</v>
      </c>
      <c r="D306" t="inlineStr">
        <is>
          <t>VÄSTRA GÖTALANDS LÄN</t>
        </is>
      </c>
      <c r="E306" t="inlineStr">
        <is>
          <t>MUNKEDAL</t>
        </is>
      </c>
      <c r="F306" t="inlineStr">
        <is>
          <t>Övriga Aktiebolag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46418-2024</t>
        </is>
      </c>
      <c r="B307" s="1" t="n">
        <v>45582.45601851852</v>
      </c>
      <c r="C307" s="1" t="n">
        <v>45956</v>
      </c>
      <c r="D307" t="inlineStr">
        <is>
          <t>VÄSTRA GÖTALANDS LÄN</t>
        </is>
      </c>
      <c r="E307" t="inlineStr">
        <is>
          <t>MUNKEDAL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46434-2024</t>
        </is>
      </c>
      <c r="B308" s="1" t="n">
        <v>45582.47346064815</v>
      </c>
      <c r="C308" s="1" t="n">
        <v>45956</v>
      </c>
      <c r="D308" t="inlineStr">
        <is>
          <t>VÄSTRA GÖTALANDS LÄN</t>
        </is>
      </c>
      <c r="E308" t="inlineStr">
        <is>
          <t>MUNKEDAL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57619-2024</t>
        </is>
      </c>
      <c r="B309" s="1" t="n">
        <v>45630.55037037037</v>
      </c>
      <c r="C309" s="1" t="n">
        <v>45956</v>
      </c>
      <c r="D309" t="inlineStr">
        <is>
          <t>VÄSTRA GÖTALANDS LÄN</t>
        </is>
      </c>
      <c r="E309" t="inlineStr">
        <is>
          <t>MUNKEDAL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42831-2025</t>
        </is>
      </c>
      <c r="B310" s="1" t="n">
        <v>45908.5778587963</v>
      </c>
      <c r="C310" s="1" t="n">
        <v>45956</v>
      </c>
      <c r="D310" t="inlineStr">
        <is>
          <t>VÄSTRA GÖTALANDS LÄN</t>
        </is>
      </c>
      <c r="E310" t="inlineStr">
        <is>
          <t>MUNKEDAL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28667-2022</t>
        </is>
      </c>
      <c r="B311" s="1" t="n">
        <v>44748</v>
      </c>
      <c r="C311" s="1" t="n">
        <v>45956</v>
      </c>
      <c r="D311" t="inlineStr">
        <is>
          <t>VÄSTRA GÖTALANDS LÄN</t>
        </is>
      </c>
      <c r="E311" t="inlineStr">
        <is>
          <t>MUNKEDAL</t>
        </is>
      </c>
      <c r="G311" t="n">
        <v>5.4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61584-2023</t>
        </is>
      </c>
      <c r="B312" s="1" t="n">
        <v>45261</v>
      </c>
      <c r="C312" s="1" t="n">
        <v>45956</v>
      </c>
      <c r="D312" t="inlineStr">
        <is>
          <t>VÄSTRA GÖTALANDS LÄN</t>
        </is>
      </c>
      <c r="E312" t="inlineStr">
        <is>
          <t>MUNKEDAL</t>
        </is>
      </c>
      <c r="F312" t="inlineStr">
        <is>
          <t>Övriga Aktiebolag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24522-2024</t>
        </is>
      </c>
      <c r="B313" s="1" t="n">
        <v>45458</v>
      </c>
      <c r="C313" s="1" t="n">
        <v>45956</v>
      </c>
      <c r="D313" t="inlineStr">
        <is>
          <t>VÄSTRA GÖTALANDS LÄN</t>
        </is>
      </c>
      <c r="E313" t="inlineStr">
        <is>
          <t>MUNKEDAL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30308-2022</t>
        </is>
      </c>
      <c r="B314" s="1" t="n">
        <v>44760</v>
      </c>
      <c r="C314" s="1" t="n">
        <v>45956</v>
      </c>
      <c r="D314" t="inlineStr">
        <is>
          <t>VÄSTRA GÖTALANDS LÄN</t>
        </is>
      </c>
      <c r="E314" t="inlineStr">
        <is>
          <t>MUNKEDAL</t>
        </is>
      </c>
      <c r="G314" t="n">
        <v>8.300000000000001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62525-2021</t>
        </is>
      </c>
      <c r="B315" s="1" t="n">
        <v>44503</v>
      </c>
      <c r="C315" s="1" t="n">
        <v>45956</v>
      </c>
      <c r="D315" t="inlineStr">
        <is>
          <t>VÄSTRA GÖTALANDS LÄN</t>
        </is>
      </c>
      <c r="E315" t="inlineStr">
        <is>
          <t>MUNKEDAL</t>
        </is>
      </c>
      <c r="G315" t="n">
        <v>14.5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33192-2023</t>
        </is>
      </c>
      <c r="B316" s="1" t="n">
        <v>45127</v>
      </c>
      <c r="C316" s="1" t="n">
        <v>45956</v>
      </c>
      <c r="D316" t="inlineStr">
        <is>
          <t>VÄSTRA GÖTALANDS LÄN</t>
        </is>
      </c>
      <c r="E316" t="inlineStr">
        <is>
          <t>MUNKEDAL</t>
        </is>
      </c>
      <c r="G316" t="n">
        <v>7.8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44026-2025</t>
        </is>
      </c>
      <c r="B317" s="1" t="n">
        <v>45915.48523148148</v>
      </c>
      <c r="C317" s="1" t="n">
        <v>45956</v>
      </c>
      <c r="D317" t="inlineStr">
        <is>
          <t>VÄSTRA GÖTALANDS LÄN</t>
        </is>
      </c>
      <c r="E317" t="inlineStr">
        <is>
          <t>MUNKEDAL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52115-2025</t>
        </is>
      </c>
      <c r="B318" s="1" t="n">
        <v>45952.70298611111</v>
      </c>
      <c r="C318" s="1" t="n">
        <v>45956</v>
      </c>
      <c r="D318" t="inlineStr">
        <is>
          <t>VÄSTRA GÖTALANDS LÄN</t>
        </is>
      </c>
      <c r="E318" t="inlineStr">
        <is>
          <t>MUNKEDAL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43154-2025</t>
        </is>
      </c>
      <c r="B319" s="1" t="n">
        <v>45909</v>
      </c>
      <c r="C319" s="1" t="n">
        <v>45956</v>
      </c>
      <c r="D319" t="inlineStr">
        <is>
          <t>VÄSTRA GÖTALANDS LÄN</t>
        </is>
      </c>
      <c r="E319" t="inlineStr">
        <is>
          <t>MUNKEDAL</t>
        </is>
      </c>
      <c r="F319" t="inlineStr">
        <is>
          <t>Övriga Aktiebolag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13303-2023</t>
        </is>
      </c>
      <c r="B320" s="1" t="n">
        <v>45005</v>
      </c>
      <c r="C320" s="1" t="n">
        <v>45956</v>
      </c>
      <c r="D320" t="inlineStr">
        <is>
          <t>VÄSTRA GÖTALANDS LÄN</t>
        </is>
      </c>
      <c r="E320" t="inlineStr">
        <is>
          <t>MUNKEDAL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36948-2025</t>
        </is>
      </c>
      <c r="B321" s="1" t="n">
        <v>45874.59667824074</v>
      </c>
      <c r="C321" s="1" t="n">
        <v>45956</v>
      </c>
      <c r="D321" t="inlineStr">
        <is>
          <t>VÄSTRA GÖTALANDS LÄN</t>
        </is>
      </c>
      <c r="E321" t="inlineStr">
        <is>
          <t>MUNKEDAL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43446-2025</t>
        </is>
      </c>
      <c r="B322" s="1" t="n">
        <v>45911.45128472222</v>
      </c>
      <c r="C322" s="1" t="n">
        <v>45956</v>
      </c>
      <c r="D322" t="inlineStr">
        <is>
          <t>VÄSTRA GÖTALANDS LÄN</t>
        </is>
      </c>
      <c r="E322" t="inlineStr">
        <is>
          <t>MUNKEDAL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8561-2024</t>
        </is>
      </c>
      <c r="B323" s="1" t="n">
        <v>45351</v>
      </c>
      <c r="C323" s="1" t="n">
        <v>45956</v>
      </c>
      <c r="D323" t="inlineStr">
        <is>
          <t>VÄSTRA GÖTALANDS LÄN</t>
        </is>
      </c>
      <c r="E323" t="inlineStr">
        <is>
          <t>MUNKEDAL</t>
        </is>
      </c>
      <c r="F323" t="inlineStr">
        <is>
          <t>Övriga Aktiebolag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9739-2023</t>
        </is>
      </c>
      <c r="B324" s="1" t="n">
        <v>44984</v>
      </c>
      <c r="C324" s="1" t="n">
        <v>45956</v>
      </c>
      <c r="D324" t="inlineStr">
        <is>
          <t>VÄSTRA GÖTALANDS LÄN</t>
        </is>
      </c>
      <c r="E324" t="inlineStr">
        <is>
          <t>MUNKEDAL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16105-2025</t>
        </is>
      </c>
      <c r="B325" s="1" t="n">
        <v>45750.3245949074</v>
      </c>
      <c r="C325" s="1" t="n">
        <v>45956</v>
      </c>
      <c r="D325" t="inlineStr">
        <is>
          <t>VÄSTRA GÖTALANDS LÄN</t>
        </is>
      </c>
      <c r="E325" t="inlineStr">
        <is>
          <t>MUNKEDAL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2792-2024</t>
        </is>
      </c>
      <c r="B326" s="1" t="n">
        <v>45314.66091435185</v>
      </c>
      <c r="C326" s="1" t="n">
        <v>45956</v>
      </c>
      <c r="D326" t="inlineStr">
        <is>
          <t>VÄSTRA GÖTALANDS LÄN</t>
        </is>
      </c>
      <c r="E326" t="inlineStr">
        <is>
          <t>MUNKEDAL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6217-2024</t>
        </is>
      </c>
      <c r="B327" s="1" t="n">
        <v>45337</v>
      </c>
      <c r="C327" s="1" t="n">
        <v>45956</v>
      </c>
      <c r="D327" t="inlineStr">
        <is>
          <t>VÄSTRA GÖTALANDS LÄN</t>
        </is>
      </c>
      <c r="E327" t="inlineStr">
        <is>
          <t>MUNKEDAL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22857-2022</t>
        </is>
      </c>
      <c r="B328" s="1" t="n">
        <v>44715</v>
      </c>
      <c r="C328" s="1" t="n">
        <v>45956</v>
      </c>
      <c r="D328" t="inlineStr">
        <is>
          <t>VÄSTRA GÖTALANDS LÄN</t>
        </is>
      </c>
      <c r="E328" t="inlineStr">
        <is>
          <t>MUNKEDAL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44453-2025</t>
        </is>
      </c>
      <c r="B329" s="1" t="n">
        <v>45916.60880787037</v>
      </c>
      <c r="C329" s="1" t="n">
        <v>45956</v>
      </c>
      <c r="D329" t="inlineStr">
        <is>
          <t>VÄSTRA GÖTALANDS LÄN</t>
        </is>
      </c>
      <c r="E329" t="inlineStr">
        <is>
          <t>MUNKEDAL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219-2024</t>
        </is>
      </c>
      <c r="B330" s="1" t="n">
        <v>45293</v>
      </c>
      <c r="C330" s="1" t="n">
        <v>45956</v>
      </c>
      <c r="D330" t="inlineStr">
        <is>
          <t>VÄSTRA GÖTALANDS LÄN</t>
        </is>
      </c>
      <c r="E330" t="inlineStr">
        <is>
          <t>MUNKEDAL</t>
        </is>
      </c>
      <c r="F330" t="inlineStr">
        <is>
          <t>Övriga Aktiebolag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37941-2023</t>
        </is>
      </c>
      <c r="B331" s="1" t="n">
        <v>45160.54324074074</v>
      </c>
      <c r="C331" s="1" t="n">
        <v>45956</v>
      </c>
      <c r="D331" t="inlineStr">
        <is>
          <t>VÄSTRA GÖTALANDS LÄN</t>
        </is>
      </c>
      <c r="E331" t="inlineStr">
        <is>
          <t>MUNKEDAL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37327-2022</t>
        </is>
      </c>
      <c r="B332" s="1" t="n">
        <v>44806</v>
      </c>
      <c r="C332" s="1" t="n">
        <v>45956</v>
      </c>
      <c r="D332" t="inlineStr">
        <is>
          <t>VÄSTRA GÖTALANDS LÄN</t>
        </is>
      </c>
      <c r="E332" t="inlineStr">
        <is>
          <t>MUNKEDAL</t>
        </is>
      </c>
      <c r="F332" t="inlineStr">
        <is>
          <t>Övriga Aktiebolag</t>
        </is>
      </c>
      <c r="G332" t="n">
        <v>25.2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50038-2023</t>
        </is>
      </c>
      <c r="B333" s="1" t="n">
        <v>45215.4892824074</v>
      </c>
      <c r="C333" s="1" t="n">
        <v>45956</v>
      </c>
      <c r="D333" t="inlineStr">
        <is>
          <t>VÄSTRA GÖTALANDS LÄN</t>
        </is>
      </c>
      <c r="E333" t="inlineStr">
        <is>
          <t>MUNKEDAL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61885-2023</t>
        </is>
      </c>
      <c r="B334" s="1" t="n">
        <v>45264</v>
      </c>
      <c r="C334" s="1" t="n">
        <v>45956</v>
      </c>
      <c r="D334" t="inlineStr">
        <is>
          <t>VÄSTRA GÖTALANDS LÄN</t>
        </is>
      </c>
      <c r="E334" t="inlineStr">
        <is>
          <t>MUNKEDAL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29956-2024</t>
        </is>
      </c>
      <c r="B335" s="1" t="n">
        <v>45488.45196759259</v>
      </c>
      <c r="C335" s="1" t="n">
        <v>45956</v>
      </c>
      <c r="D335" t="inlineStr">
        <is>
          <t>VÄSTRA GÖTALANDS LÄN</t>
        </is>
      </c>
      <c r="E335" t="inlineStr">
        <is>
          <t>MUNKEDAL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21125-2022</t>
        </is>
      </c>
      <c r="B336" s="1" t="n">
        <v>44704.61283564815</v>
      </c>
      <c r="C336" s="1" t="n">
        <v>45956</v>
      </c>
      <c r="D336" t="inlineStr">
        <is>
          <t>VÄSTRA GÖTALANDS LÄN</t>
        </is>
      </c>
      <c r="E336" t="inlineStr">
        <is>
          <t>MUNKEDAL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216-2024</t>
        </is>
      </c>
      <c r="B337" s="1" t="n">
        <v>45293</v>
      </c>
      <c r="C337" s="1" t="n">
        <v>45956</v>
      </c>
      <c r="D337" t="inlineStr">
        <is>
          <t>VÄSTRA GÖTALANDS LÄN</t>
        </is>
      </c>
      <c r="E337" t="inlineStr">
        <is>
          <t>MUNKEDAL</t>
        </is>
      </c>
      <c r="F337" t="inlineStr">
        <is>
          <t>Övriga Aktiebolag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546-2024</t>
        </is>
      </c>
      <c r="B338" s="1" t="n">
        <v>45296</v>
      </c>
      <c r="C338" s="1" t="n">
        <v>45956</v>
      </c>
      <c r="D338" t="inlineStr">
        <is>
          <t>VÄSTRA GÖTALANDS LÄN</t>
        </is>
      </c>
      <c r="E338" t="inlineStr">
        <is>
          <t>MUNKEDAL</t>
        </is>
      </c>
      <c r="F338" t="inlineStr">
        <is>
          <t>Kyrkan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37100-2025</t>
        </is>
      </c>
      <c r="B339" s="1" t="n">
        <v>45875.47351851852</v>
      </c>
      <c r="C339" s="1" t="n">
        <v>45956</v>
      </c>
      <c r="D339" t="inlineStr">
        <is>
          <t>VÄSTRA GÖTALANDS LÄN</t>
        </is>
      </c>
      <c r="E339" t="inlineStr">
        <is>
          <t>MUNKEDAL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42852-2025</t>
        </is>
      </c>
      <c r="B340" s="1" t="n">
        <v>45908</v>
      </c>
      <c r="C340" s="1" t="n">
        <v>45956</v>
      </c>
      <c r="D340" t="inlineStr">
        <is>
          <t>VÄSTRA GÖTALANDS LÄN</t>
        </is>
      </c>
      <c r="E340" t="inlineStr">
        <is>
          <t>MUNKEDAL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8552-2024</t>
        </is>
      </c>
      <c r="B341" s="1" t="n">
        <v>45351</v>
      </c>
      <c r="C341" s="1" t="n">
        <v>45956</v>
      </c>
      <c r="D341" t="inlineStr">
        <is>
          <t>VÄSTRA GÖTALANDS LÄN</t>
        </is>
      </c>
      <c r="E341" t="inlineStr">
        <is>
          <t>MUNKEDAL</t>
        </is>
      </c>
      <c r="F341" t="inlineStr">
        <is>
          <t>Övriga Aktiebolag</t>
        </is>
      </c>
      <c r="G341" t="n">
        <v>22.5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43452-2025</t>
        </is>
      </c>
      <c r="B342" s="1" t="n">
        <v>45911.45792824074</v>
      </c>
      <c r="C342" s="1" t="n">
        <v>45956</v>
      </c>
      <c r="D342" t="inlineStr">
        <is>
          <t>VÄSTRA GÖTALANDS LÄN</t>
        </is>
      </c>
      <c r="E342" t="inlineStr">
        <is>
          <t>MUNKEDAL</t>
        </is>
      </c>
      <c r="G342" t="n">
        <v>7.9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51409-2022</t>
        </is>
      </c>
      <c r="B343" s="1" t="n">
        <v>44866</v>
      </c>
      <c r="C343" s="1" t="n">
        <v>45956</v>
      </c>
      <c r="D343" t="inlineStr">
        <is>
          <t>VÄSTRA GÖTALANDS LÄN</t>
        </is>
      </c>
      <c r="E343" t="inlineStr">
        <is>
          <t>MUNKEDAL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26699-2024</t>
        </is>
      </c>
      <c r="B344" s="1" t="n">
        <v>45470.38099537037</v>
      </c>
      <c r="C344" s="1" t="n">
        <v>45956</v>
      </c>
      <c r="D344" t="inlineStr">
        <is>
          <t>VÄSTRA GÖTALANDS LÄN</t>
        </is>
      </c>
      <c r="E344" t="inlineStr">
        <is>
          <t>MUNKEDAL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30131-2024</t>
        </is>
      </c>
      <c r="B345" s="1" t="n">
        <v>45489.53511574074</v>
      </c>
      <c r="C345" s="1" t="n">
        <v>45956</v>
      </c>
      <c r="D345" t="inlineStr">
        <is>
          <t>VÄSTRA GÖTALANDS LÄN</t>
        </is>
      </c>
      <c r="E345" t="inlineStr">
        <is>
          <t>MUNKEDAL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45123-2021</t>
        </is>
      </c>
      <c r="B346" s="1" t="n">
        <v>44439.4424074074</v>
      </c>
      <c r="C346" s="1" t="n">
        <v>45956</v>
      </c>
      <c r="D346" t="inlineStr">
        <is>
          <t>VÄSTRA GÖTALANDS LÄN</t>
        </is>
      </c>
      <c r="E346" t="inlineStr">
        <is>
          <t>MUNKEDAL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61621-2023</t>
        </is>
      </c>
      <c r="B347" s="1" t="n">
        <v>45261</v>
      </c>
      <c r="C347" s="1" t="n">
        <v>45956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43834-2025</t>
        </is>
      </c>
      <c r="B348" s="1" t="n">
        <v>45912</v>
      </c>
      <c r="C348" s="1" t="n">
        <v>45956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44604-2025</t>
        </is>
      </c>
      <c r="B349" s="1" t="n">
        <v>45908</v>
      </c>
      <c r="C349" s="1" t="n">
        <v>45956</v>
      </c>
      <c r="D349" t="inlineStr">
        <is>
          <t>VÄSTRA GÖTALANDS LÄN</t>
        </is>
      </c>
      <c r="E349" t="inlineStr">
        <is>
          <t>MUNKEDAL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54955-2024</t>
        </is>
      </c>
      <c r="B350" s="1" t="n">
        <v>45619.65883101852</v>
      </c>
      <c r="C350" s="1" t="n">
        <v>45956</v>
      </c>
      <c r="D350" t="inlineStr">
        <is>
          <t>VÄSTRA GÖTALANDS LÄN</t>
        </is>
      </c>
      <c r="E350" t="inlineStr">
        <is>
          <t>MUNKEDAL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54001-2023</t>
        </is>
      </c>
      <c r="B351" s="1" t="n">
        <v>45231.67237268519</v>
      </c>
      <c r="C351" s="1" t="n">
        <v>45956</v>
      </c>
      <c r="D351" t="inlineStr">
        <is>
          <t>VÄSTRA GÖTALANDS LÄN</t>
        </is>
      </c>
      <c r="E351" t="inlineStr">
        <is>
          <t>MUNKEDAL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45469-2023</t>
        </is>
      </c>
      <c r="B352" s="1" t="n">
        <v>45188</v>
      </c>
      <c r="C352" s="1" t="n">
        <v>45956</v>
      </c>
      <c r="D352" t="inlineStr">
        <is>
          <t>VÄSTRA GÖTALANDS LÄN</t>
        </is>
      </c>
      <c r="E352" t="inlineStr">
        <is>
          <t>MUNKEDAL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41521-2023</t>
        </is>
      </c>
      <c r="B353" s="1" t="n">
        <v>45175.5158912037</v>
      </c>
      <c r="C353" s="1" t="n">
        <v>45956</v>
      </c>
      <c r="D353" t="inlineStr">
        <is>
          <t>VÄSTRA GÖTALANDS LÄN</t>
        </is>
      </c>
      <c r="E353" t="inlineStr">
        <is>
          <t>MUNKEDAL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11262-2024</t>
        </is>
      </c>
      <c r="B354" s="1" t="n">
        <v>45371.6761574074</v>
      </c>
      <c r="C354" s="1" t="n">
        <v>45956</v>
      </c>
      <c r="D354" t="inlineStr">
        <is>
          <t>VÄSTRA GÖTALANDS LÄN</t>
        </is>
      </c>
      <c r="E354" t="inlineStr">
        <is>
          <t>MUNKEDAL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3858-2024</t>
        </is>
      </c>
      <c r="B355" s="1" t="n">
        <v>45322.36609953704</v>
      </c>
      <c r="C355" s="1" t="n">
        <v>45956</v>
      </c>
      <c r="D355" t="inlineStr">
        <is>
          <t>VÄSTRA GÖTALANDS LÄN</t>
        </is>
      </c>
      <c r="E355" t="inlineStr">
        <is>
          <t>MUNKEDAL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29588-2024</t>
        </is>
      </c>
      <c r="B356" s="1" t="n">
        <v>45484</v>
      </c>
      <c r="C356" s="1" t="n">
        <v>45956</v>
      </c>
      <c r="D356" t="inlineStr">
        <is>
          <t>VÄSTRA GÖTALANDS LÄN</t>
        </is>
      </c>
      <c r="E356" t="inlineStr">
        <is>
          <t>MUNKEDAL</t>
        </is>
      </c>
      <c r="F356" t="inlineStr">
        <is>
          <t>Övriga Aktiebolag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14185-2025</t>
        </is>
      </c>
      <c r="B357" s="1" t="n">
        <v>45740.54445601852</v>
      </c>
      <c r="C357" s="1" t="n">
        <v>45956</v>
      </c>
      <c r="D357" t="inlineStr">
        <is>
          <t>VÄSTRA GÖTALANDS LÄN</t>
        </is>
      </c>
      <c r="E357" t="inlineStr">
        <is>
          <t>MUNKEDAL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15300-2024</t>
        </is>
      </c>
      <c r="B358" s="1" t="n">
        <v>45400.63381944445</v>
      </c>
      <c r="C358" s="1" t="n">
        <v>45956</v>
      </c>
      <c r="D358" t="inlineStr">
        <is>
          <t>VÄSTRA GÖTALANDS LÄN</t>
        </is>
      </c>
      <c r="E358" t="inlineStr">
        <is>
          <t>MUNKEDAL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52555-2025</t>
        </is>
      </c>
      <c r="B359" s="1" t="n">
        <v>45954.56396990741</v>
      </c>
      <c r="C359" s="1" t="n">
        <v>45956</v>
      </c>
      <c r="D359" t="inlineStr">
        <is>
          <t>VÄSTRA GÖTALANDS LÄN</t>
        </is>
      </c>
      <c r="E359" t="inlineStr">
        <is>
          <t>MUNKEDAL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7389-2022</t>
        </is>
      </c>
      <c r="B360" s="1" t="n">
        <v>44606</v>
      </c>
      <c r="C360" s="1" t="n">
        <v>45956</v>
      </c>
      <c r="D360" t="inlineStr">
        <is>
          <t>VÄSTRA GÖTALANDS LÄN</t>
        </is>
      </c>
      <c r="E360" t="inlineStr">
        <is>
          <t>MUNKEDAL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30133-2024</t>
        </is>
      </c>
      <c r="B361" s="1" t="n">
        <v>45489.55241898148</v>
      </c>
      <c r="C361" s="1" t="n">
        <v>45956</v>
      </c>
      <c r="D361" t="inlineStr">
        <is>
          <t>VÄSTRA GÖTALANDS LÄN</t>
        </is>
      </c>
      <c r="E361" t="inlineStr">
        <is>
          <t>MUNKEDAL</t>
        </is>
      </c>
      <c r="G361" t="n">
        <v>10.3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8576-2025</t>
        </is>
      </c>
      <c r="B362" s="1" t="n">
        <v>45709.6652662037</v>
      </c>
      <c r="C362" s="1" t="n">
        <v>45956</v>
      </c>
      <c r="D362" t="inlineStr">
        <is>
          <t>VÄSTRA GÖTALANDS LÄN</t>
        </is>
      </c>
      <c r="E362" t="inlineStr">
        <is>
          <t>MUNKEDAL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62090-2023</t>
        </is>
      </c>
      <c r="B363" s="1" t="n">
        <v>45266.8790625</v>
      </c>
      <c r="C363" s="1" t="n">
        <v>45956</v>
      </c>
      <c r="D363" t="inlineStr">
        <is>
          <t>VÄSTRA GÖTALANDS LÄN</t>
        </is>
      </c>
      <c r="E363" t="inlineStr">
        <is>
          <t>MUNKEDAL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68173-2021</t>
        </is>
      </c>
      <c r="B364" s="1" t="n">
        <v>44526</v>
      </c>
      <c r="C364" s="1" t="n">
        <v>45956</v>
      </c>
      <c r="D364" t="inlineStr">
        <is>
          <t>VÄSTRA GÖTALANDS LÄN</t>
        </is>
      </c>
      <c r="E364" t="inlineStr">
        <is>
          <t>MUNKEDAL</t>
        </is>
      </c>
      <c r="G364" t="n">
        <v>10.8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24809-2023</t>
        </is>
      </c>
      <c r="B365" s="1" t="n">
        <v>45084.84119212963</v>
      </c>
      <c r="C365" s="1" t="n">
        <v>45956</v>
      </c>
      <c r="D365" t="inlineStr">
        <is>
          <t>VÄSTRA GÖTALANDS LÄN</t>
        </is>
      </c>
      <c r="E365" t="inlineStr">
        <is>
          <t>MUNKEDAL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24812-2023</t>
        </is>
      </c>
      <c r="B366" s="1" t="n">
        <v>45084</v>
      </c>
      <c r="C366" s="1" t="n">
        <v>45956</v>
      </c>
      <c r="D366" t="inlineStr">
        <is>
          <t>VÄSTRA GÖTALANDS LÄN</t>
        </is>
      </c>
      <c r="E366" t="inlineStr">
        <is>
          <t>MUNKEDAL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24150-2023</t>
        </is>
      </c>
      <c r="B367" s="1" t="n">
        <v>45076</v>
      </c>
      <c r="C367" s="1" t="n">
        <v>45956</v>
      </c>
      <c r="D367" t="inlineStr">
        <is>
          <t>VÄSTRA GÖTALANDS LÄN</t>
        </is>
      </c>
      <c r="E367" t="inlineStr">
        <is>
          <t>MUNKEDAL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65471-2020</t>
        </is>
      </c>
      <c r="B368" s="1" t="n">
        <v>44171</v>
      </c>
      <c r="C368" s="1" t="n">
        <v>45956</v>
      </c>
      <c r="D368" t="inlineStr">
        <is>
          <t>VÄSTRA GÖTALANDS LÄN</t>
        </is>
      </c>
      <c r="E368" t="inlineStr">
        <is>
          <t>MUNKEDAL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38544-2024</t>
        </is>
      </c>
      <c r="B369" s="1" t="n">
        <v>45546.60534722222</v>
      </c>
      <c r="C369" s="1" t="n">
        <v>45956</v>
      </c>
      <c r="D369" t="inlineStr">
        <is>
          <t>VÄSTRA GÖTALANDS LÄN</t>
        </is>
      </c>
      <c r="E369" t="inlineStr">
        <is>
          <t>MUNKEDAL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15853-2023</t>
        </is>
      </c>
      <c r="B370" s="1" t="n">
        <v>45022.36556712963</v>
      </c>
      <c r="C370" s="1" t="n">
        <v>45956</v>
      </c>
      <c r="D370" t="inlineStr">
        <is>
          <t>VÄSTRA GÖTALANDS LÄN</t>
        </is>
      </c>
      <c r="E370" t="inlineStr">
        <is>
          <t>MUNKEDAL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49218-2022</t>
        </is>
      </c>
      <c r="B371" s="1" t="n">
        <v>44861.33518518518</v>
      </c>
      <c r="C371" s="1" t="n">
        <v>45956</v>
      </c>
      <c r="D371" t="inlineStr">
        <is>
          <t>VÄSTRA GÖTALANDS LÄN</t>
        </is>
      </c>
      <c r="E371" t="inlineStr">
        <is>
          <t>MUNKEDAL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1559-2023</t>
        </is>
      </c>
      <c r="B372" s="1" t="n">
        <v>44937.60048611111</v>
      </c>
      <c r="C372" s="1" t="n">
        <v>45956</v>
      </c>
      <c r="D372" t="inlineStr">
        <is>
          <t>VÄSTRA GÖTALANDS LÄN</t>
        </is>
      </c>
      <c r="E372" t="inlineStr">
        <is>
          <t>MUNKEDAL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47378-2021</t>
        </is>
      </c>
      <c r="B373" s="1" t="n">
        <v>44447</v>
      </c>
      <c r="C373" s="1" t="n">
        <v>45956</v>
      </c>
      <c r="D373" t="inlineStr">
        <is>
          <t>VÄSTRA GÖTALANDS LÄN</t>
        </is>
      </c>
      <c r="E373" t="inlineStr">
        <is>
          <t>MUNKEDAL</t>
        </is>
      </c>
      <c r="F373" t="inlineStr">
        <is>
          <t>Övriga Aktiebolag</t>
        </is>
      </c>
      <c r="G373" t="n">
        <v>21.7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2635-2022</t>
        </is>
      </c>
      <c r="B374" s="1" t="n">
        <v>44580.49585648148</v>
      </c>
      <c r="C374" s="1" t="n">
        <v>45956</v>
      </c>
      <c r="D374" t="inlineStr">
        <is>
          <t>VÄSTRA GÖTALANDS LÄN</t>
        </is>
      </c>
      <c r="E374" t="inlineStr">
        <is>
          <t>MUNKEDAL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65461-2020</t>
        </is>
      </c>
      <c r="B375" s="1" t="n">
        <v>44170</v>
      </c>
      <c r="C375" s="1" t="n">
        <v>45956</v>
      </c>
      <c r="D375" t="inlineStr">
        <is>
          <t>VÄSTRA GÖTALANDS LÄN</t>
        </is>
      </c>
      <c r="E375" t="inlineStr">
        <is>
          <t>MUNKEDAL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2954-2025</t>
        </is>
      </c>
      <c r="B376" s="1" t="n">
        <v>45678.44070601852</v>
      </c>
      <c r="C376" s="1" t="n">
        <v>45956</v>
      </c>
      <c r="D376" t="inlineStr">
        <is>
          <t>VÄSTRA GÖTALANDS LÄN</t>
        </is>
      </c>
      <c r="E376" t="inlineStr">
        <is>
          <t>MUNKEDAL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53891-2023</t>
        </is>
      </c>
      <c r="B377" s="1" t="n">
        <v>45231.52905092593</v>
      </c>
      <c r="C377" s="1" t="n">
        <v>45956</v>
      </c>
      <c r="D377" t="inlineStr">
        <is>
          <t>VÄSTRA GÖTALANDS LÄN</t>
        </is>
      </c>
      <c r="E377" t="inlineStr">
        <is>
          <t>MUNKEDAL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19361-2023</t>
        </is>
      </c>
      <c r="B378" s="1" t="n">
        <v>45049</v>
      </c>
      <c r="C378" s="1" t="n">
        <v>45956</v>
      </c>
      <c r="D378" t="inlineStr">
        <is>
          <t>VÄSTRA GÖTALANDS LÄN</t>
        </is>
      </c>
      <c r="E378" t="inlineStr">
        <is>
          <t>MUNKEDAL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43599-2021</t>
        </is>
      </c>
      <c r="B379" s="1" t="n">
        <v>44433</v>
      </c>
      <c r="C379" s="1" t="n">
        <v>45956</v>
      </c>
      <c r="D379" t="inlineStr">
        <is>
          <t>VÄSTRA GÖTALANDS LÄN</t>
        </is>
      </c>
      <c r="E379" t="inlineStr">
        <is>
          <t>MUNKEDAL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49946-2021</t>
        </is>
      </c>
      <c r="B380" s="1" t="n">
        <v>44454</v>
      </c>
      <c r="C380" s="1" t="n">
        <v>45956</v>
      </c>
      <c r="D380" t="inlineStr">
        <is>
          <t>VÄSTRA GÖTALANDS LÄN</t>
        </is>
      </c>
      <c r="E380" t="inlineStr">
        <is>
          <t>MUNKEDAL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45486-2025</t>
        </is>
      </c>
      <c r="B381" s="1" t="n">
        <v>45921</v>
      </c>
      <c r="C381" s="1" t="n">
        <v>45956</v>
      </c>
      <c r="D381" t="inlineStr">
        <is>
          <t>VÄSTRA GÖTALANDS LÄN</t>
        </is>
      </c>
      <c r="E381" t="inlineStr">
        <is>
          <t>MUNKEDAL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22452-2023</t>
        </is>
      </c>
      <c r="B382" s="1" t="n">
        <v>45070.83295138889</v>
      </c>
      <c r="C382" s="1" t="n">
        <v>45956</v>
      </c>
      <c r="D382" t="inlineStr">
        <is>
          <t>VÄSTRA GÖTALANDS LÄN</t>
        </is>
      </c>
      <c r="E382" t="inlineStr">
        <is>
          <t>MUNKEDAL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5866-2023</t>
        </is>
      </c>
      <c r="B383" s="1" t="n">
        <v>44958</v>
      </c>
      <c r="C383" s="1" t="n">
        <v>45956</v>
      </c>
      <c r="D383" t="inlineStr">
        <is>
          <t>VÄSTRA GÖTALANDS LÄN</t>
        </is>
      </c>
      <c r="E383" t="inlineStr">
        <is>
          <t>MUNKEDAL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24185-2023</t>
        </is>
      </c>
      <c r="B384" s="1" t="n">
        <v>45076</v>
      </c>
      <c r="C384" s="1" t="n">
        <v>45956</v>
      </c>
      <c r="D384" t="inlineStr">
        <is>
          <t>VÄSTRA GÖTALANDS LÄN</t>
        </is>
      </c>
      <c r="E384" t="inlineStr">
        <is>
          <t>MUNKEDAL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54933-2024</t>
        </is>
      </c>
      <c r="B385" s="1" t="n">
        <v>45618.77943287037</v>
      </c>
      <c r="C385" s="1" t="n">
        <v>45956</v>
      </c>
      <c r="D385" t="inlineStr">
        <is>
          <t>VÄSTRA GÖTALANDS LÄN</t>
        </is>
      </c>
      <c r="E385" t="inlineStr">
        <is>
          <t>MUNKEDAL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30456-2023</t>
        </is>
      </c>
      <c r="B386" s="1" t="n">
        <v>45111.57811342592</v>
      </c>
      <c r="C386" s="1" t="n">
        <v>45956</v>
      </c>
      <c r="D386" t="inlineStr">
        <is>
          <t>VÄSTRA GÖTALANDS LÄN</t>
        </is>
      </c>
      <c r="E386" t="inlineStr">
        <is>
          <t>MUNKEDAL</t>
        </is>
      </c>
      <c r="F386" t="inlineStr">
        <is>
          <t>Naturvårdsverket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30554-2023</t>
        </is>
      </c>
      <c r="B387" s="1" t="n">
        <v>45111.86663194445</v>
      </c>
      <c r="C387" s="1" t="n">
        <v>45956</v>
      </c>
      <c r="D387" t="inlineStr">
        <is>
          <t>VÄSTRA GÖTALANDS LÄN</t>
        </is>
      </c>
      <c r="E387" t="inlineStr">
        <is>
          <t>MUNKEDAL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62463-2023</t>
        </is>
      </c>
      <c r="B388" s="1" t="n">
        <v>45268.52193287037</v>
      </c>
      <c r="C388" s="1" t="n">
        <v>45956</v>
      </c>
      <c r="D388" t="inlineStr">
        <is>
          <t>VÄSTRA GÖTALANDS LÄN</t>
        </is>
      </c>
      <c r="E388" t="inlineStr">
        <is>
          <t>MUNKEDAL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43438-2021</t>
        </is>
      </c>
      <c r="B389" s="1" t="n">
        <v>44432.6599537037</v>
      </c>
      <c r="C389" s="1" t="n">
        <v>45956</v>
      </c>
      <c r="D389" t="inlineStr">
        <is>
          <t>VÄSTRA GÖTALANDS LÄN</t>
        </is>
      </c>
      <c r="E389" t="inlineStr">
        <is>
          <t>MUNKEDAL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59160-2022</t>
        </is>
      </c>
      <c r="B390" s="1" t="n">
        <v>44897</v>
      </c>
      <c r="C390" s="1" t="n">
        <v>45956</v>
      </c>
      <c r="D390" t="inlineStr">
        <is>
          <t>VÄSTRA GÖTALANDS LÄN</t>
        </is>
      </c>
      <c r="E390" t="inlineStr">
        <is>
          <t>MUNKEDAL</t>
        </is>
      </c>
      <c r="F390" t="inlineStr">
        <is>
          <t>Kyrkan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43547-2021</t>
        </is>
      </c>
      <c r="B391" s="1" t="n">
        <v>44432</v>
      </c>
      <c r="C391" s="1" t="n">
        <v>45956</v>
      </c>
      <c r="D391" t="inlineStr">
        <is>
          <t>VÄSTRA GÖTALANDS LÄN</t>
        </is>
      </c>
      <c r="E391" t="inlineStr">
        <is>
          <t>MUNKEDAL</t>
        </is>
      </c>
      <c r="F391" t="inlineStr">
        <is>
          <t>Övriga Aktiebolag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1526-2023</t>
        </is>
      </c>
      <c r="B392" s="1" t="n">
        <v>44935</v>
      </c>
      <c r="C392" s="1" t="n">
        <v>45956</v>
      </c>
      <c r="D392" t="inlineStr">
        <is>
          <t>VÄSTRA GÖTALANDS LÄN</t>
        </is>
      </c>
      <c r="E392" t="inlineStr">
        <is>
          <t>MUNKEDAL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38842-2024</t>
        </is>
      </c>
      <c r="B393" s="1" t="n">
        <v>45547.59736111111</v>
      </c>
      <c r="C393" s="1" t="n">
        <v>45956</v>
      </c>
      <c r="D393" t="inlineStr">
        <is>
          <t>VÄSTRA GÖTALANDS LÄN</t>
        </is>
      </c>
      <c r="E393" t="inlineStr">
        <is>
          <t>MUNKEDAL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16991-2025</t>
        </is>
      </c>
      <c r="B394" s="1" t="n">
        <v>45755.49856481481</v>
      </c>
      <c r="C394" s="1" t="n">
        <v>45956</v>
      </c>
      <c r="D394" t="inlineStr">
        <is>
          <t>VÄSTRA GÖTALANDS LÄN</t>
        </is>
      </c>
      <c r="E394" t="inlineStr">
        <is>
          <t>MUNKEDAL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13658-2025</t>
        </is>
      </c>
      <c r="B395" s="1" t="n">
        <v>45736</v>
      </c>
      <c r="C395" s="1" t="n">
        <v>45956</v>
      </c>
      <c r="D395" t="inlineStr">
        <is>
          <t>VÄSTRA GÖTALANDS LÄN</t>
        </is>
      </c>
      <c r="E395" t="inlineStr">
        <is>
          <t>MUNKEDAL</t>
        </is>
      </c>
      <c r="F395" t="inlineStr">
        <is>
          <t>Övriga Aktiebolag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11812-2025</t>
        </is>
      </c>
      <c r="B396" s="1" t="n">
        <v>45728.24693287037</v>
      </c>
      <c r="C396" s="1" t="n">
        <v>45956</v>
      </c>
      <c r="D396" t="inlineStr">
        <is>
          <t>VÄSTRA GÖTALANDS LÄN</t>
        </is>
      </c>
      <c r="E396" t="inlineStr">
        <is>
          <t>MUNKEDAL</t>
        </is>
      </c>
      <c r="F396" t="inlineStr">
        <is>
          <t>Kommuner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3611-2023</t>
        </is>
      </c>
      <c r="B397" s="1" t="n">
        <v>44946</v>
      </c>
      <c r="C397" s="1" t="n">
        <v>45956</v>
      </c>
      <c r="D397" t="inlineStr">
        <is>
          <t>VÄSTRA GÖTALANDS LÄN</t>
        </is>
      </c>
      <c r="E397" t="inlineStr">
        <is>
          <t>MUNKEDAL</t>
        </is>
      </c>
      <c r="F397" t="inlineStr">
        <is>
          <t>Övriga Aktiebolag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28393-2022</t>
        </is>
      </c>
      <c r="B398" s="1" t="n">
        <v>44747</v>
      </c>
      <c r="C398" s="1" t="n">
        <v>45956</v>
      </c>
      <c r="D398" t="inlineStr">
        <is>
          <t>VÄSTRA GÖTALANDS LÄN</t>
        </is>
      </c>
      <c r="E398" t="inlineStr">
        <is>
          <t>MUNKEDAL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29959-2024</t>
        </is>
      </c>
      <c r="B399" s="1" t="n">
        <v>45488.45628472222</v>
      </c>
      <c r="C399" s="1" t="n">
        <v>45956</v>
      </c>
      <c r="D399" t="inlineStr">
        <is>
          <t>VÄSTRA GÖTALANDS LÄN</t>
        </is>
      </c>
      <c r="E399" t="inlineStr">
        <is>
          <t>MUNKEDAL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3708-2024</t>
        </is>
      </c>
      <c r="B400" s="1" t="n">
        <v>45321.45766203704</v>
      </c>
      <c r="C400" s="1" t="n">
        <v>45956</v>
      </c>
      <c r="D400" t="inlineStr">
        <is>
          <t>VÄSTRA GÖTALANDS LÄN</t>
        </is>
      </c>
      <c r="E400" t="inlineStr">
        <is>
          <t>MUNKEDAL</t>
        </is>
      </c>
      <c r="G400" t="n">
        <v>20.2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3312-2024</t>
        </is>
      </c>
      <c r="B401" s="1" t="n">
        <v>45317.4774537037</v>
      </c>
      <c r="C401" s="1" t="n">
        <v>45956</v>
      </c>
      <c r="D401" t="inlineStr">
        <is>
          <t>VÄSTRA GÖTALANDS LÄN</t>
        </is>
      </c>
      <c r="E401" t="inlineStr">
        <is>
          <t>MUNKEDAL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24088-2024</t>
        </is>
      </c>
      <c r="B402" s="1" t="n">
        <v>45456.58092592593</v>
      </c>
      <c r="C402" s="1" t="n">
        <v>45956</v>
      </c>
      <c r="D402" t="inlineStr">
        <is>
          <t>VÄSTRA GÖTALANDS LÄN</t>
        </is>
      </c>
      <c r="E402" t="inlineStr">
        <is>
          <t>MUNKEDAL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20220-2023</t>
        </is>
      </c>
      <c r="B403" s="1" t="n">
        <v>45055</v>
      </c>
      <c r="C403" s="1" t="n">
        <v>45956</v>
      </c>
      <c r="D403" t="inlineStr">
        <is>
          <t>VÄSTRA GÖTALANDS LÄN</t>
        </is>
      </c>
      <c r="E403" t="inlineStr">
        <is>
          <t>MUNKEDAL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9021-2024</t>
        </is>
      </c>
      <c r="B404" s="1" t="n">
        <v>45356</v>
      </c>
      <c r="C404" s="1" t="n">
        <v>45956</v>
      </c>
      <c r="D404" t="inlineStr">
        <is>
          <t>VÄSTRA GÖTALANDS LÄN</t>
        </is>
      </c>
      <c r="E404" t="inlineStr">
        <is>
          <t>MUNKEDAL</t>
        </is>
      </c>
      <c r="F404" t="inlineStr">
        <is>
          <t>Övriga Aktiebolag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29969-2024</t>
        </is>
      </c>
      <c r="B405" s="1" t="n">
        <v>45488.47434027777</v>
      </c>
      <c r="C405" s="1" t="n">
        <v>45956</v>
      </c>
      <c r="D405" t="inlineStr">
        <is>
          <t>VÄSTRA GÖTALANDS LÄN</t>
        </is>
      </c>
      <c r="E405" t="inlineStr">
        <is>
          <t>MUNKEDAL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62331-2023</t>
        </is>
      </c>
      <c r="B406" s="1" t="n">
        <v>45267</v>
      </c>
      <c r="C406" s="1" t="n">
        <v>45956</v>
      </c>
      <c r="D406" t="inlineStr">
        <is>
          <t>VÄSTRA GÖTALANDS LÄN</t>
        </is>
      </c>
      <c r="E406" t="inlineStr">
        <is>
          <t>MUNKEDAL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23598-2023</t>
        </is>
      </c>
      <c r="B407" s="1" t="n">
        <v>45072</v>
      </c>
      <c r="C407" s="1" t="n">
        <v>45956</v>
      </c>
      <c r="D407" t="inlineStr">
        <is>
          <t>VÄSTRA GÖTALANDS LÄN</t>
        </is>
      </c>
      <c r="E407" t="inlineStr">
        <is>
          <t>MUNKEDAL</t>
        </is>
      </c>
      <c r="F407" t="inlineStr">
        <is>
          <t>Kommuner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37389-2024</t>
        </is>
      </c>
      <c r="B408" s="1" t="n">
        <v>45540</v>
      </c>
      <c r="C408" s="1" t="n">
        <v>45956</v>
      </c>
      <c r="D408" t="inlineStr">
        <is>
          <t>VÄSTRA GÖTALANDS LÄN</t>
        </is>
      </c>
      <c r="E408" t="inlineStr">
        <is>
          <t>MUNKEDAL</t>
        </is>
      </c>
      <c r="F408" t="inlineStr">
        <is>
          <t>Övriga Aktiebolag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37934-2025</t>
        </is>
      </c>
      <c r="B409" s="1" t="n">
        <v>45881.59488425926</v>
      </c>
      <c r="C409" s="1" t="n">
        <v>45956</v>
      </c>
      <c r="D409" t="inlineStr">
        <is>
          <t>VÄSTRA GÖTALANDS LÄN</t>
        </is>
      </c>
      <c r="E409" t="inlineStr">
        <is>
          <t>MUNKEDAL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20274-2025</t>
        </is>
      </c>
      <c r="B410" s="1" t="n">
        <v>45774.31408564815</v>
      </c>
      <c r="C410" s="1" t="n">
        <v>45956</v>
      </c>
      <c r="D410" t="inlineStr">
        <is>
          <t>VÄSTRA GÖTALANDS LÄN</t>
        </is>
      </c>
      <c r="E410" t="inlineStr">
        <is>
          <t>MUNKEDAL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18159-2025</t>
        </is>
      </c>
      <c r="B411" s="1" t="n">
        <v>45761.62880787037</v>
      </c>
      <c r="C411" s="1" t="n">
        <v>45956</v>
      </c>
      <c r="D411" t="inlineStr">
        <is>
          <t>VÄSTRA GÖTALANDS LÄN</t>
        </is>
      </c>
      <c r="E411" t="inlineStr">
        <is>
          <t>MUNKEDAL</t>
        </is>
      </c>
      <c r="G411" t="n">
        <v>5.2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6723-2025</t>
        </is>
      </c>
      <c r="B412" s="1" t="n">
        <v>45700.58284722222</v>
      </c>
      <c r="C412" s="1" t="n">
        <v>45956</v>
      </c>
      <c r="D412" t="inlineStr">
        <is>
          <t>VÄSTRA GÖTALANDS LÄN</t>
        </is>
      </c>
      <c r="E412" t="inlineStr">
        <is>
          <t>MUNKEDAL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12557-2025</t>
        </is>
      </c>
      <c r="B413" s="1" t="n">
        <v>45731.44824074074</v>
      </c>
      <c r="C413" s="1" t="n">
        <v>45956</v>
      </c>
      <c r="D413" t="inlineStr">
        <is>
          <t>VÄSTRA GÖTALANDS LÄN</t>
        </is>
      </c>
      <c r="E413" t="inlineStr">
        <is>
          <t>MUNKEDAL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32300-2023</t>
        </is>
      </c>
      <c r="B414" s="1" t="n">
        <v>45120</v>
      </c>
      <c r="C414" s="1" t="n">
        <v>45956</v>
      </c>
      <c r="D414" t="inlineStr">
        <is>
          <t>VÄSTRA GÖTALANDS LÄN</t>
        </is>
      </c>
      <c r="E414" t="inlineStr">
        <is>
          <t>MUNKEDAL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57625-2024</t>
        </is>
      </c>
      <c r="B415" s="1" t="n">
        <v>45630.55434027778</v>
      </c>
      <c r="C415" s="1" t="n">
        <v>45956</v>
      </c>
      <c r="D415" t="inlineStr">
        <is>
          <t>VÄSTRA GÖTALANDS LÄN</t>
        </is>
      </c>
      <c r="E415" t="inlineStr">
        <is>
          <t>MUNKEDAL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57630-2024</t>
        </is>
      </c>
      <c r="B416" s="1" t="n">
        <v>45630.56054398148</v>
      </c>
      <c r="C416" s="1" t="n">
        <v>45956</v>
      </c>
      <c r="D416" t="inlineStr">
        <is>
          <t>VÄSTRA GÖTALANDS LÄN</t>
        </is>
      </c>
      <c r="E416" t="inlineStr">
        <is>
          <t>MUNKEDAL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56639-2024</t>
        </is>
      </c>
      <c r="B417" s="1" t="n">
        <v>45625.69922453703</v>
      </c>
      <c r="C417" s="1" t="n">
        <v>45956</v>
      </c>
      <c r="D417" t="inlineStr">
        <is>
          <t>VÄSTRA GÖTALANDS LÄN</t>
        </is>
      </c>
      <c r="E417" t="inlineStr">
        <is>
          <t>MUNKEDAL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1559-2025</t>
        </is>
      </c>
      <c r="B418" s="1" t="n">
        <v>45667</v>
      </c>
      <c r="C418" s="1" t="n">
        <v>45956</v>
      </c>
      <c r="D418" t="inlineStr">
        <is>
          <t>VÄSTRA GÖTALANDS LÄN</t>
        </is>
      </c>
      <c r="E418" t="inlineStr">
        <is>
          <t>MUNKEDAL</t>
        </is>
      </c>
      <c r="F418" t="inlineStr">
        <is>
          <t>Övriga Aktiebolag</t>
        </is>
      </c>
      <c r="G418" t="n">
        <v>4.5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47675-2023</t>
        </is>
      </c>
      <c r="B419" s="1" t="n">
        <v>45203</v>
      </c>
      <c r="C419" s="1" t="n">
        <v>45956</v>
      </c>
      <c r="D419" t="inlineStr">
        <is>
          <t>VÄSTRA GÖTALANDS LÄN</t>
        </is>
      </c>
      <c r="E419" t="inlineStr">
        <is>
          <t>MUNKEDAL</t>
        </is>
      </c>
      <c r="G419" t="n">
        <v>14.1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13561-2024</t>
        </is>
      </c>
      <c r="B420" s="1" t="n">
        <v>45388.79927083333</v>
      </c>
      <c r="C420" s="1" t="n">
        <v>45956</v>
      </c>
      <c r="D420" t="inlineStr">
        <is>
          <t>VÄSTRA GÖTALANDS LÄN</t>
        </is>
      </c>
      <c r="E420" t="inlineStr">
        <is>
          <t>MUNKEDAL</t>
        </is>
      </c>
      <c r="G420" t="n">
        <v>9.6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14095-2024</t>
        </is>
      </c>
      <c r="B421" s="1" t="n">
        <v>45392.60607638889</v>
      </c>
      <c r="C421" s="1" t="n">
        <v>45956</v>
      </c>
      <c r="D421" t="inlineStr">
        <is>
          <t>VÄSTRA GÖTALANDS LÄN</t>
        </is>
      </c>
      <c r="E421" t="inlineStr">
        <is>
          <t>MUNKEDAL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11123-2025</t>
        </is>
      </c>
      <c r="B422" s="1" t="n">
        <v>45723.63846064815</v>
      </c>
      <c r="C422" s="1" t="n">
        <v>45956</v>
      </c>
      <c r="D422" t="inlineStr">
        <is>
          <t>VÄSTRA GÖTALANDS LÄN</t>
        </is>
      </c>
      <c r="E422" t="inlineStr">
        <is>
          <t>MUNKEDAL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11525-2023</t>
        </is>
      </c>
      <c r="B423" s="1" t="n">
        <v>44993</v>
      </c>
      <c r="C423" s="1" t="n">
        <v>45956</v>
      </c>
      <c r="D423" t="inlineStr">
        <is>
          <t>VÄSTRA GÖTALANDS LÄN</t>
        </is>
      </c>
      <c r="E423" t="inlineStr">
        <is>
          <t>MUNKEDAL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21625-2023</t>
        </is>
      </c>
      <c r="B424" s="1" t="n">
        <v>45063.66107638889</v>
      </c>
      <c r="C424" s="1" t="n">
        <v>45956</v>
      </c>
      <c r="D424" t="inlineStr">
        <is>
          <t>VÄSTRA GÖTALANDS LÄN</t>
        </is>
      </c>
      <c r="E424" t="inlineStr">
        <is>
          <t>MUNKEDAL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6727-2025</t>
        </is>
      </c>
      <c r="B425" s="1" t="n">
        <v>45700.58743055556</v>
      </c>
      <c r="C425" s="1" t="n">
        <v>45956</v>
      </c>
      <c r="D425" t="inlineStr">
        <is>
          <t>VÄSTRA GÖTALANDS LÄN</t>
        </is>
      </c>
      <c r="E425" t="inlineStr">
        <is>
          <t>MUNKEDAL</t>
        </is>
      </c>
      <c r="G425" t="n">
        <v>8.1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22518-2023</t>
        </is>
      </c>
      <c r="B426" s="1" t="n">
        <v>45071</v>
      </c>
      <c r="C426" s="1" t="n">
        <v>45956</v>
      </c>
      <c r="D426" t="inlineStr">
        <is>
          <t>VÄSTRA GÖTALANDS LÄN</t>
        </is>
      </c>
      <c r="E426" t="inlineStr">
        <is>
          <t>MUNKEDAL</t>
        </is>
      </c>
      <c r="F426" t="inlineStr">
        <is>
          <t>Naturvårdsverket</t>
        </is>
      </c>
      <c r="G426" t="n">
        <v>15.8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26081-2025</t>
        </is>
      </c>
      <c r="B427" s="1" t="n">
        <v>45805.34295138889</v>
      </c>
      <c r="C427" s="1" t="n">
        <v>45956</v>
      </c>
      <c r="D427" t="inlineStr">
        <is>
          <t>VÄSTRA GÖTALANDS LÄN</t>
        </is>
      </c>
      <c r="E427" t="inlineStr">
        <is>
          <t>MUNKEDAL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19289-2025</t>
        </is>
      </c>
      <c r="B428" s="1" t="n">
        <v>45769</v>
      </c>
      <c r="C428" s="1" t="n">
        <v>45956</v>
      </c>
      <c r="D428" t="inlineStr">
        <is>
          <t>VÄSTRA GÖTALANDS LÄN</t>
        </is>
      </c>
      <c r="E428" t="inlineStr">
        <is>
          <t>MUNKEDAL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30555-2023</t>
        </is>
      </c>
      <c r="B429" s="1" t="n">
        <v>45111.87844907407</v>
      </c>
      <c r="C429" s="1" t="n">
        <v>45956</v>
      </c>
      <c r="D429" t="inlineStr">
        <is>
          <t>VÄSTRA GÖTALANDS LÄN</t>
        </is>
      </c>
      <c r="E429" t="inlineStr">
        <is>
          <t>MUNKEDAL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23605-2023</t>
        </is>
      </c>
      <c r="B430" s="1" t="n">
        <v>45072</v>
      </c>
      <c r="C430" s="1" t="n">
        <v>45956</v>
      </c>
      <c r="D430" t="inlineStr">
        <is>
          <t>VÄSTRA GÖTALANDS LÄN</t>
        </is>
      </c>
      <c r="E430" t="inlineStr">
        <is>
          <t>MUNKEDAL</t>
        </is>
      </c>
      <c r="F430" t="inlineStr">
        <is>
          <t>Kommuner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11425-2022</t>
        </is>
      </c>
      <c r="B431" s="1" t="n">
        <v>44630.59177083334</v>
      </c>
      <c r="C431" s="1" t="n">
        <v>45956</v>
      </c>
      <c r="D431" t="inlineStr">
        <is>
          <t>VÄSTRA GÖTALANDS LÄN</t>
        </is>
      </c>
      <c r="E431" t="inlineStr">
        <is>
          <t>MUNKEDAL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55183-2024</t>
        </is>
      </c>
      <c r="B432" s="1" t="n">
        <v>45620</v>
      </c>
      <c r="C432" s="1" t="n">
        <v>45956</v>
      </c>
      <c r="D432" t="inlineStr">
        <is>
          <t>VÄSTRA GÖTALANDS LÄN</t>
        </is>
      </c>
      <c r="E432" t="inlineStr">
        <is>
          <t>MUNKEDAL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33030-2024</t>
        </is>
      </c>
      <c r="B433" s="1" t="n">
        <v>45517.57771990741</v>
      </c>
      <c r="C433" s="1" t="n">
        <v>45956</v>
      </c>
      <c r="D433" t="inlineStr">
        <is>
          <t>VÄSTRA GÖTALANDS LÄN</t>
        </is>
      </c>
      <c r="E433" t="inlineStr">
        <is>
          <t>MUNKEDAL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67233-2021</t>
        </is>
      </c>
      <c r="B434" s="1" t="n">
        <v>44523</v>
      </c>
      <c r="C434" s="1" t="n">
        <v>45956</v>
      </c>
      <c r="D434" t="inlineStr">
        <is>
          <t>VÄSTRA GÖTALANDS LÄN</t>
        </is>
      </c>
      <c r="E434" t="inlineStr">
        <is>
          <t>MUNKEDAL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2560-2025</t>
        </is>
      </c>
      <c r="B435" s="1" t="n">
        <v>45674.65513888889</v>
      </c>
      <c r="C435" s="1" t="n">
        <v>45956</v>
      </c>
      <c r="D435" t="inlineStr">
        <is>
          <t>VÄSTRA GÖTALANDS LÄN</t>
        </is>
      </c>
      <c r="E435" t="inlineStr">
        <is>
          <t>MUNKEDAL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54760-2024</t>
        </is>
      </c>
      <c r="B436" s="1" t="n">
        <v>45618.46125</v>
      </c>
      <c r="C436" s="1" t="n">
        <v>45956</v>
      </c>
      <c r="D436" t="inlineStr">
        <is>
          <t>VÄSTRA GÖTALANDS LÄN</t>
        </is>
      </c>
      <c r="E436" t="inlineStr">
        <is>
          <t>MUNKEDAL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8761-2024</t>
        </is>
      </c>
      <c r="B437" s="1" t="n">
        <v>45355</v>
      </c>
      <c r="C437" s="1" t="n">
        <v>45956</v>
      </c>
      <c r="D437" t="inlineStr">
        <is>
          <t>VÄSTRA GÖTALANDS LÄN</t>
        </is>
      </c>
      <c r="E437" t="inlineStr">
        <is>
          <t>MUNKEDAL</t>
        </is>
      </c>
      <c r="G437" t="n">
        <v>6.5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38576-2024</t>
        </is>
      </c>
      <c r="B438" s="1" t="n">
        <v>45546.64320601852</v>
      </c>
      <c r="C438" s="1" t="n">
        <v>45956</v>
      </c>
      <c r="D438" t="inlineStr">
        <is>
          <t>VÄSTRA GÖTALANDS LÄN</t>
        </is>
      </c>
      <c r="E438" t="inlineStr">
        <is>
          <t>MUNKEDAL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62502-2023</t>
        </is>
      </c>
      <c r="B439" s="1" t="n">
        <v>45267</v>
      </c>
      <c r="C439" s="1" t="n">
        <v>45956</v>
      </c>
      <c r="D439" t="inlineStr">
        <is>
          <t>VÄSTRA GÖTALANDS LÄN</t>
        </is>
      </c>
      <c r="E439" t="inlineStr">
        <is>
          <t>MUNKEDAL</t>
        </is>
      </c>
      <c r="F439" t="inlineStr">
        <is>
          <t>Kyrkan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62098-2022</t>
        </is>
      </c>
      <c r="B440" s="1" t="n">
        <v>44920.456875</v>
      </c>
      <c r="C440" s="1" t="n">
        <v>45956</v>
      </c>
      <c r="D440" t="inlineStr">
        <is>
          <t>VÄSTRA GÖTALANDS LÄN</t>
        </is>
      </c>
      <c r="E440" t="inlineStr">
        <is>
          <t>MUNKEDAL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62101-2022</t>
        </is>
      </c>
      <c r="B441" s="1" t="n">
        <v>44920.47568287037</v>
      </c>
      <c r="C441" s="1" t="n">
        <v>45956</v>
      </c>
      <c r="D441" t="inlineStr">
        <is>
          <t>VÄSTRA GÖTALANDS LÄN</t>
        </is>
      </c>
      <c r="E441" t="inlineStr">
        <is>
          <t>MUNKEDAL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56744-2023</t>
        </is>
      </c>
      <c r="B442" s="1" t="n">
        <v>45244.36306712963</v>
      </c>
      <c r="C442" s="1" t="n">
        <v>45956</v>
      </c>
      <c r="D442" t="inlineStr">
        <is>
          <t>VÄSTRA GÖTALANDS LÄN</t>
        </is>
      </c>
      <c r="E442" t="inlineStr">
        <is>
          <t>MUNKEDAL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56766-2023</t>
        </is>
      </c>
      <c r="B443" s="1" t="n">
        <v>45244.39653935185</v>
      </c>
      <c r="C443" s="1" t="n">
        <v>45956</v>
      </c>
      <c r="D443" t="inlineStr">
        <is>
          <t>VÄSTRA GÖTALANDS LÄN</t>
        </is>
      </c>
      <c r="E443" t="inlineStr">
        <is>
          <t>MUNKEDAL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4259-2022</t>
        </is>
      </c>
      <c r="B444" s="1" t="n">
        <v>44588.67795138889</v>
      </c>
      <c r="C444" s="1" t="n">
        <v>45956</v>
      </c>
      <c r="D444" t="inlineStr">
        <is>
          <t>VÄSTRA GÖTALANDS LÄN</t>
        </is>
      </c>
      <c r="E444" t="inlineStr">
        <is>
          <t>MUNKEDAL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1576-2024</t>
        </is>
      </c>
      <c r="B445" s="1" t="n">
        <v>45306.5512037037</v>
      </c>
      <c r="C445" s="1" t="n">
        <v>45956</v>
      </c>
      <c r="D445" t="inlineStr">
        <is>
          <t>VÄSTRA GÖTALANDS LÄN</t>
        </is>
      </c>
      <c r="E445" t="inlineStr">
        <is>
          <t>MUNKEDAL</t>
        </is>
      </c>
      <c r="G445" t="n">
        <v>25.2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>
      <c r="A446" t="inlineStr">
        <is>
          <t>A 6217-2025</t>
        </is>
      </c>
      <c r="B446" s="1" t="n">
        <v>45696</v>
      </c>
      <c r="C446" s="1" t="n">
        <v>45956</v>
      </c>
      <c r="D446" t="inlineStr">
        <is>
          <t>VÄSTRA GÖTALANDS LÄN</t>
        </is>
      </c>
      <c r="E446" t="inlineStr">
        <is>
          <t>MUNKEDAL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2025-10-26T09:24:31Z</dcterms:created>
  <dcterms:modified xmlns:dcterms="http://purl.org/dc/terms/" xmlns:xsi="http://www.w3.org/2001/XMLSchema-instance" xsi:type="dcterms:W3CDTF">2025-10-26T09:24:31Z</dcterms:modified>
</cp:coreProperties>
</file>