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45950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45950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45950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45950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45950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45950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45950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45950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45950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45950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40237-2025</t>
        </is>
      </c>
      <c r="B12" s="1" t="n">
        <v>45894.76184027778</v>
      </c>
      <c r="C12" s="1" t="n">
        <v>45950</v>
      </c>
      <c r="D12" t="inlineStr">
        <is>
          <t>VÄSTRA GÖTALANDS LÄN</t>
        </is>
      </c>
      <c r="E12" t="inlineStr">
        <is>
          <t>BENGTSFORS</t>
        </is>
      </c>
      <c r="G12" t="n">
        <v>2.2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Brun klibbskivling
Fjällig taggsvamp s.str.
Guldkremla
Svart trolldruva
Svavelriska</t>
        </is>
      </c>
      <c r="S12">
        <f>HYPERLINK("https://klasma.github.io/Logging_1460/artfynd/A 40237-2025 artfynd.xlsx", "A 40237-2025")</f>
        <v/>
      </c>
      <c r="T12">
        <f>HYPERLINK("https://klasma.github.io/Logging_1460/kartor/A 40237-2025 karta.png", "A 40237-2025")</f>
        <v/>
      </c>
      <c r="V12">
        <f>HYPERLINK("https://klasma.github.io/Logging_1460/klagomål/A 40237-2025 FSC-klagomål.docx", "A 40237-2025")</f>
        <v/>
      </c>
      <c r="W12">
        <f>HYPERLINK("https://klasma.github.io/Logging_1460/klagomålsmail/A 40237-2025 FSC-klagomål mail.docx", "A 40237-2025")</f>
        <v/>
      </c>
      <c r="X12">
        <f>HYPERLINK("https://klasma.github.io/Logging_1460/tillsyn/A 40237-2025 tillsynsbegäran.docx", "A 40237-2025")</f>
        <v/>
      </c>
      <c r="Y12">
        <f>HYPERLINK("https://klasma.github.io/Logging_1460/tillsynsmail/A 40237-2025 tillsynsbegäran mail.docx", "A 40237-2025")</f>
        <v/>
      </c>
    </row>
    <row r="13" ht="15" customHeight="1">
      <c r="A13" t="inlineStr">
        <is>
          <t>A 51547-2023</t>
        </is>
      </c>
      <c r="B13" s="1" t="n">
        <v>45222</v>
      </c>
      <c r="C13" s="1" t="n">
        <v>45950</v>
      </c>
      <c r="D13" t="inlineStr">
        <is>
          <t>VÄSTRA GÖTALANDS LÄN</t>
        </is>
      </c>
      <c r="E13" t="inlineStr">
        <is>
          <t>BENGTSFORS</t>
        </is>
      </c>
      <c r="G13" t="n">
        <v>6.9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Dropptaggsvamp
Grönpyrola
Stor revmossa
Revlummer</t>
        </is>
      </c>
      <c r="S13">
        <f>HYPERLINK("https://klasma.github.io/Logging_1460/artfynd/A 51547-2023 artfynd.xlsx", "A 51547-2023")</f>
        <v/>
      </c>
      <c r="T13">
        <f>HYPERLINK("https://klasma.github.io/Logging_1460/kartor/A 51547-2023 karta.png", "A 51547-2023")</f>
        <v/>
      </c>
      <c r="U13">
        <f>HYPERLINK("https://klasma.github.io/Logging_1460/knärot/A 51547-2023 karta knärot.png", "A 51547-2023")</f>
        <v/>
      </c>
      <c r="V13">
        <f>HYPERLINK("https://klasma.github.io/Logging_1460/klagomål/A 51547-2023 FSC-klagomål.docx", "A 51547-2023")</f>
        <v/>
      </c>
      <c r="W13">
        <f>HYPERLINK("https://klasma.github.io/Logging_1460/klagomålsmail/A 51547-2023 FSC-klagomål mail.docx", "A 51547-2023")</f>
        <v/>
      </c>
      <c r="X13">
        <f>HYPERLINK("https://klasma.github.io/Logging_1460/tillsyn/A 51547-2023 tillsynsbegäran.docx", "A 51547-2023")</f>
        <v/>
      </c>
      <c r="Y13">
        <f>HYPERLINK("https://klasma.github.io/Logging_1460/tillsynsmail/A 51547-2023 tillsynsbegäran mail.docx", "A 51547-2023")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45950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45950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45950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53197-2023</t>
        </is>
      </c>
      <c r="B17" s="1" t="n">
        <v>45229.4496875</v>
      </c>
      <c r="C17" s="1" t="n">
        <v>45950</v>
      </c>
      <c r="D17" t="inlineStr">
        <is>
          <t>VÄSTRA GÖTALANDS LÄN</t>
        </is>
      </c>
      <c r="E17" t="inlineStr">
        <is>
          <t>BENGTSFORS</t>
        </is>
      </c>
      <c r="G17" t="n">
        <v>7.2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Grönpyrola
Kattfotslav
Vedticka</t>
        </is>
      </c>
      <c r="S17">
        <f>HYPERLINK("https://klasma.github.io/Logging_1460/artfynd/A 53197-2023 artfynd.xlsx", "A 53197-2023")</f>
        <v/>
      </c>
      <c r="T17">
        <f>HYPERLINK("https://klasma.github.io/Logging_1460/kartor/A 53197-2023 karta.png", "A 53197-2023")</f>
        <v/>
      </c>
      <c r="V17">
        <f>HYPERLINK("https://klasma.github.io/Logging_1460/klagomål/A 53197-2023 FSC-klagomål.docx", "A 53197-2023")</f>
        <v/>
      </c>
      <c r="W17">
        <f>HYPERLINK("https://klasma.github.io/Logging_1460/klagomålsmail/A 53197-2023 FSC-klagomål mail.docx", "A 53197-2023")</f>
        <v/>
      </c>
      <c r="X17">
        <f>HYPERLINK("https://klasma.github.io/Logging_1460/tillsyn/A 53197-2023 tillsynsbegäran.docx", "A 53197-2023")</f>
        <v/>
      </c>
      <c r="Y17">
        <f>HYPERLINK("https://klasma.github.io/Logging_1460/tillsynsmail/A 53197-2023 tillsynsbegäran mail.docx", "A 53197-2023")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45950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45950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9332-2025</t>
        </is>
      </c>
      <c r="B20" s="1" t="n">
        <v>45714.7971875</v>
      </c>
      <c r="C20" s="1" t="n">
        <v>45950</v>
      </c>
      <c r="D20" t="inlineStr">
        <is>
          <t>VÄSTRA GÖTALANDS LÄN</t>
        </is>
      </c>
      <c r="E20" t="inlineStr">
        <is>
          <t>BENGTSFORS</t>
        </is>
      </c>
      <c r="G20" t="n">
        <v>4.3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Grönsiska
Blåsippa</t>
        </is>
      </c>
      <c r="S20">
        <f>HYPERLINK("https://klasma.github.io/Logging_1460/artfynd/A 9332-2025 artfynd.xlsx", "A 9332-2025")</f>
        <v/>
      </c>
      <c r="T20">
        <f>HYPERLINK("https://klasma.github.io/Logging_1460/kartor/A 9332-2025 karta.png", "A 9332-2025")</f>
        <v/>
      </c>
      <c r="V20">
        <f>HYPERLINK("https://klasma.github.io/Logging_1460/klagomål/A 9332-2025 FSC-klagomål.docx", "A 9332-2025")</f>
        <v/>
      </c>
      <c r="W20">
        <f>HYPERLINK("https://klasma.github.io/Logging_1460/klagomålsmail/A 9332-2025 FSC-klagomål mail.docx", "A 9332-2025")</f>
        <v/>
      </c>
      <c r="X20">
        <f>HYPERLINK("https://klasma.github.io/Logging_1460/tillsyn/A 9332-2025 tillsynsbegäran.docx", "A 9332-2025")</f>
        <v/>
      </c>
      <c r="Y20">
        <f>HYPERLINK("https://klasma.github.io/Logging_1460/tillsynsmail/A 9332-2025 tillsynsbegäran mail.docx", "A 9332-2025")</f>
        <v/>
      </c>
      <c r="Z20">
        <f>HYPERLINK("https://klasma.github.io/Logging_1460/fåglar/A 9332-2025 prioriterade fågelarter.docx", "A 9332-2025")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45950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45950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45950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45950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45950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41407-2025</t>
        </is>
      </c>
      <c r="B26" s="1" t="n">
        <v>45901.34576388889</v>
      </c>
      <c r="C26" s="1" t="n">
        <v>45950</v>
      </c>
      <c r="D26" t="inlineStr">
        <is>
          <t>VÄSTRA GÖTALANDS LÄN</t>
        </is>
      </c>
      <c r="E26" t="inlineStr">
        <is>
          <t>BENGTSFORS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Svavelriska</t>
        </is>
      </c>
      <c r="S26">
        <f>HYPERLINK("https://klasma.github.io/Logging_1460/artfynd/A 41407-2025 artfynd.xlsx", "A 41407-2025")</f>
        <v/>
      </c>
      <c r="T26">
        <f>HYPERLINK("https://klasma.github.io/Logging_1460/kartor/A 41407-2025 karta.png", "A 41407-2025")</f>
        <v/>
      </c>
      <c r="V26">
        <f>HYPERLINK("https://klasma.github.io/Logging_1460/klagomål/A 41407-2025 FSC-klagomål.docx", "A 41407-2025")</f>
        <v/>
      </c>
      <c r="W26">
        <f>HYPERLINK("https://klasma.github.io/Logging_1460/klagomålsmail/A 41407-2025 FSC-klagomål mail.docx", "A 41407-2025")</f>
        <v/>
      </c>
      <c r="X26">
        <f>HYPERLINK("https://klasma.github.io/Logging_1460/tillsyn/A 41407-2025 tillsynsbegäran.docx", "A 41407-2025")</f>
        <v/>
      </c>
      <c r="Y26">
        <f>HYPERLINK("https://klasma.github.io/Logging_1460/tillsynsmail/A 41407-2025 tillsynsbegäran mail.docx", "A 41407-2025")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45950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45950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45950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21300-2023</t>
        </is>
      </c>
      <c r="B30" s="1" t="n">
        <v>45062</v>
      </c>
      <c r="C30" s="1" t="n">
        <v>45950</v>
      </c>
      <c r="D30" t="inlineStr">
        <is>
          <t>VÄSTRA GÖTALANDS LÄN</t>
        </is>
      </c>
      <c r="E30" t="inlineStr">
        <is>
          <t>BENGTSFORS</t>
        </is>
      </c>
      <c r="G30" t="n">
        <v>2.3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21300-2023 artfynd.xlsx", "A 21300-2023")</f>
        <v/>
      </c>
      <c r="T30">
        <f>HYPERLINK("https://klasma.github.io/Logging_1460/kartor/A 21300-2023 karta.png", "A 21300-2023")</f>
        <v/>
      </c>
      <c r="V30">
        <f>HYPERLINK("https://klasma.github.io/Logging_1460/klagomål/A 21300-2023 FSC-klagomål.docx", "A 21300-2023")</f>
        <v/>
      </c>
      <c r="W30">
        <f>HYPERLINK("https://klasma.github.io/Logging_1460/klagomålsmail/A 21300-2023 FSC-klagomål mail.docx", "A 21300-2023")</f>
        <v/>
      </c>
      <c r="X30">
        <f>HYPERLINK("https://klasma.github.io/Logging_1460/tillsyn/A 21300-2023 tillsynsbegäran.docx", "A 21300-2023")</f>
        <v/>
      </c>
      <c r="Y30">
        <f>HYPERLINK("https://klasma.github.io/Logging_1460/tillsynsmail/A 21300-2023 tillsynsbegäran mail.docx", "A 21300-2023")</f>
        <v/>
      </c>
    </row>
    <row r="31" ht="15" customHeight="1">
      <c r="A31" t="inlineStr">
        <is>
          <t>A 39804-2021</t>
        </is>
      </c>
      <c r="B31" s="1" t="n">
        <v>44417</v>
      </c>
      <c r="C31" s="1" t="n">
        <v>45950</v>
      </c>
      <c r="D31" t="inlineStr">
        <is>
          <t>VÄSTRA GÖTALANDS LÄN</t>
        </is>
      </c>
      <c r="E31" t="inlineStr">
        <is>
          <t>BENGTSFORS</t>
        </is>
      </c>
      <c r="G31" t="n">
        <v>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Kambräken</t>
        </is>
      </c>
      <c r="S31">
        <f>HYPERLINK("https://klasma.github.io/Logging_1460/artfynd/A 39804-2021 artfynd.xlsx", "A 39804-2021")</f>
        <v/>
      </c>
      <c r="T31">
        <f>HYPERLINK("https://klasma.github.io/Logging_1460/kartor/A 39804-2021 karta.png", "A 39804-2021")</f>
        <v/>
      </c>
      <c r="V31">
        <f>HYPERLINK("https://klasma.github.io/Logging_1460/klagomål/A 39804-2021 FSC-klagomål.docx", "A 39804-2021")</f>
        <v/>
      </c>
      <c r="W31">
        <f>HYPERLINK("https://klasma.github.io/Logging_1460/klagomålsmail/A 39804-2021 FSC-klagomål mail.docx", "A 39804-2021")</f>
        <v/>
      </c>
      <c r="X31">
        <f>HYPERLINK("https://klasma.github.io/Logging_1460/tillsyn/A 39804-2021 tillsynsbegäran.docx", "A 39804-2021")</f>
        <v/>
      </c>
      <c r="Y31">
        <f>HYPERLINK("https://klasma.github.io/Logging_1460/tillsynsmail/A 39804-2021 tillsynsbegäran mail.docx", "A 39804-2021")</f>
        <v/>
      </c>
    </row>
    <row r="32" ht="15" customHeight="1">
      <c r="A32" t="inlineStr">
        <is>
          <t>A 5971-2024</t>
        </is>
      </c>
      <c r="B32" s="1" t="n">
        <v>45336.5199537037</v>
      </c>
      <c r="C32" s="1" t="n">
        <v>45950</v>
      </c>
      <c r="D32" t="inlineStr">
        <is>
          <t>VÄSTRA GÖTALANDS LÄN</t>
        </is>
      </c>
      <c r="E32" t="inlineStr">
        <is>
          <t>BENGTSFORS</t>
        </is>
      </c>
      <c r="G32" t="n">
        <v>3.4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HYPERLINK("https://klasma.github.io/Logging_1460/artfynd/A 5971-2024 artfynd.xlsx", "A 5971-2024")</f>
        <v/>
      </c>
      <c r="T32">
        <f>HYPERLINK("https://klasma.github.io/Logging_1460/kartor/A 5971-2024 karta.png", "A 5971-2024")</f>
        <v/>
      </c>
      <c r="V32">
        <f>HYPERLINK("https://klasma.github.io/Logging_1460/klagomål/A 5971-2024 FSC-klagomål.docx", "A 5971-2024")</f>
        <v/>
      </c>
      <c r="W32">
        <f>HYPERLINK("https://klasma.github.io/Logging_1460/klagomålsmail/A 5971-2024 FSC-klagomål mail.docx", "A 5971-2024")</f>
        <v/>
      </c>
      <c r="X32">
        <f>HYPERLINK("https://klasma.github.io/Logging_1460/tillsyn/A 5971-2024 tillsynsbegäran.docx", "A 5971-2024")</f>
        <v/>
      </c>
      <c r="Y32">
        <f>HYPERLINK("https://klasma.github.io/Logging_1460/tillsynsmail/A 5971-2024 tillsynsbegäran mail.docx", "A 5971-2024")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45950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2504-2024</t>
        </is>
      </c>
      <c r="B34" s="1" t="n">
        <v>45313.46119212963</v>
      </c>
      <c r="C34" s="1" t="n">
        <v>45950</v>
      </c>
      <c r="D34" t="inlineStr">
        <is>
          <t>VÄSTRA GÖTALANDS LÄN</t>
        </is>
      </c>
      <c r="E34" t="inlineStr">
        <is>
          <t>BENGTSFORS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HYPERLINK("https://klasma.github.io/Logging_1460/artfynd/A 2504-2024 artfynd.xlsx", "A 2504-2024")</f>
        <v/>
      </c>
      <c r="T34">
        <f>HYPERLINK("https://klasma.github.io/Logging_1460/kartor/A 2504-2024 karta.png", "A 2504-2024")</f>
        <v/>
      </c>
      <c r="V34">
        <f>HYPERLINK("https://klasma.github.io/Logging_1460/klagomål/A 2504-2024 FSC-klagomål.docx", "A 2504-2024")</f>
        <v/>
      </c>
      <c r="W34">
        <f>HYPERLINK("https://klasma.github.io/Logging_1460/klagomålsmail/A 2504-2024 FSC-klagomål mail.docx", "A 2504-2024")</f>
        <v/>
      </c>
      <c r="X34">
        <f>HYPERLINK("https://klasma.github.io/Logging_1460/tillsyn/A 2504-2024 tillsynsbegäran.docx", "A 2504-2024")</f>
        <v/>
      </c>
      <c r="Y34">
        <f>HYPERLINK("https://klasma.github.io/Logging_1460/tillsynsmail/A 2504-2024 tillsynsbegäran mail.docx", "A 2504-2024")</f>
        <v/>
      </c>
    </row>
    <row r="35" ht="15" customHeight="1">
      <c r="A35" t="inlineStr">
        <is>
          <t>A 56006-2022</t>
        </is>
      </c>
      <c r="B35" s="1" t="n">
        <v>44889</v>
      </c>
      <c r="C35" s="1" t="n">
        <v>45950</v>
      </c>
      <c r="D35" t="inlineStr">
        <is>
          <t>VÄSTRA GÖTALANDS LÄN</t>
        </is>
      </c>
      <c r="E35" t="inlineStr">
        <is>
          <t>BENGTSFORS</t>
        </is>
      </c>
      <c r="G35" t="n">
        <v>6.4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Västlig hakmossa</t>
        </is>
      </c>
      <c r="S35">
        <f>HYPERLINK("https://klasma.github.io/Logging_1460/artfynd/A 56006-2022 artfynd.xlsx", "A 56006-2022")</f>
        <v/>
      </c>
      <c r="T35">
        <f>HYPERLINK("https://klasma.github.io/Logging_1460/kartor/A 56006-2022 karta.png", "A 56006-2022")</f>
        <v/>
      </c>
      <c r="V35">
        <f>HYPERLINK("https://klasma.github.io/Logging_1460/klagomål/A 56006-2022 FSC-klagomål.docx", "A 56006-2022")</f>
        <v/>
      </c>
      <c r="W35">
        <f>HYPERLINK("https://klasma.github.io/Logging_1460/klagomålsmail/A 56006-2022 FSC-klagomål mail.docx", "A 56006-2022")</f>
        <v/>
      </c>
      <c r="X35">
        <f>HYPERLINK("https://klasma.github.io/Logging_1460/tillsyn/A 56006-2022 tillsynsbegäran.docx", "A 56006-2022")</f>
        <v/>
      </c>
      <c r="Y35">
        <f>HYPERLINK("https://klasma.github.io/Logging_1460/tillsynsmail/A 56006-2022 tillsynsbegäran mail.docx", "A 56006-2022")</f>
        <v/>
      </c>
    </row>
    <row r="36" ht="15" customHeight="1">
      <c r="A36" t="inlineStr">
        <is>
          <t>A 47084-2021</t>
        </is>
      </c>
      <c r="B36" s="1" t="n">
        <v>44446.66140046297</v>
      </c>
      <c r="C36" s="1" t="n">
        <v>45950</v>
      </c>
      <c r="D36" t="inlineStr">
        <is>
          <t>VÄSTRA GÖTALANDS LÄN</t>
        </is>
      </c>
      <c r="E36" t="inlineStr">
        <is>
          <t>BENGTSFORS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HYPERLINK("https://klasma.github.io/Logging_1460/artfynd/A 47084-2021 artfynd.xlsx", "A 47084-2021")</f>
        <v/>
      </c>
      <c r="T36">
        <f>HYPERLINK("https://klasma.github.io/Logging_1460/kartor/A 47084-2021 karta.png", "A 47084-2021")</f>
        <v/>
      </c>
      <c r="V36">
        <f>HYPERLINK("https://klasma.github.io/Logging_1460/klagomål/A 47084-2021 FSC-klagomål.docx", "A 47084-2021")</f>
        <v/>
      </c>
      <c r="W36">
        <f>HYPERLINK("https://klasma.github.io/Logging_1460/klagomålsmail/A 47084-2021 FSC-klagomål mail.docx", "A 47084-2021")</f>
        <v/>
      </c>
      <c r="X36">
        <f>HYPERLINK("https://klasma.github.io/Logging_1460/tillsyn/A 47084-2021 tillsynsbegäran.docx", "A 47084-2021")</f>
        <v/>
      </c>
      <c r="Y36">
        <f>HYPERLINK("https://klasma.github.io/Logging_1460/tillsynsmail/A 47084-2021 tillsynsbegäran mail.docx", "A 47084-2021")</f>
        <v/>
      </c>
    </row>
    <row r="37" ht="15" customHeight="1">
      <c r="A37" t="inlineStr">
        <is>
          <t>A 41538-2025</t>
        </is>
      </c>
      <c r="B37" s="1" t="n">
        <v>45901.56631944444</v>
      </c>
      <c r="C37" s="1" t="n">
        <v>45950</v>
      </c>
      <c r="D37" t="inlineStr">
        <is>
          <t>VÄSTRA GÖTALANDS LÄN</t>
        </is>
      </c>
      <c r="E37" t="inlineStr">
        <is>
          <t>BENGTSFORS</t>
        </is>
      </c>
      <c r="G37" t="n">
        <v>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41538-2025 artfynd.xlsx", "A 41538-2025")</f>
        <v/>
      </c>
      <c r="T37">
        <f>HYPERLINK("https://klasma.github.io/Logging_1460/kartor/A 41538-2025 karta.png", "A 41538-2025")</f>
        <v/>
      </c>
      <c r="V37">
        <f>HYPERLINK("https://klasma.github.io/Logging_1460/klagomål/A 41538-2025 FSC-klagomål.docx", "A 41538-2025")</f>
        <v/>
      </c>
      <c r="W37">
        <f>HYPERLINK("https://klasma.github.io/Logging_1460/klagomålsmail/A 41538-2025 FSC-klagomål mail.docx", "A 41538-2025")</f>
        <v/>
      </c>
      <c r="X37">
        <f>HYPERLINK("https://klasma.github.io/Logging_1460/tillsyn/A 41538-2025 tillsynsbegäran.docx", "A 41538-2025")</f>
        <v/>
      </c>
      <c r="Y37">
        <f>HYPERLINK("https://klasma.github.io/Logging_1460/tillsynsmail/A 41538-2025 tillsynsbegäran mail.docx", "A 41538-2025")</f>
        <v/>
      </c>
    </row>
    <row r="38" ht="15" customHeight="1">
      <c r="A38" t="inlineStr">
        <is>
          <t>A 28280-2024</t>
        </is>
      </c>
      <c r="B38" s="1" t="n">
        <v>45477.46034722222</v>
      </c>
      <c r="C38" s="1" t="n">
        <v>45950</v>
      </c>
      <c r="D38" t="inlineStr">
        <is>
          <t>VÄSTRA GÖTALANDS LÄN</t>
        </is>
      </c>
      <c r="E38" t="inlineStr">
        <is>
          <t>BENGTSFORS</t>
        </is>
      </c>
      <c r="G38" t="n">
        <v>6.2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28280-2024 artfynd.xlsx", "A 28280-2024")</f>
        <v/>
      </c>
      <c r="T38">
        <f>HYPERLINK("https://klasma.github.io/Logging_1460/kartor/A 28280-2024 karta.png", "A 28280-2024")</f>
        <v/>
      </c>
      <c r="V38">
        <f>HYPERLINK("https://klasma.github.io/Logging_1460/klagomål/A 28280-2024 FSC-klagomål.docx", "A 28280-2024")</f>
        <v/>
      </c>
      <c r="W38">
        <f>HYPERLINK("https://klasma.github.io/Logging_1460/klagomålsmail/A 28280-2024 FSC-klagomål mail.docx", "A 28280-2024")</f>
        <v/>
      </c>
      <c r="X38">
        <f>HYPERLINK("https://klasma.github.io/Logging_1460/tillsyn/A 28280-2024 tillsynsbegäran.docx", "A 28280-2024")</f>
        <v/>
      </c>
      <c r="Y38">
        <f>HYPERLINK("https://klasma.github.io/Logging_1460/tillsynsmail/A 28280-2024 tillsynsbegäran mail.docx", "A 28280-2024")</f>
        <v/>
      </c>
    </row>
    <row r="39" ht="15" customHeight="1">
      <c r="A39" t="inlineStr">
        <is>
          <t>A 29215-2022</t>
        </is>
      </c>
      <c r="B39" s="1" t="n">
        <v>44750</v>
      </c>
      <c r="C39" s="1" t="n">
        <v>45950</v>
      </c>
      <c r="D39" t="inlineStr">
        <is>
          <t>VÄSTRA GÖTALANDS LÄN</t>
        </is>
      </c>
      <c r="E39" t="inlineStr">
        <is>
          <t>BENGTSFORS</t>
        </is>
      </c>
      <c r="G39" t="n">
        <v>9.9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HYPERLINK("https://klasma.github.io/Logging_1460/artfynd/A 29215-2022 artfynd.xlsx", "A 29215-2022")</f>
        <v/>
      </c>
      <c r="T39">
        <f>HYPERLINK("https://klasma.github.io/Logging_1460/kartor/A 29215-2022 karta.png", "A 29215-2022")</f>
        <v/>
      </c>
      <c r="V39">
        <f>HYPERLINK("https://klasma.github.io/Logging_1460/klagomål/A 29215-2022 FSC-klagomål.docx", "A 29215-2022")</f>
        <v/>
      </c>
      <c r="W39">
        <f>HYPERLINK("https://klasma.github.io/Logging_1460/klagomålsmail/A 29215-2022 FSC-klagomål mail.docx", "A 29215-2022")</f>
        <v/>
      </c>
      <c r="X39">
        <f>HYPERLINK("https://klasma.github.io/Logging_1460/tillsyn/A 29215-2022 tillsynsbegäran.docx", "A 29215-2022")</f>
        <v/>
      </c>
      <c r="Y39">
        <f>HYPERLINK("https://klasma.github.io/Logging_1460/tillsynsmail/A 29215-2022 tillsynsbegäran mail.docx", "A 29215-2022")</f>
        <v/>
      </c>
    </row>
    <row r="40" ht="15" customHeight="1">
      <c r="A40" t="inlineStr">
        <is>
          <t>A 29204-2022</t>
        </is>
      </c>
      <c r="B40" s="1" t="n">
        <v>44750.56575231482</v>
      </c>
      <c r="C40" s="1" t="n">
        <v>45950</v>
      </c>
      <c r="D40" t="inlineStr">
        <is>
          <t>VÄSTRA GÖTALANDS LÄN</t>
        </is>
      </c>
      <c r="E40" t="inlineStr">
        <is>
          <t>BENGTSFORS</t>
        </is>
      </c>
      <c r="G40" t="n">
        <v>3.7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HYPERLINK("https://klasma.github.io/Logging_1460/artfynd/A 29204-2022 artfynd.xlsx", "A 29204-2022")</f>
        <v/>
      </c>
      <c r="T40">
        <f>HYPERLINK("https://klasma.github.io/Logging_1460/kartor/A 29204-2022 karta.png", "A 29204-2022")</f>
        <v/>
      </c>
      <c r="V40">
        <f>HYPERLINK("https://klasma.github.io/Logging_1460/klagomål/A 29204-2022 FSC-klagomål.docx", "A 29204-2022")</f>
        <v/>
      </c>
      <c r="W40">
        <f>HYPERLINK("https://klasma.github.io/Logging_1460/klagomålsmail/A 29204-2022 FSC-klagomål mail.docx", "A 29204-2022")</f>
        <v/>
      </c>
      <c r="X40">
        <f>HYPERLINK("https://klasma.github.io/Logging_1460/tillsyn/A 29204-2022 tillsynsbegäran.docx", "A 29204-2022")</f>
        <v/>
      </c>
      <c r="Y40">
        <f>HYPERLINK("https://klasma.github.io/Logging_1460/tillsynsmail/A 29204-2022 tillsynsbegäran mail.docx", "A 29204-2022")</f>
        <v/>
      </c>
      <c r="Z40">
        <f>HYPERLINK("https://klasma.github.io/Logging_1460/fåglar/A 29204-2022 prioriterade fågelarter.docx", "A 29204-2022")</f>
        <v/>
      </c>
    </row>
    <row r="41" ht="15" customHeight="1">
      <c r="A41" t="inlineStr">
        <is>
          <t>A 23226-2021</t>
        </is>
      </c>
      <c r="B41" s="1" t="n">
        <v>44333</v>
      </c>
      <c r="C41" s="1" t="n">
        <v>45950</v>
      </c>
      <c r="D41" t="inlineStr">
        <is>
          <t>VÄSTRA GÖTALANDS LÄN</t>
        </is>
      </c>
      <c r="E41" t="inlineStr">
        <is>
          <t>BENGTSFORS</t>
        </is>
      </c>
      <c r="G41" t="n">
        <v>5.4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Tallticka</t>
        </is>
      </c>
      <c r="S41">
        <f>HYPERLINK("https://klasma.github.io/Logging_1460/artfynd/A 23226-2021 artfynd.xlsx", "A 23226-2021")</f>
        <v/>
      </c>
      <c r="T41">
        <f>HYPERLINK("https://klasma.github.io/Logging_1460/kartor/A 23226-2021 karta.png", "A 23226-2021")</f>
        <v/>
      </c>
      <c r="V41">
        <f>HYPERLINK("https://klasma.github.io/Logging_1460/klagomål/A 23226-2021 FSC-klagomål.docx", "A 23226-2021")</f>
        <v/>
      </c>
      <c r="W41">
        <f>HYPERLINK("https://klasma.github.io/Logging_1460/klagomålsmail/A 23226-2021 FSC-klagomål mail.docx", "A 23226-2021")</f>
        <v/>
      </c>
      <c r="X41">
        <f>HYPERLINK("https://klasma.github.io/Logging_1460/tillsyn/A 23226-2021 tillsynsbegäran.docx", "A 23226-2021")</f>
        <v/>
      </c>
      <c r="Y41">
        <f>HYPERLINK("https://klasma.github.io/Logging_1460/tillsynsmail/A 23226-2021 tillsynsbegäran mail.docx", "A 23226-2021")</f>
        <v/>
      </c>
    </row>
    <row r="42" ht="15" customHeight="1">
      <c r="A42" t="inlineStr">
        <is>
          <t>A 24247-2024</t>
        </is>
      </c>
      <c r="B42" s="1" t="n">
        <v>45457</v>
      </c>
      <c r="C42" s="1" t="n">
        <v>45950</v>
      </c>
      <c r="D42" t="inlineStr">
        <is>
          <t>VÄSTRA GÖTALANDS LÄN</t>
        </is>
      </c>
      <c r="E42" t="inlineStr">
        <is>
          <t>BENGTSFORS</t>
        </is>
      </c>
      <c r="F42" t="inlineStr">
        <is>
          <t>Kyrkan</t>
        </is>
      </c>
      <c r="G42" t="n">
        <v>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HYPERLINK("https://klasma.github.io/Logging_1460/artfynd/A 24247-2024 artfynd.xlsx", "A 24247-2024")</f>
        <v/>
      </c>
      <c r="T42">
        <f>HYPERLINK("https://klasma.github.io/Logging_1460/kartor/A 24247-2024 karta.png", "A 24247-2024")</f>
        <v/>
      </c>
      <c r="V42">
        <f>HYPERLINK("https://klasma.github.io/Logging_1460/klagomål/A 24247-2024 FSC-klagomål.docx", "A 24247-2024")</f>
        <v/>
      </c>
      <c r="W42">
        <f>HYPERLINK("https://klasma.github.io/Logging_1460/klagomålsmail/A 24247-2024 FSC-klagomål mail.docx", "A 24247-2024")</f>
        <v/>
      </c>
      <c r="X42">
        <f>HYPERLINK("https://klasma.github.io/Logging_1460/tillsyn/A 24247-2024 tillsynsbegäran.docx", "A 24247-2024")</f>
        <v/>
      </c>
      <c r="Y42">
        <f>HYPERLINK("https://klasma.github.io/Logging_1460/tillsynsmail/A 24247-2024 tillsynsbegäran mail.docx", "A 24247-2024")</f>
        <v/>
      </c>
    </row>
    <row r="43" ht="15" customHeight="1">
      <c r="A43" t="inlineStr">
        <is>
          <t>A 28783-2025</t>
        </is>
      </c>
      <c r="B43" s="1" t="n">
        <v>45820.45769675926</v>
      </c>
      <c r="C43" s="1" t="n">
        <v>45950</v>
      </c>
      <c r="D43" t="inlineStr">
        <is>
          <t>VÄSTRA GÖTALANDS LÄN</t>
        </is>
      </c>
      <c r="E43" t="inlineStr">
        <is>
          <t>BENGTSFORS</t>
        </is>
      </c>
      <c r="G43" t="n">
        <v>2.2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HYPERLINK("https://klasma.github.io/Logging_1460/artfynd/A 28783-2025 artfynd.xlsx", "A 28783-2025")</f>
        <v/>
      </c>
      <c r="T43">
        <f>HYPERLINK("https://klasma.github.io/Logging_1460/kartor/A 28783-2025 karta.png", "A 28783-2025")</f>
        <v/>
      </c>
      <c r="V43">
        <f>HYPERLINK("https://klasma.github.io/Logging_1460/klagomål/A 28783-2025 FSC-klagomål.docx", "A 28783-2025")</f>
        <v/>
      </c>
      <c r="W43">
        <f>HYPERLINK("https://klasma.github.io/Logging_1460/klagomålsmail/A 28783-2025 FSC-klagomål mail.docx", "A 28783-2025")</f>
        <v/>
      </c>
      <c r="X43">
        <f>HYPERLINK("https://klasma.github.io/Logging_1460/tillsyn/A 28783-2025 tillsynsbegäran.docx", "A 28783-2025")</f>
        <v/>
      </c>
      <c r="Y43">
        <f>HYPERLINK("https://klasma.github.io/Logging_1460/tillsynsmail/A 28783-2025 tillsynsbegäran mail.docx", "A 28783-2025")</f>
        <v/>
      </c>
    </row>
    <row r="44" ht="15" customHeight="1">
      <c r="A44" t="inlineStr">
        <is>
          <t>A 29828-2025</t>
        </is>
      </c>
      <c r="B44" s="1" t="n">
        <v>45825.88996527778</v>
      </c>
      <c r="C44" s="1" t="n">
        <v>45950</v>
      </c>
      <c r="D44" t="inlineStr">
        <is>
          <t>VÄSTRA GÖTALANDS LÄN</t>
        </is>
      </c>
      <c r="E44" t="inlineStr">
        <is>
          <t>BENGTSFORS</t>
        </is>
      </c>
      <c r="G44" t="n">
        <v>8.800000000000001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revmossa</t>
        </is>
      </c>
      <c r="S44">
        <f>HYPERLINK("https://klasma.github.io/Logging_1460/artfynd/A 29828-2025 artfynd.xlsx", "A 29828-2025")</f>
        <v/>
      </c>
      <c r="T44">
        <f>HYPERLINK("https://klasma.github.io/Logging_1460/kartor/A 29828-2025 karta.png", "A 29828-2025")</f>
        <v/>
      </c>
      <c r="V44">
        <f>HYPERLINK("https://klasma.github.io/Logging_1460/klagomål/A 29828-2025 FSC-klagomål.docx", "A 29828-2025")</f>
        <v/>
      </c>
      <c r="W44">
        <f>HYPERLINK("https://klasma.github.io/Logging_1460/klagomålsmail/A 29828-2025 FSC-klagomål mail.docx", "A 29828-2025")</f>
        <v/>
      </c>
      <c r="X44">
        <f>HYPERLINK("https://klasma.github.io/Logging_1460/tillsyn/A 29828-2025 tillsynsbegäran.docx", "A 29828-2025")</f>
        <v/>
      </c>
      <c r="Y44">
        <f>HYPERLINK("https://klasma.github.io/Logging_1460/tillsynsmail/A 29828-2025 tillsynsbegäran mail.docx", "A 29828-2025")</f>
        <v/>
      </c>
    </row>
    <row r="45" ht="15" customHeight="1">
      <c r="A45" t="inlineStr">
        <is>
          <t>A 5687-2022</t>
        </is>
      </c>
      <c r="B45" s="1" t="n">
        <v>44596</v>
      </c>
      <c r="C45" s="1" t="n">
        <v>45950</v>
      </c>
      <c r="D45" t="inlineStr">
        <is>
          <t>VÄSTRA GÖTALANDS LÄN</t>
        </is>
      </c>
      <c r="E45" t="inlineStr">
        <is>
          <t>BENGTSFORS</t>
        </is>
      </c>
      <c r="G45" t="n">
        <v>4.5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HYPERLINK("https://klasma.github.io/Logging_1460/artfynd/A 5687-2022 artfynd.xlsx", "A 5687-2022")</f>
        <v/>
      </c>
      <c r="T45">
        <f>HYPERLINK("https://klasma.github.io/Logging_1460/kartor/A 5687-2022 karta.png", "A 5687-2022")</f>
        <v/>
      </c>
      <c r="V45">
        <f>HYPERLINK("https://klasma.github.io/Logging_1460/klagomål/A 5687-2022 FSC-klagomål.docx", "A 5687-2022")</f>
        <v/>
      </c>
      <c r="W45">
        <f>HYPERLINK("https://klasma.github.io/Logging_1460/klagomålsmail/A 5687-2022 FSC-klagomål mail.docx", "A 5687-2022")</f>
        <v/>
      </c>
      <c r="X45">
        <f>HYPERLINK("https://klasma.github.io/Logging_1460/tillsyn/A 5687-2022 tillsynsbegäran.docx", "A 5687-2022")</f>
        <v/>
      </c>
      <c r="Y45">
        <f>HYPERLINK("https://klasma.github.io/Logging_1460/tillsynsmail/A 5687-2022 tillsynsbegäran mail.docx", "A 5687-2022")</f>
        <v/>
      </c>
      <c r="Z45">
        <f>HYPERLINK("https://klasma.github.io/Logging_1460/fåglar/A 5687-2022 prioriterade fågelarter.docx", "A 5687-2022")</f>
        <v/>
      </c>
    </row>
    <row r="46" ht="15" customHeight="1">
      <c r="A46" t="inlineStr">
        <is>
          <t>A 33930-2025</t>
        </is>
      </c>
      <c r="B46" s="1" t="n">
        <v>45842.63076388889</v>
      </c>
      <c r="C46" s="1" t="n">
        <v>45950</v>
      </c>
      <c r="D46" t="inlineStr">
        <is>
          <t>VÄSTRA GÖTALANDS LÄN</t>
        </is>
      </c>
      <c r="E46" t="inlineStr">
        <is>
          <t>BENGTSFORS</t>
        </is>
      </c>
      <c r="G46" t="n">
        <v>6.1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HYPERLINK("https://klasma.github.io/Logging_1460/artfynd/A 33930-2025 artfynd.xlsx", "A 33930-2025")</f>
        <v/>
      </c>
      <c r="T46">
        <f>HYPERLINK("https://klasma.github.io/Logging_1460/kartor/A 33930-2025 karta.png", "A 33930-2025")</f>
        <v/>
      </c>
      <c r="V46">
        <f>HYPERLINK("https://klasma.github.io/Logging_1460/klagomål/A 33930-2025 FSC-klagomål.docx", "A 33930-2025")</f>
        <v/>
      </c>
      <c r="W46">
        <f>HYPERLINK("https://klasma.github.io/Logging_1460/klagomålsmail/A 33930-2025 FSC-klagomål mail.docx", "A 33930-2025")</f>
        <v/>
      </c>
      <c r="X46">
        <f>HYPERLINK("https://klasma.github.io/Logging_1460/tillsyn/A 33930-2025 tillsynsbegäran.docx", "A 33930-2025")</f>
        <v/>
      </c>
      <c r="Y46">
        <f>HYPERLINK("https://klasma.github.io/Logging_1460/tillsynsmail/A 33930-2025 tillsynsbegäran mail.docx", "A 33930-2025")</f>
        <v/>
      </c>
    </row>
    <row r="47" ht="15" customHeight="1">
      <c r="A47" t="inlineStr">
        <is>
          <t>A 54839-2023</t>
        </is>
      </c>
      <c r="B47" s="1" t="n">
        <v>45236</v>
      </c>
      <c r="C47" s="1" t="n">
        <v>45950</v>
      </c>
      <c r="D47" t="inlineStr">
        <is>
          <t>VÄSTRA GÖTALANDS LÄN</t>
        </is>
      </c>
      <c r="E47" t="inlineStr">
        <is>
          <t>BENGTSFORS</t>
        </is>
      </c>
      <c r="G47" t="n">
        <v>1.8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Klippfrullania</t>
        </is>
      </c>
      <c r="S47">
        <f>HYPERLINK("https://klasma.github.io/Logging_1460/artfynd/A 54839-2023 artfynd.xlsx", "A 54839-2023")</f>
        <v/>
      </c>
      <c r="T47">
        <f>HYPERLINK("https://klasma.github.io/Logging_1460/kartor/A 54839-2023 karta.png", "A 54839-2023")</f>
        <v/>
      </c>
      <c r="V47">
        <f>HYPERLINK("https://klasma.github.io/Logging_1460/klagomål/A 54839-2023 FSC-klagomål.docx", "A 54839-2023")</f>
        <v/>
      </c>
      <c r="W47">
        <f>HYPERLINK("https://klasma.github.io/Logging_1460/klagomålsmail/A 54839-2023 FSC-klagomål mail.docx", "A 54839-2023")</f>
        <v/>
      </c>
      <c r="X47">
        <f>HYPERLINK("https://klasma.github.io/Logging_1460/tillsyn/A 54839-2023 tillsynsbegäran.docx", "A 54839-2023")</f>
        <v/>
      </c>
      <c r="Y47">
        <f>HYPERLINK("https://klasma.github.io/Logging_1460/tillsynsmail/A 54839-2023 tillsynsbegäran mail.docx", "A 54839-2023")</f>
        <v/>
      </c>
    </row>
    <row r="48" ht="15" customHeight="1">
      <c r="A48" t="inlineStr">
        <is>
          <t>A 45943-2025</t>
        </is>
      </c>
      <c r="B48" s="1" t="n">
        <v>45924.32104166667</v>
      </c>
      <c r="C48" s="1" t="n">
        <v>45950</v>
      </c>
      <c r="D48" t="inlineStr">
        <is>
          <t>VÄSTRA GÖTALANDS LÄN</t>
        </is>
      </c>
      <c r="E48" t="inlineStr">
        <is>
          <t>BENGTSFORS</t>
        </is>
      </c>
      <c r="G48" t="n">
        <v>1.4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HYPERLINK("https://klasma.github.io/Logging_1460/artfynd/A 45943-2025 artfynd.xlsx", "A 45943-2025")</f>
        <v/>
      </c>
      <c r="T48">
        <f>HYPERLINK("https://klasma.github.io/Logging_1460/kartor/A 45943-2025 karta.png", "A 45943-2025")</f>
        <v/>
      </c>
      <c r="V48">
        <f>HYPERLINK("https://klasma.github.io/Logging_1460/klagomål/A 45943-2025 FSC-klagomål.docx", "A 45943-2025")</f>
        <v/>
      </c>
      <c r="W48">
        <f>HYPERLINK("https://klasma.github.io/Logging_1460/klagomålsmail/A 45943-2025 FSC-klagomål mail.docx", "A 45943-2025")</f>
        <v/>
      </c>
      <c r="X48">
        <f>HYPERLINK("https://klasma.github.io/Logging_1460/tillsyn/A 45943-2025 tillsynsbegäran.docx", "A 45943-2025")</f>
        <v/>
      </c>
      <c r="Y48">
        <f>HYPERLINK("https://klasma.github.io/Logging_1460/tillsynsmail/A 45943-2025 tillsynsbegäran mail.docx", "A 45943-2025")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45950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45950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45950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45950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45950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45950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45950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45950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45950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45950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45950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45950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45950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45950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45950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45950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45950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45950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45950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45950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45950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45950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45950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45950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45950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45950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45950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45950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45950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45950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45950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45950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45950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45950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45950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7849-2021</t>
        </is>
      </c>
      <c r="B84" s="1" t="n">
        <v>44242</v>
      </c>
      <c r="C84" s="1" t="n">
        <v>45950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45950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45950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45950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45950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45950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45950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45950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63734-2021</t>
        </is>
      </c>
      <c r="B92" s="1" t="n">
        <v>44508</v>
      </c>
      <c r="C92" s="1" t="n">
        <v>45950</v>
      </c>
      <c r="D92" t="inlineStr">
        <is>
          <t>VÄSTRA GÖTALANDS LÄN</t>
        </is>
      </c>
      <c r="E92" t="inlineStr">
        <is>
          <t>BENGTSFORS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45950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45950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45950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45950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45950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45950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45950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45950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45950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45950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45950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45950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45950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45950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45950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45950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8412-2021</t>
        </is>
      </c>
      <c r="B109" s="1" t="n">
        <v>44245</v>
      </c>
      <c r="C109" s="1" t="n">
        <v>45950</v>
      </c>
      <c r="D109" t="inlineStr">
        <is>
          <t>VÄSTRA GÖTALANDS LÄN</t>
        </is>
      </c>
      <c r="E109" t="inlineStr">
        <is>
          <t>BENGTSFORS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39818-2021</t>
        </is>
      </c>
      <c r="B110" s="1" t="n">
        <v>44417</v>
      </c>
      <c r="C110" s="1" t="n">
        <v>45950</v>
      </c>
      <c r="D110" t="inlineStr">
        <is>
          <t>VÄSTRA GÖTALANDS LÄN</t>
        </is>
      </c>
      <c r="E110" t="inlineStr">
        <is>
          <t>BENGTSFORS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45950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45950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45950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45950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45950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45950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45950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45950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45950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45950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45950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45950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45950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45950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45950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13741-2022</t>
        </is>
      </c>
      <c r="B126" s="1" t="n">
        <v>44649</v>
      </c>
      <c r="C126" s="1" t="n">
        <v>45950</v>
      </c>
      <c r="D126" t="inlineStr">
        <is>
          <t>VÄSTRA GÖTALANDS LÄN</t>
        </is>
      </c>
      <c r="E126" t="inlineStr">
        <is>
          <t>BENGTSFORS</t>
        </is>
      </c>
      <c r="G126" t="n">
        <v>5.8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31712-2022</t>
        </is>
      </c>
      <c r="B127" s="1" t="n">
        <v>44776.44586805555</v>
      </c>
      <c r="C127" s="1" t="n">
        <v>45950</v>
      </c>
      <c r="D127" t="inlineStr">
        <is>
          <t>VÄSTRA GÖTALANDS LÄN</t>
        </is>
      </c>
      <c r="E127" t="inlineStr">
        <is>
          <t>BENGTSFORS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45950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45950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45950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45950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45950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45950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45950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45950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22628-2021</t>
        </is>
      </c>
      <c r="B136" s="1" t="n">
        <v>44326</v>
      </c>
      <c r="C136" s="1" t="n">
        <v>45950</v>
      </c>
      <c r="D136" t="inlineStr">
        <is>
          <t>VÄSTRA GÖTALANDS LÄN</t>
        </is>
      </c>
      <c r="E136" t="inlineStr">
        <is>
          <t>BENGTSFORS</t>
        </is>
      </c>
      <c r="F136" t="inlineStr">
        <is>
          <t>Bergvik skog väst AB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55909-2020</t>
        </is>
      </c>
      <c r="B137" s="1" t="n">
        <v>44132</v>
      </c>
      <c r="C137" s="1" t="n">
        <v>45950</v>
      </c>
      <c r="D137" t="inlineStr">
        <is>
          <t>VÄSTRA GÖTALANDS LÄN</t>
        </is>
      </c>
      <c r="E137" t="inlineStr">
        <is>
          <t>BENGTSFORS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5999-2022</t>
        </is>
      </c>
      <c r="B138" s="1" t="n">
        <v>44599.43431712963</v>
      </c>
      <c r="C138" s="1" t="n">
        <v>45950</v>
      </c>
      <c r="D138" t="inlineStr">
        <is>
          <t>VÄSTRA GÖTALANDS LÄN</t>
        </is>
      </c>
      <c r="E138" t="inlineStr">
        <is>
          <t>BENGTSFORS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66078-2020</t>
        </is>
      </c>
      <c r="B139" s="1" t="n">
        <v>44173</v>
      </c>
      <c r="C139" s="1" t="n">
        <v>45950</v>
      </c>
      <c r="D139" t="inlineStr">
        <is>
          <t>VÄSTRA GÖTALANDS LÄN</t>
        </is>
      </c>
      <c r="E139" t="inlineStr">
        <is>
          <t>BENGTSFORS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40954-2021</t>
        </is>
      </c>
      <c r="B140" s="1" t="n">
        <v>44421.56896990741</v>
      </c>
      <c r="C140" s="1" t="n">
        <v>45950</v>
      </c>
      <c r="D140" t="inlineStr">
        <is>
          <t>VÄSTRA GÖTALANDS LÄN</t>
        </is>
      </c>
      <c r="E140" t="inlineStr">
        <is>
          <t>BENGTSFORS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25738-2021</t>
        </is>
      </c>
      <c r="B141" s="1" t="n">
        <v>44343</v>
      </c>
      <c r="C141" s="1" t="n">
        <v>45950</v>
      </c>
      <c r="D141" t="inlineStr">
        <is>
          <t>VÄSTRA GÖTALANDS LÄN</t>
        </is>
      </c>
      <c r="E141" t="inlineStr">
        <is>
          <t>BENGTSFORS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5241-2022</t>
        </is>
      </c>
      <c r="B142" s="1" t="n">
        <v>44594</v>
      </c>
      <c r="C142" s="1" t="n">
        <v>45950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74225-2021</t>
        </is>
      </c>
      <c r="B143" s="1" t="n">
        <v>44558</v>
      </c>
      <c r="C143" s="1" t="n">
        <v>45950</v>
      </c>
      <c r="D143" t="inlineStr">
        <is>
          <t>VÄSTRA GÖTALANDS LÄN</t>
        </is>
      </c>
      <c r="E143" t="inlineStr">
        <is>
          <t>BENGTSFORS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32284-2022</t>
        </is>
      </c>
      <c r="B144" s="1" t="n">
        <v>44781.59453703704</v>
      </c>
      <c r="C144" s="1" t="n">
        <v>45950</v>
      </c>
      <c r="D144" t="inlineStr">
        <is>
          <t>VÄSTRA GÖTALANDS LÄN</t>
        </is>
      </c>
      <c r="E144" t="inlineStr">
        <is>
          <t>BENGTSFORS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40295-2022</t>
        </is>
      </c>
      <c r="B145" s="1" t="n">
        <v>44821</v>
      </c>
      <c r="C145" s="1" t="n">
        <v>45950</v>
      </c>
      <c r="D145" t="inlineStr">
        <is>
          <t>VÄSTRA GÖTALANDS LÄN</t>
        </is>
      </c>
      <c r="E145" t="inlineStr">
        <is>
          <t>BENGTSFORS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56460-2021</t>
        </is>
      </c>
      <c r="B146" s="1" t="n">
        <v>44480.52538194445</v>
      </c>
      <c r="C146" s="1" t="n">
        <v>45950</v>
      </c>
      <c r="D146" t="inlineStr">
        <is>
          <t>VÄSTRA GÖTALANDS LÄN</t>
        </is>
      </c>
      <c r="E146" t="inlineStr">
        <is>
          <t>BENGTSFORS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65036-2020</t>
        </is>
      </c>
      <c r="B147" s="1" t="n">
        <v>44167</v>
      </c>
      <c r="C147" s="1" t="n">
        <v>45950</v>
      </c>
      <c r="D147" t="inlineStr">
        <is>
          <t>VÄSTRA GÖTALANDS LÄN</t>
        </is>
      </c>
      <c r="E147" t="inlineStr">
        <is>
          <t>BENGTSFORS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28786-2021</t>
        </is>
      </c>
      <c r="B148" s="1" t="n">
        <v>44357.57733796296</v>
      </c>
      <c r="C148" s="1" t="n">
        <v>45950</v>
      </c>
      <c r="D148" t="inlineStr">
        <is>
          <t>VÄSTRA GÖTALANDS LÄN</t>
        </is>
      </c>
      <c r="E148" t="inlineStr">
        <is>
          <t>BENGTSFORS</t>
        </is>
      </c>
      <c r="G148" t="n">
        <v>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38247-2022</t>
        </is>
      </c>
      <c r="B149" s="1" t="n">
        <v>44812</v>
      </c>
      <c r="C149" s="1" t="n">
        <v>45950</v>
      </c>
      <c r="D149" t="inlineStr">
        <is>
          <t>VÄSTRA GÖTALANDS LÄN</t>
        </is>
      </c>
      <c r="E149" t="inlineStr">
        <is>
          <t>BENGTSFORS</t>
        </is>
      </c>
      <c r="F149" t="inlineStr">
        <is>
          <t>Övriga Aktiebolag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10603-2021</t>
        </is>
      </c>
      <c r="B150" s="1" t="n">
        <v>44258</v>
      </c>
      <c r="C150" s="1" t="n">
        <v>45950</v>
      </c>
      <c r="D150" t="inlineStr">
        <is>
          <t>VÄSTRA GÖTALANDS LÄN</t>
        </is>
      </c>
      <c r="E150" t="inlineStr">
        <is>
          <t>BENGTSFORS</t>
        </is>
      </c>
      <c r="F150" t="inlineStr">
        <is>
          <t>Övriga Aktiebolag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28763-2022</t>
        </is>
      </c>
      <c r="B151" s="1" t="n">
        <v>44749</v>
      </c>
      <c r="C151" s="1" t="n">
        <v>45950</v>
      </c>
      <c r="D151" t="inlineStr">
        <is>
          <t>VÄSTRA GÖTALANDS LÄN</t>
        </is>
      </c>
      <c r="E151" t="inlineStr">
        <is>
          <t>BENGTSFORS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60975-2021</t>
        </is>
      </c>
      <c r="B152" s="1" t="n">
        <v>44497.56990740741</v>
      </c>
      <c r="C152" s="1" t="n">
        <v>45950</v>
      </c>
      <c r="D152" t="inlineStr">
        <is>
          <t>VÄSTRA GÖTALANDS LÄN</t>
        </is>
      </c>
      <c r="E152" t="inlineStr">
        <is>
          <t>BENGTSFORS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13669-2022</t>
        </is>
      </c>
      <c r="B153" s="1" t="n">
        <v>44648.67226851852</v>
      </c>
      <c r="C153" s="1" t="n">
        <v>45950</v>
      </c>
      <c r="D153" t="inlineStr">
        <is>
          <t>VÄSTRA GÖTALANDS LÄN</t>
        </is>
      </c>
      <c r="E153" t="inlineStr">
        <is>
          <t>BENGTSFORS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13673-2022</t>
        </is>
      </c>
      <c r="B154" s="1" t="n">
        <v>44648.67503472222</v>
      </c>
      <c r="C154" s="1" t="n">
        <v>45950</v>
      </c>
      <c r="D154" t="inlineStr">
        <is>
          <t>VÄSTRA GÖTALANDS LÄN</t>
        </is>
      </c>
      <c r="E154" t="inlineStr">
        <is>
          <t>BENGTSFORS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67935-2021</t>
        </is>
      </c>
      <c r="B155" s="1" t="n">
        <v>44525.62038194444</v>
      </c>
      <c r="C155" s="1" t="n">
        <v>45950</v>
      </c>
      <c r="D155" t="inlineStr">
        <is>
          <t>VÄSTRA GÖTALANDS LÄN</t>
        </is>
      </c>
      <c r="E155" t="inlineStr">
        <is>
          <t>BENGTSFORS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42213-2022</t>
        </is>
      </c>
      <c r="B156" s="1" t="n">
        <v>44830</v>
      </c>
      <c r="C156" s="1" t="n">
        <v>45950</v>
      </c>
      <c r="D156" t="inlineStr">
        <is>
          <t>VÄSTRA GÖTALANDS LÄN</t>
        </is>
      </c>
      <c r="E156" t="inlineStr">
        <is>
          <t>BENGTSFORS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60123-2020</t>
        </is>
      </c>
      <c r="B157" s="1" t="n">
        <v>44152</v>
      </c>
      <c r="C157" s="1" t="n">
        <v>45950</v>
      </c>
      <c r="D157" t="inlineStr">
        <is>
          <t>VÄSTRA GÖTALANDS LÄN</t>
        </is>
      </c>
      <c r="E157" t="inlineStr">
        <is>
          <t>BENGTSFORS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31196-2021</t>
        </is>
      </c>
      <c r="B158" s="1" t="n">
        <v>44368.62356481481</v>
      </c>
      <c r="C158" s="1" t="n">
        <v>45950</v>
      </c>
      <c r="D158" t="inlineStr">
        <is>
          <t>VÄSTRA GÖTALANDS LÄN</t>
        </is>
      </c>
      <c r="E158" t="inlineStr">
        <is>
          <t>BENGTSFORS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18613-2021</t>
        </is>
      </c>
      <c r="B159" s="1" t="n">
        <v>44306</v>
      </c>
      <c r="C159" s="1" t="n">
        <v>45950</v>
      </c>
      <c r="D159" t="inlineStr">
        <is>
          <t>VÄSTRA GÖTALANDS LÄN</t>
        </is>
      </c>
      <c r="E159" t="inlineStr">
        <is>
          <t>BENGTSFORS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4594-2025</t>
        </is>
      </c>
      <c r="B160" s="1" t="n">
        <v>45687.54368055556</v>
      </c>
      <c r="C160" s="1" t="n">
        <v>45950</v>
      </c>
      <c r="D160" t="inlineStr">
        <is>
          <t>VÄSTRA GÖTALANDS LÄN</t>
        </is>
      </c>
      <c r="E160" t="inlineStr">
        <is>
          <t>BENGTSFORS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9214-2024</t>
        </is>
      </c>
      <c r="B161" s="1" t="n">
        <v>45358.50373842593</v>
      </c>
      <c r="C161" s="1" t="n">
        <v>45950</v>
      </c>
      <c r="D161" t="inlineStr">
        <is>
          <t>VÄSTRA GÖTALANDS LÄN</t>
        </is>
      </c>
      <c r="E161" t="inlineStr">
        <is>
          <t>BENGTSFORS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21982-2024</t>
        </is>
      </c>
      <c r="B162" s="1" t="n">
        <v>45443</v>
      </c>
      <c r="C162" s="1" t="n">
        <v>45950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Kyrkan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56318-2020</t>
        </is>
      </c>
      <c r="B163" s="1" t="n">
        <v>44134</v>
      </c>
      <c r="C163" s="1" t="n">
        <v>45950</v>
      </c>
      <c r="D163" t="inlineStr">
        <is>
          <t>VÄSTRA GÖTALANDS LÄN</t>
        </is>
      </c>
      <c r="E163" t="inlineStr">
        <is>
          <t>BENGTSFORS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33380-2021</t>
        </is>
      </c>
      <c r="B164" s="1" t="n">
        <v>44377</v>
      </c>
      <c r="C164" s="1" t="n">
        <v>45950</v>
      </c>
      <c r="D164" t="inlineStr">
        <is>
          <t>VÄSTRA GÖTALANDS LÄN</t>
        </is>
      </c>
      <c r="E164" t="inlineStr">
        <is>
          <t>BENGTSFORS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24966-2022</t>
        </is>
      </c>
      <c r="B165" s="1" t="n">
        <v>44728.66501157408</v>
      </c>
      <c r="C165" s="1" t="n">
        <v>45950</v>
      </c>
      <c r="D165" t="inlineStr">
        <is>
          <t>VÄSTRA GÖTALANDS LÄN</t>
        </is>
      </c>
      <c r="E165" t="inlineStr">
        <is>
          <t>BENGTSFORS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43495-2022</t>
        </is>
      </c>
      <c r="B166" s="1" t="n">
        <v>44834</v>
      </c>
      <c r="C166" s="1" t="n">
        <v>45950</v>
      </c>
      <c r="D166" t="inlineStr">
        <is>
          <t>VÄSTRA GÖTALANDS LÄN</t>
        </is>
      </c>
      <c r="E166" t="inlineStr">
        <is>
          <t>BENGTSFORS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9516-2024</t>
        </is>
      </c>
      <c r="B167" s="1" t="n">
        <v>45359</v>
      </c>
      <c r="C167" s="1" t="n">
        <v>45950</v>
      </c>
      <c r="D167" t="inlineStr">
        <is>
          <t>VÄSTRA GÖTALANDS LÄN</t>
        </is>
      </c>
      <c r="E167" t="inlineStr">
        <is>
          <t>BENGTSFORS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32700-2021</t>
        </is>
      </c>
      <c r="B168" s="1" t="n">
        <v>44375</v>
      </c>
      <c r="C168" s="1" t="n">
        <v>45950</v>
      </c>
      <c r="D168" t="inlineStr">
        <is>
          <t>VÄSTRA GÖTALANDS LÄN</t>
        </is>
      </c>
      <c r="E168" t="inlineStr">
        <is>
          <t>BENGTSFORS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31214-2021</t>
        </is>
      </c>
      <c r="B169" s="1" t="n">
        <v>44368</v>
      </c>
      <c r="C169" s="1" t="n">
        <v>45950</v>
      </c>
      <c r="D169" t="inlineStr">
        <is>
          <t>VÄSTRA GÖTALANDS LÄN</t>
        </is>
      </c>
      <c r="E169" t="inlineStr">
        <is>
          <t>BENGTSFORS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44642-2021</t>
        </is>
      </c>
      <c r="B170" s="1" t="n">
        <v>44437.68137731482</v>
      </c>
      <c r="C170" s="1" t="n">
        <v>45950</v>
      </c>
      <c r="D170" t="inlineStr">
        <is>
          <t>VÄSTRA GÖTALANDS LÄN</t>
        </is>
      </c>
      <c r="E170" t="inlineStr">
        <is>
          <t>BENGTSFORS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31110-2022</t>
        </is>
      </c>
      <c r="B171" s="1" t="n">
        <v>44769.6740162037</v>
      </c>
      <c r="C171" s="1" t="n">
        <v>45950</v>
      </c>
      <c r="D171" t="inlineStr">
        <is>
          <t>VÄSTRA GÖTALANDS LÄN</t>
        </is>
      </c>
      <c r="E171" t="inlineStr">
        <is>
          <t>BENGTSFORS</t>
        </is>
      </c>
      <c r="G171" t="n">
        <v>13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29229-2022</t>
        </is>
      </c>
      <c r="B172" s="1" t="n">
        <v>44750.6046875</v>
      </c>
      <c r="C172" s="1" t="n">
        <v>45950</v>
      </c>
      <c r="D172" t="inlineStr">
        <is>
          <t>VÄSTRA GÖTALANDS LÄN</t>
        </is>
      </c>
      <c r="E172" t="inlineStr">
        <is>
          <t>BENGTSFORS</t>
        </is>
      </c>
      <c r="G172" t="n">
        <v>22.1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64977-2021</t>
        </is>
      </c>
      <c r="B173" s="1" t="n">
        <v>44513</v>
      </c>
      <c r="C173" s="1" t="n">
        <v>45950</v>
      </c>
      <c r="D173" t="inlineStr">
        <is>
          <t>VÄSTRA GÖTALANDS LÄN</t>
        </is>
      </c>
      <c r="E173" t="inlineStr">
        <is>
          <t>BENGTSFORS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57998-2021</t>
        </is>
      </c>
      <c r="B174" s="1" t="n">
        <v>44487</v>
      </c>
      <c r="C174" s="1" t="n">
        <v>45950</v>
      </c>
      <c r="D174" t="inlineStr">
        <is>
          <t>VÄSTRA GÖTALANDS LÄN</t>
        </is>
      </c>
      <c r="E174" t="inlineStr">
        <is>
          <t>BENGTSFORS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58454-2021</t>
        </is>
      </c>
      <c r="B175" s="1" t="n">
        <v>44488.57824074074</v>
      </c>
      <c r="C175" s="1" t="n">
        <v>45950</v>
      </c>
      <c r="D175" t="inlineStr">
        <is>
          <t>VÄSTRA GÖTALANDS LÄN</t>
        </is>
      </c>
      <c r="E175" t="inlineStr">
        <is>
          <t>BENGTSFORS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37177-2022</t>
        </is>
      </c>
      <c r="B176" s="1" t="n">
        <v>44806.61495370371</v>
      </c>
      <c r="C176" s="1" t="n">
        <v>45950</v>
      </c>
      <c r="D176" t="inlineStr">
        <is>
          <t>VÄSTRA GÖTALANDS LÄN</t>
        </is>
      </c>
      <c r="E176" t="inlineStr">
        <is>
          <t>BENGTSFORS</t>
        </is>
      </c>
      <c r="F176" t="inlineStr">
        <is>
          <t>Övriga Aktiebolag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1686-2021</t>
        </is>
      </c>
      <c r="B177" s="1" t="n">
        <v>44209</v>
      </c>
      <c r="C177" s="1" t="n">
        <v>45950</v>
      </c>
      <c r="D177" t="inlineStr">
        <is>
          <t>VÄSTRA GÖTALANDS LÄN</t>
        </is>
      </c>
      <c r="E177" t="inlineStr">
        <is>
          <t>BENGTSFORS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34906-2021</t>
        </is>
      </c>
      <c r="B178" s="1" t="n">
        <v>44382</v>
      </c>
      <c r="C178" s="1" t="n">
        <v>45950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Kyrkan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36005-2022</t>
        </is>
      </c>
      <c r="B179" s="1" t="n">
        <v>44802.62513888889</v>
      </c>
      <c r="C179" s="1" t="n">
        <v>45950</v>
      </c>
      <c r="D179" t="inlineStr">
        <is>
          <t>VÄSTRA GÖTALANDS LÄN</t>
        </is>
      </c>
      <c r="E179" t="inlineStr">
        <is>
          <t>BENGTSFORS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52554-2022</t>
        </is>
      </c>
      <c r="B180" s="1" t="n">
        <v>44874.59923611111</v>
      </c>
      <c r="C180" s="1" t="n">
        <v>45950</v>
      </c>
      <c r="D180" t="inlineStr">
        <is>
          <t>VÄSTRA GÖTALANDS LÄN</t>
        </is>
      </c>
      <c r="E180" t="inlineStr">
        <is>
          <t>BENGTSFORS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12877-2024</t>
        </is>
      </c>
      <c r="B181" s="1" t="n">
        <v>45385.31694444444</v>
      </c>
      <c r="C181" s="1" t="n">
        <v>45950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59616-2022</t>
        </is>
      </c>
      <c r="B182" s="1" t="n">
        <v>44907.86938657407</v>
      </c>
      <c r="C182" s="1" t="n">
        <v>45950</v>
      </c>
      <c r="D182" t="inlineStr">
        <is>
          <t>VÄSTRA GÖTALANDS LÄN</t>
        </is>
      </c>
      <c r="E182" t="inlineStr">
        <is>
          <t>BENGTSFORS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54309-2021</t>
        </is>
      </c>
      <c r="B183" s="1" t="n">
        <v>44472</v>
      </c>
      <c r="C183" s="1" t="n">
        <v>45950</v>
      </c>
      <c r="D183" t="inlineStr">
        <is>
          <t>VÄSTRA GÖTALANDS LÄN</t>
        </is>
      </c>
      <c r="E183" t="inlineStr">
        <is>
          <t>BENGTSFORS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9097-2022</t>
        </is>
      </c>
      <c r="B184" s="1" t="n">
        <v>44615.50123842592</v>
      </c>
      <c r="C184" s="1" t="n">
        <v>45950</v>
      </c>
      <c r="D184" t="inlineStr">
        <is>
          <t>VÄSTRA GÖTALANDS LÄN</t>
        </is>
      </c>
      <c r="E184" t="inlineStr">
        <is>
          <t>BENGTSFORS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64837-2021</t>
        </is>
      </c>
      <c r="B185" s="1" t="n">
        <v>44512</v>
      </c>
      <c r="C185" s="1" t="n">
        <v>45950</v>
      </c>
      <c r="D185" t="inlineStr">
        <is>
          <t>VÄSTRA GÖTALANDS LÄN</t>
        </is>
      </c>
      <c r="E185" t="inlineStr">
        <is>
          <t>BENGTSFORS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24609-2021</t>
        </is>
      </c>
      <c r="B186" s="1" t="n">
        <v>44340</v>
      </c>
      <c r="C186" s="1" t="n">
        <v>45950</v>
      </c>
      <c r="D186" t="inlineStr">
        <is>
          <t>VÄSTRA GÖTALANDS LÄN</t>
        </is>
      </c>
      <c r="E186" t="inlineStr">
        <is>
          <t>BENGTSFORS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10050-2025</t>
        </is>
      </c>
      <c r="B187" s="1" t="n">
        <v>45719</v>
      </c>
      <c r="C187" s="1" t="n">
        <v>45950</v>
      </c>
      <c r="D187" t="inlineStr">
        <is>
          <t>VÄSTRA GÖTALANDS LÄN</t>
        </is>
      </c>
      <c r="E187" t="inlineStr">
        <is>
          <t>BENGTSFORS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3155-2023</t>
        </is>
      </c>
      <c r="B188" s="1" t="n">
        <v>44946</v>
      </c>
      <c r="C188" s="1" t="n">
        <v>45950</v>
      </c>
      <c r="D188" t="inlineStr">
        <is>
          <t>VÄSTRA GÖTALANDS LÄN</t>
        </is>
      </c>
      <c r="E188" t="inlineStr">
        <is>
          <t>BENGTSFORS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11905-2024</t>
        </is>
      </c>
      <c r="B189" s="1" t="n">
        <v>45376.56670138889</v>
      </c>
      <c r="C189" s="1" t="n">
        <v>45950</v>
      </c>
      <c r="D189" t="inlineStr">
        <is>
          <t>VÄSTRA GÖTALANDS LÄN</t>
        </is>
      </c>
      <c r="E189" t="inlineStr">
        <is>
          <t>BENGTSFORS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57976-2024</t>
        </is>
      </c>
      <c r="B190" s="1" t="n">
        <v>45631.60872685185</v>
      </c>
      <c r="C190" s="1" t="n">
        <v>45950</v>
      </c>
      <c r="D190" t="inlineStr">
        <is>
          <t>VÄSTRA GÖTALANDS LÄN</t>
        </is>
      </c>
      <c r="E190" t="inlineStr">
        <is>
          <t>BENGTSFORS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60984-2024</t>
        </is>
      </c>
      <c r="B191" s="1" t="n">
        <v>45645</v>
      </c>
      <c r="C191" s="1" t="n">
        <v>45950</v>
      </c>
      <c r="D191" t="inlineStr">
        <is>
          <t>VÄSTRA GÖTALANDS LÄN</t>
        </is>
      </c>
      <c r="E191" t="inlineStr">
        <is>
          <t>BENGTSFORS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400-2025</t>
        </is>
      </c>
      <c r="B192" s="1" t="n">
        <v>45663.57771990741</v>
      </c>
      <c r="C192" s="1" t="n">
        <v>45950</v>
      </c>
      <c r="D192" t="inlineStr">
        <is>
          <t>VÄSTRA GÖTALANDS LÄN</t>
        </is>
      </c>
      <c r="E192" t="inlineStr">
        <is>
          <t>BENGTSFORS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24914-2021</t>
        </is>
      </c>
      <c r="B193" s="1" t="n">
        <v>44341.39423611111</v>
      </c>
      <c r="C193" s="1" t="n">
        <v>45950</v>
      </c>
      <c r="D193" t="inlineStr">
        <is>
          <t>VÄSTRA GÖTALANDS LÄN</t>
        </is>
      </c>
      <c r="E193" t="inlineStr">
        <is>
          <t>BENGTSFORS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29791-2023</t>
        </is>
      </c>
      <c r="B194" s="1" t="n">
        <v>45107.52193287037</v>
      </c>
      <c r="C194" s="1" t="n">
        <v>45950</v>
      </c>
      <c r="D194" t="inlineStr">
        <is>
          <t>VÄSTRA GÖTALANDS LÄN</t>
        </is>
      </c>
      <c r="E194" t="inlineStr">
        <is>
          <t>BENGTSFORS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41860-2023</t>
        </is>
      </c>
      <c r="B195" s="1" t="n">
        <v>45176.63672453703</v>
      </c>
      <c r="C195" s="1" t="n">
        <v>45950</v>
      </c>
      <c r="D195" t="inlineStr">
        <is>
          <t>VÄSTRA GÖTALANDS LÄN</t>
        </is>
      </c>
      <c r="E195" t="inlineStr">
        <is>
          <t>BENGTSFORS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53197-2022</t>
        </is>
      </c>
      <c r="B196" s="1" t="n">
        <v>44876.589375</v>
      </c>
      <c r="C196" s="1" t="n">
        <v>45950</v>
      </c>
      <c r="D196" t="inlineStr">
        <is>
          <t>VÄSTRA GÖTALANDS LÄN</t>
        </is>
      </c>
      <c r="E196" t="inlineStr">
        <is>
          <t>BENGTSFORS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402-2025</t>
        </is>
      </c>
      <c r="B197" s="1" t="n">
        <v>45663.58502314815</v>
      </c>
      <c r="C197" s="1" t="n">
        <v>45950</v>
      </c>
      <c r="D197" t="inlineStr">
        <is>
          <t>VÄSTRA GÖTALANDS LÄN</t>
        </is>
      </c>
      <c r="E197" t="inlineStr">
        <is>
          <t>BENGTSFORS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403-2025</t>
        </is>
      </c>
      <c r="B198" s="1" t="n">
        <v>45663.59096064815</v>
      </c>
      <c r="C198" s="1" t="n">
        <v>45950</v>
      </c>
      <c r="D198" t="inlineStr">
        <is>
          <t>VÄSTRA GÖTALANDS LÄN</t>
        </is>
      </c>
      <c r="E198" t="inlineStr">
        <is>
          <t>BENGTSFORS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62851-2020</t>
        </is>
      </c>
      <c r="B199" s="1" t="n">
        <v>44161</v>
      </c>
      <c r="C199" s="1" t="n">
        <v>45950</v>
      </c>
      <c r="D199" t="inlineStr">
        <is>
          <t>VÄSTRA GÖTALANDS LÄN</t>
        </is>
      </c>
      <c r="E199" t="inlineStr">
        <is>
          <t>BENGTSFORS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62852-2020</t>
        </is>
      </c>
      <c r="B200" s="1" t="n">
        <v>44161</v>
      </c>
      <c r="C200" s="1" t="n">
        <v>45950</v>
      </c>
      <c r="D200" t="inlineStr">
        <is>
          <t>VÄSTRA GÖTALANDS LÄN</t>
        </is>
      </c>
      <c r="E200" t="inlineStr">
        <is>
          <t>BENGTSFORS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15177-2025</t>
        </is>
      </c>
      <c r="B201" s="1" t="n">
        <v>45744.51998842593</v>
      </c>
      <c r="C201" s="1" t="n">
        <v>45950</v>
      </c>
      <c r="D201" t="inlineStr">
        <is>
          <t>VÄSTRA GÖTALANDS LÄN</t>
        </is>
      </c>
      <c r="E201" t="inlineStr">
        <is>
          <t>BENGTSFORS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11622-2024</t>
        </is>
      </c>
      <c r="B202" s="1" t="n">
        <v>45373.44097222222</v>
      </c>
      <c r="C202" s="1" t="n">
        <v>45950</v>
      </c>
      <c r="D202" t="inlineStr">
        <is>
          <t>VÄSTRA GÖTALANDS LÄN</t>
        </is>
      </c>
      <c r="E202" t="inlineStr">
        <is>
          <t>BENGTSFORS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20239-2021</t>
        </is>
      </c>
      <c r="B203" s="1" t="n">
        <v>44312</v>
      </c>
      <c r="C203" s="1" t="n">
        <v>45950</v>
      </c>
      <c r="D203" t="inlineStr">
        <is>
          <t>VÄSTRA GÖTALANDS LÄN</t>
        </is>
      </c>
      <c r="E203" t="inlineStr">
        <is>
          <t>BENGTSFORS</t>
        </is>
      </c>
      <c r="F203" t="inlineStr">
        <is>
          <t>Kyrkan</t>
        </is>
      </c>
      <c r="G203" t="n">
        <v>23.6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34056-2021</t>
        </is>
      </c>
      <c r="B204" s="1" t="n">
        <v>44379</v>
      </c>
      <c r="C204" s="1" t="n">
        <v>45950</v>
      </c>
      <c r="D204" t="inlineStr">
        <is>
          <t>VÄSTRA GÖTALANDS LÄN</t>
        </is>
      </c>
      <c r="E204" t="inlineStr">
        <is>
          <t>BENGTSFORS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45602-2024</t>
        </is>
      </c>
      <c r="B205" s="1" t="n">
        <v>45579.43690972222</v>
      </c>
      <c r="C205" s="1" t="n">
        <v>45950</v>
      </c>
      <c r="D205" t="inlineStr">
        <is>
          <t>VÄSTRA GÖTALANDS LÄN</t>
        </is>
      </c>
      <c r="E205" t="inlineStr">
        <is>
          <t>BENGTSFORS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4475-2023</t>
        </is>
      </c>
      <c r="B206" s="1" t="n">
        <v>44956.50561342593</v>
      </c>
      <c r="C206" s="1" t="n">
        <v>45950</v>
      </c>
      <c r="D206" t="inlineStr">
        <is>
          <t>VÄSTRA GÖTALANDS LÄN</t>
        </is>
      </c>
      <c r="E206" t="inlineStr">
        <is>
          <t>BENGTSFORS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50946-2023</t>
        </is>
      </c>
      <c r="B207" s="1" t="n">
        <v>45218.46844907408</v>
      </c>
      <c r="C207" s="1" t="n">
        <v>45950</v>
      </c>
      <c r="D207" t="inlineStr">
        <is>
          <t>VÄSTRA GÖTALANDS LÄN</t>
        </is>
      </c>
      <c r="E207" t="inlineStr">
        <is>
          <t>BENGTSFORS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19208-2024</t>
        </is>
      </c>
      <c r="B208" s="1" t="n">
        <v>45428.5444212963</v>
      </c>
      <c r="C208" s="1" t="n">
        <v>45950</v>
      </c>
      <c r="D208" t="inlineStr">
        <is>
          <t>VÄSTRA GÖTALANDS LÄN</t>
        </is>
      </c>
      <c r="E208" t="inlineStr">
        <is>
          <t>BENGTSFORS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44264-2023</t>
        </is>
      </c>
      <c r="B209" s="1" t="n">
        <v>45181</v>
      </c>
      <c r="C209" s="1" t="n">
        <v>45950</v>
      </c>
      <c r="D209" t="inlineStr">
        <is>
          <t>VÄSTRA GÖTALANDS LÄN</t>
        </is>
      </c>
      <c r="E209" t="inlineStr">
        <is>
          <t>BENGTSFORS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44812-2024</t>
        </is>
      </c>
      <c r="B210" s="1" t="n">
        <v>45574.65747685185</v>
      </c>
      <c r="C210" s="1" t="n">
        <v>45950</v>
      </c>
      <c r="D210" t="inlineStr">
        <is>
          <t>VÄSTRA GÖTALANDS LÄN</t>
        </is>
      </c>
      <c r="E210" t="inlineStr">
        <is>
          <t>BENGTSFORS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9907-2022</t>
        </is>
      </c>
      <c r="B211" s="1" t="n">
        <v>44620</v>
      </c>
      <c r="C211" s="1" t="n">
        <v>45950</v>
      </c>
      <c r="D211" t="inlineStr">
        <is>
          <t>VÄSTRA GÖTALANDS LÄN</t>
        </is>
      </c>
      <c r="E211" t="inlineStr">
        <is>
          <t>BENGTSFORS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38809-2024</t>
        </is>
      </c>
      <c r="B212" s="1" t="n">
        <v>45547</v>
      </c>
      <c r="C212" s="1" t="n">
        <v>45950</v>
      </c>
      <c r="D212" t="inlineStr">
        <is>
          <t>VÄSTRA GÖTALANDS LÄN</t>
        </is>
      </c>
      <c r="E212" t="inlineStr">
        <is>
          <t>BENGTSFORS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24115-2023</t>
        </is>
      </c>
      <c r="B213" s="1" t="n">
        <v>45079.47261574074</v>
      </c>
      <c r="C213" s="1" t="n">
        <v>45950</v>
      </c>
      <c r="D213" t="inlineStr">
        <is>
          <t>VÄSTRA GÖTALANDS LÄN</t>
        </is>
      </c>
      <c r="E213" t="inlineStr">
        <is>
          <t>BENGTSFORS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60023-2023</t>
        </is>
      </c>
      <c r="B214" s="1" t="n">
        <v>45258.30628472222</v>
      </c>
      <c r="C214" s="1" t="n">
        <v>45950</v>
      </c>
      <c r="D214" t="inlineStr">
        <is>
          <t>VÄSTRA GÖTALANDS LÄN</t>
        </is>
      </c>
      <c r="E214" t="inlineStr">
        <is>
          <t>BENGTSFORS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19767-2021</t>
        </is>
      </c>
      <c r="B215" s="1" t="n">
        <v>44309</v>
      </c>
      <c r="C215" s="1" t="n">
        <v>45950</v>
      </c>
      <c r="D215" t="inlineStr">
        <is>
          <t>VÄSTRA GÖTALANDS LÄN</t>
        </is>
      </c>
      <c r="E215" t="inlineStr">
        <is>
          <t>BENGTSFORS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1592-2022</t>
        </is>
      </c>
      <c r="B216" s="1" t="n">
        <v>44573.67560185185</v>
      </c>
      <c r="C216" s="1" t="n">
        <v>45950</v>
      </c>
      <c r="D216" t="inlineStr">
        <is>
          <t>VÄSTRA GÖTALANDS LÄN</t>
        </is>
      </c>
      <c r="E216" t="inlineStr">
        <is>
          <t>BENGTSFORS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26246-2023</t>
        </is>
      </c>
      <c r="B217" s="1" t="n">
        <v>45091</v>
      </c>
      <c r="C217" s="1" t="n">
        <v>45950</v>
      </c>
      <c r="D217" t="inlineStr">
        <is>
          <t>VÄSTRA GÖTALANDS LÄN</t>
        </is>
      </c>
      <c r="E217" t="inlineStr">
        <is>
          <t>BENGTSFORS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6816-2023</t>
        </is>
      </c>
      <c r="B218" s="1" t="n">
        <v>44967.36393518518</v>
      </c>
      <c r="C218" s="1" t="n">
        <v>45950</v>
      </c>
      <c r="D218" t="inlineStr">
        <is>
          <t>VÄSTRA GÖTALANDS LÄN</t>
        </is>
      </c>
      <c r="E218" t="inlineStr">
        <is>
          <t>BENGTSFORS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11920-2024</t>
        </is>
      </c>
      <c r="B219" s="1" t="n">
        <v>45376.61655092592</v>
      </c>
      <c r="C219" s="1" t="n">
        <v>45950</v>
      </c>
      <c r="D219" t="inlineStr">
        <is>
          <t>VÄSTRA GÖTALANDS LÄN</t>
        </is>
      </c>
      <c r="E219" t="inlineStr">
        <is>
          <t>BENGTSFORS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58996-2022</t>
        </is>
      </c>
      <c r="B220" s="1" t="n">
        <v>44903</v>
      </c>
      <c r="C220" s="1" t="n">
        <v>45950</v>
      </c>
      <c r="D220" t="inlineStr">
        <is>
          <t>VÄSTRA GÖTALANDS LÄN</t>
        </is>
      </c>
      <c r="E220" t="inlineStr">
        <is>
          <t>BENGTSFORS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52226-2023</t>
        </is>
      </c>
      <c r="B221" s="1" t="n">
        <v>45217</v>
      </c>
      <c r="C221" s="1" t="n">
        <v>45950</v>
      </c>
      <c r="D221" t="inlineStr">
        <is>
          <t>VÄSTRA GÖTALANDS LÄN</t>
        </is>
      </c>
      <c r="E221" t="inlineStr">
        <is>
          <t>BENGTSFORS</t>
        </is>
      </c>
      <c r="F221" t="inlineStr">
        <is>
          <t>Kyrkan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35246-2024</t>
        </is>
      </c>
      <c r="B222" s="1" t="n">
        <v>45530.56388888889</v>
      </c>
      <c r="C222" s="1" t="n">
        <v>45950</v>
      </c>
      <c r="D222" t="inlineStr">
        <is>
          <t>VÄSTRA GÖTALANDS LÄN</t>
        </is>
      </c>
      <c r="E222" t="inlineStr">
        <is>
          <t>BENGTSFORS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32728-2024</t>
        </is>
      </c>
      <c r="B223" s="1" t="n">
        <v>45516</v>
      </c>
      <c r="C223" s="1" t="n">
        <v>45950</v>
      </c>
      <c r="D223" t="inlineStr">
        <is>
          <t>VÄSTRA GÖTALANDS LÄN</t>
        </is>
      </c>
      <c r="E223" t="inlineStr">
        <is>
          <t>BENGTSFORS</t>
        </is>
      </c>
      <c r="F223" t="inlineStr">
        <is>
          <t>Kyrkan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8884-2021</t>
        </is>
      </c>
      <c r="B224" s="1" t="n">
        <v>44247</v>
      </c>
      <c r="C224" s="1" t="n">
        <v>45950</v>
      </c>
      <c r="D224" t="inlineStr">
        <is>
          <t>VÄSTRA GÖTALANDS LÄN</t>
        </is>
      </c>
      <c r="E224" t="inlineStr">
        <is>
          <t>BENGTSFORS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2084-2025</t>
        </is>
      </c>
      <c r="B225" s="1" t="n">
        <v>45672.58885416666</v>
      </c>
      <c r="C225" s="1" t="n">
        <v>45950</v>
      </c>
      <c r="D225" t="inlineStr">
        <is>
          <t>VÄSTRA GÖTALANDS LÄN</t>
        </is>
      </c>
      <c r="E225" t="inlineStr">
        <is>
          <t>BENGTSFORS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30432-2023</t>
        </is>
      </c>
      <c r="B226" s="1" t="n">
        <v>45111.54543981481</v>
      </c>
      <c r="C226" s="1" t="n">
        <v>45950</v>
      </c>
      <c r="D226" t="inlineStr">
        <is>
          <t>VÄSTRA GÖTALANDS LÄN</t>
        </is>
      </c>
      <c r="E226" t="inlineStr">
        <is>
          <t>BENGTSFORS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58265-2022</t>
        </is>
      </c>
      <c r="B227" s="1" t="n">
        <v>44901.46361111111</v>
      </c>
      <c r="C227" s="1" t="n">
        <v>45950</v>
      </c>
      <c r="D227" t="inlineStr">
        <is>
          <t>VÄSTRA GÖTALANDS LÄN</t>
        </is>
      </c>
      <c r="E227" t="inlineStr">
        <is>
          <t>BENGTSFORS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44462-2023</t>
        </is>
      </c>
      <c r="B228" s="1" t="n">
        <v>45189.39472222222</v>
      </c>
      <c r="C228" s="1" t="n">
        <v>45950</v>
      </c>
      <c r="D228" t="inlineStr">
        <is>
          <t>VÄSTRA GÖTALANDS LÄN</t>
        </is>
      </c>
      <c r="E228" t="inlineStr">
        <is>
          <t>BENGTSFORS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42386-2023</t>
        </is>
      </c>
      <c r="B229" s="1" t="n">
        <v>45180</v>
      </c>
      <c r="C229" s="1" t="n">
        <v>45950</v>
      </c>
      <c r="D229" t="inlineStr">
        <is>
          <t>VÄSTRA GÖTALANDS LÄN</t>
        </is>
      </c>
      <c r="E229" t="inlineStr">
        <is>
          <t>BENGTSFORS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19937-2025</t>
        </is>
      </c>
      <c r="B230" s="1" t="n">
        <v>45771.64229166666</v>
      </c>
      <c r="C230" s="1" t="n">
        <v>45950</v>
      </c>
      <c r="D230" t="inlineStr">
        <is>
          <t>VÄSTRA GÖTALANDS LÄN</t>
        </is>
      </c>
      <c r="E230" t="inlineStr">
        <is>
          <t>BENGTSFORS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9341-2025</t>
        </is>
      </c>
      <c r="B231" s="1" t="n">
        <v>45714.83510416667</v>
      </c>
      <c r="C231" s="1" t="n">
        <v>45950</v>
      </c>
      <c r="D231" t="inlineStr">
        <is>
          <t>VÄSTRA GÖTALANDS LÄN</t>
        </is>
      </c>
      <c r="E231" t="inlineStr">
        <is>
          <t>BENGTSFORS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9716-2025</t>
        </is>
      </c>
      <c r="B232" s="1" t="n">
        <v>45716.39700231481</v>
      </c>
      <c r="C232" s="1" t="n">
        <v>45950</v>
      </c>
      <c r="D232" t="inlineStr">
        <is>
          <t>VÄSTRA GÖTALANDS LÄN</t>
        </is>
      </c>
      <c r="E232" t="inlineStr">
        <is>
          <t>BENGTSFORS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48837-2023</t>
        </is>
      </c>
      <c r="B233" s="1" t="n">
        <v>45203</v>
      </c>
      <c r="C233" s="1" t="n">
        <v>45950</v>
      </c>
      <c r="D233" t="inlineStr">
        <is>
          <t>VÄSTRA GÖTALANDS LÄN</t>
        </is>
      </c>
      <c r="E233" t="inlineStr">
        <is>
          <t>BENGTSFORS</t>
        </is>
      </c>
      <c r="F233" t="inlineStr">
        <is>
          <t>Kyrkan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50986-2024</t>
        </is>
      </c>
      <c r="B234" s="1" t="n">
        <v>45603.36643518518</v>
      </c>
      <c r="C234" s="1" t="n">
        <v>45950</v>
      </c>
      <c r="D234" t="inlineStr">
        <is>
          <t>VÄSTRA GÖTALANDS LÄN</t>
        </is>
      </c>
      <c r="E234" t="inlineStr">
        <is>
          <t>BENGTSFORS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2956-2022</t>
        </is>
      </c>
      <c r="B235" s="1" t="n">
        <v>44581</v>
      </c>
      <c r="C235" s="1" t="n">
        <v>45950</v>
      </c>
      <c r="D235" t="inlineStr">
        <is>
          <t>VÄSTRA GÖTALANDS LÄN</t>
        </is>
      </c>
      <c r="E235" t="inlineStr">
        <is>
          <t>BENGTSFORS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10762-2024</t>
        </is>
      </c>
      <c r="B236" s="1" t="n">
        <v>45369</v>
      </c>
      <c r="C236" s="1" t="n">
        <v>45950</v>
      </c>
      <c r="D236" t="inlineStr">
        <is>
          <t>VÄSTRA GÖTALANDS LÄN</t>
        </is>
      </c>
      <c r="E236" t="inlineStr">
        <is>
          <t>BENGTSFORS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45605-2024</t>
        </is>
      </c>
      <c r="B237" s="1" t="n">
        <v>45579.44217592593</v>
      </c>
      <c r="C237" s="1" t="n">
        <v>45950</v>
      </c>
      <c r="D237" t="inlineStr">
        <is>
          <t>VÄSTRA GÖTALANDS LÄN</t>
        </is>
      </c>
      <c r="E237" t="inlineStr">
        <is>
          <t>BENGTSFORS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23407-2023</t>
        </is>
      </c>
      <c r="B238" s="1" t="n">
        <v>45076</v>
      </c>
      <c r="C238" s="1" t="n">
        <v>45950</v>
      </c>
      <c r="D238" t="inlineStr">
        <is>
          <t>VÄSTRA GÖTALANDS LÄN</t>
        </is>
      </c>
      <c r="E238" t="inlineStr">
        <is>
          <t>BENGTSFORS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57692-2024</t>
        </is>
      </c>
      <c r="B239" s="1" t="n">
        <v>45630</v>
      </c>
      <c r="C239" s="1" t="n">
        <v>45950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10.8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19868-2023</t>
        </is>
      </c>
      <c r="B240" s="1" t="n">
        <v>45054</v>
      </c>
      <c r="C240" s="1" t="n">
        <v>45950</v>
      </c>
      <c r="D240" t="inlineStr">
        <is>
          <t>VÄSTRA GÖTALANDS LÄN</t>
        </is>
      </c>
      <c r="E240" t="inlineStr">
        <is>
          <t>BENGTSFORS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58982-2024</t>
        </is>
      </c>
      <c r="B241" s="1" t="n">
        <v>45636.61945601852</v>
      </c>
      <c r="C241" s="1" t="n">
        <v>45950</v>
      </c>
      <c r="D241" t="inlineStr">
        <is>
          <t>VÄSTRA GÖTALANDS LÄN</t>
        </is>
      </c>
      <c r="E241" t="inlineStr">
        <is>
          <t>BENGTSFORS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928-2022</t>
        </is>
      </c>
      <c r="B242" s="1" t="n">
        <v>44571</v>
      </c>
      <c r="C242" s="1" t="n">
        <v>45950</v>
      </c>
      <c r="D242" t="inlineStr">
        <is>
          <t>VÄSTRA GÖTALANDS LÄN</t>
        </is>
      </c>
      <c r="E242" t="inlineStr">
        <is>
          <t>BENGTSFORS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60177-2023</t>
        </is>
      </c>
      <c r="B243" s="1" t="n">
        <v>45258.56780092593</v>
      </c>
      <c r="C243" s="1" t="n">
        <v>45950</v>
      </c>
      <c r="D243" t="inlineStr">
        <is>
          <t>VÄSTRA GÖTALANDS LÄN</t>
        </is>
      </c>
      <c r="E243" t="inlineStr">
        <is>
          <t>BENGTSFORS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13953-2023</t>
        </is>
      </c>
      <c r="B244" s="1" t="n">
        <v>45008.46489583333</v>
      </c>
      <c r="C244" s="1" t="n">
        <v>45950</v>
      </c>
      <c r="D244" t="inlineStr">
        <is>
          <t>VÄSTRA GÖTALANDS LÄN</t>
        </is>
      </c>
      <c r="E244" t="inlineStr">
        <is>
          <t>BENGTSFORS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60522-2024</t>
        </is>
      </c>
      <c r="B245" s="1" t="n">
        <v>45643</v>
      </c>
      <c r="C245" s="1" t="n">
        <v>45950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55208-2024</t>
        </is>
      </c>
      <c r="B246" s="1" t="n">
        <v>45621.56410879629</v>
      </c>
      <c r="C246" s="1" t="n">
        <v>45950</v>
      </c>
      <c r="D246" t="inlineStr">
        <is>
          <t>VÄSTRA GÖTALANDS LÄN</t>
        </is>
      </c>
      <c r="E246" t="inlineStr">
        <is>
          <t>BENGTSFORS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60525-2024</t>
        </is>
      </c>
      <c r="B247" s="1" t="n">
        <v>45643.69276620371</v>
      </c>
      <c r="C247" s="1" t="n">
        <v>45950</v>
      </c>
      <c r="D247" t="inlineStr">
        <is>
          <t>VÄSTRA GÖTALANDS LÄN</t>
        </is>
      </c>
      <c r="E247" t="inlineStr">
        <is>
          <t>BENGTSFORS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9154-2024</t>
        </is>
      </c>
      <c r="B248" s="1" t="n">
        <v>45358.38795138889</v>
      </c>
      <c r="C248" s="1" t="n">
        <v>45950</v>
      </c>
      <c r="D248" t="inlineStr">
        <is>
          <t>VÄSTRA GÖTALANDS LÄN</t>
        </is>
      </c>
      <c r="E248" t="inlineStr">
        <is>
          <t>BENGTSFORS</t>
        </is>
      </c>
      <c r="G248" t="n">
        <v>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6114-2022</t>
        </is>
      </c>
      <c r="B249" s="1" t="n">
        <v>44599</v>
      </c>
      <c r="C249" s="1" t="n">
        <v>45950</v>
      </c>
      <c r="D249" t="inlineStr">
        <is>
          <t>VÄSTRA GÖTALANDS LÄN</t>
        </is>
      </c>
      <c r="E249" t="inlineStr">
        <is>
          <t>BENGTSFORS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1765-2024</t>
        </is>
      </c>
      <c r="B250" s="1" t="n">
        <v>45307.49578703703</v>
      </c>
      <c r="C250" s="1" t="n">
        <v>45950</v>
      </c>
      <c r="D250" t="inlineStr">
        <is>
          <t>VÄSTRA GÖTALANDS LÄN</t>
        </is>
      </c>
      <c r="E250" t="inlineStr">
        <is>
          <t>BENGTSFORS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19294-2022</t>
        </is>
      </c>
      <c r="B251" s="1" t="n">
        <v>44692</v>
      </c>
      <c r="C251" s="1" t="n">
        <v>45950</v>
      </c>
      <c r="D251" t="inlineStr">
        <is>
          <t>VÄSTRA GÖTALANDS LÄN</t>
        </is>
      </c>
      <c r="E251" t="inlineStr">
        <is>
          <t>BENGTSFORS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63959-2020</t>
        </is>
      </c>
      <c r="B252" s="1" t="n">
        <v>44165</v>
      </c>
      <c r="C252" s="1" t="n">
        <v>45950</v>
      </c>
      <c r="D252" t="inlineStr">
        <is>
          <t>VÄSTRA GÖTALANDS LÄN</t>
        </is>
      </c>
      <c r="E252" t="inlineStr">
        <is>
          <t>BENGTSFORS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669-2023</t>
        </is>
      </c>
      <c r="B253" s="1" t="n">
        <v>44930</v>
      </c>
      <c r="C253" s="1" t="n">
        <v>45950</v>
      </c>
      <c r="D253" t="inlineStr">
        <is>
          <t>VÄSTRA GÖTALANDS LÄN</t>
        </is>
      </c>
      <c r="E253" t="inlineStr">
        <is>
          <t>BENGTSFORS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10544-2021</t>
        </is>
      </c>
      <c r="B254" s="1" t="n">
        <v>44258</v>
      </c>
      <c r="C254" s="1" t="n">
        <v>45950</v>
      </c>
      <c r="D254" t="inlineStr">
        <is>
          <t>VÄSTRA GÖTALANDS LÄN</t>
        </is>
      </c>
      <c r="E254" t="inlineStr">
        <is>
          <t>BENGTSFORS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15104-2024</t>
        </is>
      </c>
      <c r="B255" s="1" t="n">
        <v>45399.66480324074</v>
      </c>
      <c r="C255" s="1" t="n">
        <v>45950</v>
      </c>
      <c r="D255" t="inlineStr">
        <is>
          <t>VÄSTRA GÖTALANDS LÄN</t>
        </is>
      </c>
      <c r="E255" t="inlineStr">
        <is>
          <t>BENGTSFORS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39702-2023</t>
        </is>
      </c>
      <c r="B256" s="1" t="n">
        <v>45167.60326388889</v>
      </c>
      <c r="C256" s="1" t="n">
        <v>45950</v>
      </c>
      <c r="D256" t="inlineStr">
        <is>
          <t>VÄSTRA GÖTALANDS LÄN</t>
        </is>
      </c>
      <c r="E256" t="inlineStr">
        <is>
          <t>BENGTSFORS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62190-2023</t>
        </is>
      </c>
      <c r="B257" s="1" t="n">
        <v>45267.45762731481</v>
      </c>
      <c r="C257" s="1" t="n">
        <v>45950</v>
      </c>
      <c r="D257" t="inlineStr">
        <is>
          <t>VÄSTRA GÖTALANDS LÄN</t>
        </is>
      </c>
      <c r="E257" t="inlineStr">
        <is>
          <t>BENGTSFORS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29995-2021</t>
        </is>
      </c>
      <c r="B258" s="1" t="n">
        <v>44363</v>
      </c>
      <c r="C258" s="1" t="n">
        <v>45950</v>
      </c>
      <c r="D258" t="inlineStr">
        <is>
          <t>VÄSTRA GÖTALANDS LÄN</t>
        </is>
      </c>
      <c r="E258" t="inlineStr">
        <is>
          <t>BENGTSFORS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2803-2023</t>
        </is>
      </c>
      <c r="B259" s="1" t="n">
        <v>44944</v>
      </c>
      <c r="C259" s="1" t="n">
        <v>45950</v>
      </c>
      <c r="D259" t="inlineStr">
        <is>
          <t>VÄSTRA GÖTALANDS LÄN</t>
        </is>
      </c>
      <c r="E259" t="inlineStr">
        <is>
          <t>BENGTSFORS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18769-2025</t>
        </is>
      </c>
      <c r="B260" s="1" t="n">
        <v>45764.29959490741</v>
      </c>
      <c r="C260" s="1" t="n">
        <v>45950</v>
      </c>
      <c r="D260" t="inlineStr">
        <is>
          <t>VÄSTRA GÖTALANDS LÄN</t>
        </is>
      </c>
      <c r="E260" t="inlineStr">
        <is>
          <t>BENGTSFORS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11945-2024</t>
        </is>
      </c>
      <c r="B261" s="1" t="n">
        <v>45376.6869212963</v>
      </c>
      <c r="C261" s="1" t="n">
        <v>45950</v>
      </c>
      <c r="D261" t="inlineStr">
        <is>
          <t>VÄSTRA GÖTALANDS LÄN</t>
        </is>
      </c>
      <c r="E261" t="inlineStr">
        <is>
          <t>BENGTSFORS</t>
        </is>
      </c>
      <c r="G261" t="n">
        <v>6.1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60105-2021</t>
        </is>
      </c>
      <c r="B262" s="1" t="n">
        <v>44495.42215277778</v>
      </c>
      <c r="C262" s="1" t="n">
        <v>45950</v>
      </c>
      <c r="D262" t="inlineStr">
        <is>
          <t>VÄSTRA GÖTALANDS LÄN</t>
        </is>
      </c>
      <c r="E262" t="inlineStr">
        <is>
          <t>BENGTSFORS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22601-2023</t>
        </is>
      </c>
      <c r="B263" s="1" t="n">
        <v>45071</v>
      </c>
      <c r="C263" s="1" t="n">
        <v>45950</v>
      </c>
      <c r="D263" t="inlineStr">
        <is>
          <t>VÄSTRA GÖTALANDS LÄN</t>
        </is>
      </c>
      <c r="E263" t="inlineStr">
        <is>
          <t>BENGTSFORS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13185-2024</t>
        </is>
      </c>
      <c r="B264" s="1" t="n">
        <v>45386.44940972222</v>
      </c>
      <c r="C264" s="1" t="n">
        <v>45950</v>
      </c>
      <c r="D264" t="inlineStr">
        <is>
          <t>VÄSTRA GÖTALANDS LÄN</t>
        </is>
      </c>
      <c r="E264" t="inlineStr">
        <is>
          <t>BENGTSFORS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52331-2023</t>
        </is>
      </c>
      <c r="B265" s="1" t="n">
        <v>45224</v>
      </c>
      <c r="C265" s="1" t="n">
        <v>45950</v>
      </c>
      <c r="D265" t="inlineStr">
        <is>
          <t>VÄSTRA GÖTALANDS LÄN</t>
        </is>
      </c>
      <c r="E265" t="inlineStr">
        <is>
          <t>BENGTSFORS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17836-2024</t>
        </is>
      </c>
      <c r="B266" s="1" t="n">
        <v>45418</v>
      </c>
      <c r="C266" s="1" t="n">
        <v>45950</v>
      </c>
      <c r="D266" t="inlineStr">
        <is>
          <t>VÄSTRA GÖTALANDS LÄN</t>
        </is>
      </c>
      <c r="E266" t="inlineStr">
        <is>
          <t>BENGTSFORS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17329-2023</t>
        </is>
      </c>
      <c r="B267" s="1" t="n">
        <v>45035.55924768518</v>
      </c>
      <c r="C267" s="1" t="n">
        <v>45950</v>
      </c>
      <c r="D267" t="inlineStr">
        <is>
          <t>VÄSTRA GÖTALANDS LÄN</t>
        </is>
      </c>
      <c r="E267" t="inlineStr">
        <is>
          <t>BENGTSFORS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25955-2023</t>
        </is>
      </c>
      <c r="B268" s="1" t="n">
        <v>45090.74939814815</v>
      </c>
      <c r="C268" s="1" t="n">
        <v>45950</v>
      </c>
      <c r="D268" t="inlineStr">
        <is>
          <t>VÄSTRA GÖTALANDS LÄN</t>
        </is>
      </c>
      <c r="E268" t="inlineStr">
        <is>
          <t>BENGTSFORS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38967-2025</t>
        </is>
      </c>
      <c r="B269" s="1" t="n">
        <v>45886</v>
      </c>
      <c r="C269" s="1" t="n">
        <v>45950</v>
      </c>
      <c r="D269" t="inlineStr">
        <is>
          <t>VÄSTRA GÖTALANDS LÄN</t>
        </is>
      </c>
      <c r="E269" t="inlineStr">
        <is>
          <t>BENGTSFORS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13655-2022</t>
        </is>
      </c>
      <c r="B270" s="1" t="n">
        <v>44648.65728009259</v>
      </c>
      <c r="C270" s="1" t="n">
        <v>45950</v>
      </c>
      <c r="D270" t="inlineStr">
        <is>
          <t>VÄSTRA GÖTALANDS LÄN</t>
        </is>
      </c>
      <c r="E270" t="inlineStr">
        <is>
          <t>BENGTSFORS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60494-2022</t>
        </is>
      </c>
      <c r="B271" s="1" t="n">
        <v>44911</v>
      </c>
      <c r="C271" s="1" t="n">
        <v>45950</v>
      </c>
      <c r="D271" t="inlineStr">
        <is>
          <t>VÄSTRA GÖTALANDS LÄN</t>
        </is>
      </c>
      <c r="E271" t="inlineStr">
        <is>
          <t>BENGTSFORS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11885-2024</t>
        </is>
      </c>
      <c r="B272" s="1" t="n">
        <v>45376</v>
      </c>
      <c r="C272" s="1" t="n">
        <v>45950</v>
      </c>
      <c r="D272" t="inlineStr">
        <is>
          <t>VÄSTRA GÖTALANDS LÄN</t>
        </is>
      </c>
      <c r="E272" t="inlineStr">
        <is>
          <t>BENGTSFORS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57202-2022</t>
        </is>
      </c>
      <c r="B273" s="1" t="n">
        <v>44895</v>
      </c>
      <c r="C273" s="1" t="n">
        <v>45950</v>
      </c>
      <c r="D273" t="inlineStr">
        <is>
          <t>VÄSTRA GÖTALANDS LÄN</t>
        </is>
      </c>
      <c r="E273" t="inlineStr">
        <is>
          <t>BENGTSFORS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40838-2024</t>
        </is>
      </c>
      <c r="B274" s="1" t="n">
        <v>45558.5702662037</v>
      </c>
      <c r="C274" s="1" t="n">
        <v>45950</v>
      </c>
      <c r="D274" t="inlineStr">
        <is>
          <t>VÄSTRA GÖTALANDS LÄN</t>
        </is>
      </c>
      <c r="E274" t="inlineStr">
        <is>
          <t>BENGTSFORS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42042-2022</t>
        </is>
      </c>
      <c r="B275" s="1" t="n">
        <v>44830</v>
      </c>
      <c r="C275" s="1" t="n">
        <v>45950</v>
      </c>
      <c r="D275" t="inlineStr">
        <is>
          <t>VÄSTRA GÖTALANDS LÄN</t>
        </is>
      </c>
      <c r="E275" t="inlineStr">
        <is>
          <t>BENGTSFORS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40856-2024</t>
        </is>
      </c>
      <c r="B276" s="1" t="n">
        <v>45558.58530092592</v>
      </c>
      <c r="C276" s="1" t="n">
        <v>45950</v>
      </c>
      <c r="D276" t="inlineStr">
        <is>
          <t>VÄSTRA GÖTALANDS LÄN</t>
        </is>
      </c>
      <c r="E276" t="inlineStr">
        <is>
          <t>BENGTSFORS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61943-2022</t>
        </is>
      </c>
      <c r="B277" s="1" t="n">
        <v>44918.32068287037</v>
      </c>
      <c r="C277" s="1" t="n">
        <v>45950</v>
      </c>
      <c r="D277" t="inlineStr">
        <is>
          <t>VÄSTRA GÖTALANDS LÄN</t>
        </is>
      </c>
      <c r="E277" t="inlineStr">
        <is>
          <t>BENGTSFORS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20284-2022</t>
        </is>
      </c>
      <c r="B278" s="1" t="n">
        <v>44698.75375</v>
      </c>
      <c r="C278" s="1" t="n">
        <v>45950</v>
      </c>
      <c r="D278" t="inlineStr">
        <is>
          <t>VÄSTRA GÖTALANDS LÄN</t>
        </is>
      </c>
      <c r="E278" t="inlineStr">
        <is>
          <t>BENGTSFORS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47195-2023</t>
        </is>
      </c>
      <c r="B279" s="1" t="n">
        <v>45202</v>
      </c>
      <c r="C279" s="1" t="n">
        <v>45950</v>
      </c>
      <c r="D279" t="inlineStr">
        <is>
          <t>VÄSTRA GÖTALANDS LÄN</t>
        </is>
      </c>
      <c r="E279" t="inlineStr">
        <is>
          <t>BENGTSFORS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16181-2025</t>
        </is>
      </c>
      <c r="B280" s="1" t="n">
        <v>45750.5753587963</v>
      </c>
      <c r="C280" s="1" t="n">
        <v>45950</v>
      </c>
      <c r="D280" t="inlineStr">
        <is>
          <t>VÄSTRA GÖTALANDS LÄN</t>
        </is>
      </c>
      <c r="E280" t="inlineStr">
        <is>
          <t>BENGTSFORS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61242-2024</t>
        </is>
      </c>
      <c r="B281" s="1" t="n">
        <v>45645.68443287037</v>
      </c>
      <c r="C281" s="1" t="n">
        <v>45950</v>
      </c>
      <c r="D281" t="inlineStr">
        <is>
          <t>VÄSTRA GÖTALANDS LÄN</t>
        </is>
      </c>
      <c r="E281" t="inlineStr">
        <is>
          <t>BENGTSFORS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19557-2023</t>
        </is>
      </c>
      <c r="B282" s="1" t="n">
        <v>45050</v>
      </c>
      <c r="C282" s="1" t="n">
        <v>45950</v>
      </c>
      <c r="D282" t="inlineStr">
        <is>
          <t>VÄSTRA GÖTALANDS LÄN</t>
        </is>
      </c>
      <c r="E282" t="inlineStr">
        <is>
          <t>BENGTSFORS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29771-2025</t>
        </is>
      </c>
      <c r="B283" s="1" t="n">
        <v>45825.63069444444</v>
      </c>
      <c r="C283" s="1" t="n">
        <v>45950</v>
      </c>
      <c r="D283" t="inlineStr">
        <is>
          <t>VÄSTRA GÖTALANDS LÄN</t>
        </is>
      </c>
      <c r="E283" t="inlineStr">
        <is>
          <t>BENGTSFORS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60429-2024</t>
        </is>
      </c>
      <c r="B284" s="1" t="n">
        <v>45643</v>
      </c>
      <c r="C284" s="1" t="n">
        <v>45950</v>
      </c>
      <c r="D284" t="inlineStr">
        <is>
          <t>VÄSTRA GÖTALANDS LÄN</t>
        </is>
      </c>
      <c r="E284" t="inlineStr">
        <is>
          <t>BENGTSFORS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49427-2022</t>
        </is>
      </c>
      <c r="B285" s="1" t="n">
        <v>44861.65153935185</v>
      </c>
      <c r="C285" s="1" t="n">
        <v>45950</v>
      </c>
      <c r="D285" t="inlineStr">
        <is>
          <t>VÄSTRA GÖTALANDS LÄN</t>
        </is>
      </c>
      <c r="E285" t="inlineStr">
        <is>
          <t>BENGTSFORS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59285-2022</t>
        </is>
      </c>
      <c r="B286" s="1" t="n">
        <v>44904.60618055556</v>
      </c>
      <c r="C286" s="1" t="n">
        <v>45950</v>
      </c>
      <c r="D286" t="inlineStr">
        <is>
          <t>VÄSTRA GÖTALANDS LÄN</t>
        </is>
      </c>
      <c r="E286" t="inlineStr">
        <is>
          <t>BENGTSFORS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17789-2025</t>
        </is>
      </c>
      <c r="B287" s="1" t="n">
        <v>45758.54153935185</v>
      </c>
      <c r="C287" s="1" t="n">
        <v>45950</v>
      </c>
      <c r="D287" t="inlineStr">
        <is>
          <t>VÄSTRA GÖTALANDS LÄN</t>
        </is>
      </c>
      <c r="E287" t="inlineStr">
        <is>
          <t>BENGTSFORS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73594-2021</t>
        </is>
      </c>
      <c r="B288" s="1" t="n">
        <v>44552</v>
      </c>
      <c r="C288" s="1" t="n">
        <v>45950</v>
      </c>
      <c r="D288" t="inlineStr">
        <is>
          <t>VÄSTRA GÖTALANDS LÄN</t>
        </is>
      </c>
      <c r="E288" t="inlineStr">
        <is>
          <t>BENGTSFORS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8986-2024</t>
        </is>
      </c>
      <c r="B289" s="1" t="n">
        <v>45356</v>
      </c>
      <c r="C289" s="1" t="n">
        <v>45950</v>
      </c>
      <c r="D289" t="inlineStr">
        <is>
          <t>VÄSTRA GÖTALANDS LÄN</t>
        </is>
      </c>
      <c r="E289" t="inlineStr">
        <is>
          <t>BENGTSFORS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9099-2024</t>
        </is>
      </c>
      <c r="B290" s="1" t="n">
        <v>45357</v>
      </c>
      <c r="C290" s="1" t="n">
        <v>45950</v>
      </c>
      <c r="D290" t="inlineStr">
        <is>
          <t>VÄSTRA GÖTALANDS LÄN</t>
        </is>
      </c>
      <c r="E290" t="inlineStr">
        <is>
          <t>BENGTSFORS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22607-2023</t>
        </is>
      </c>
      <c r="B291" s="1" t="n">
        <v>45071.53923611111</v>
      </c>
      <c r="C291" s="1" t="n">
        <v>45950</v>
      </c>
      <c r="D291" t="inlineStr">
        <is>
          <t>VÄSTRA GÖTALANDS LÄN</t>
        </is>
      </c>
      <c r="E291" t="inlineStr">
        <is>
          <t>BENGTSFORS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7263-2025</t>
        </is>
      </c>
      <c r="B292" s="1" t="n">
        <v>45702.59402777778</v>
      </c>
      <c r="C292" s="1" t="n">
        <v>45950</v>
      </c>
      <c r="D292" t="inlineStr">
        <is>
          <t>VÄSTRA GÖTALANDS LÄN</t>
        </is>
      </c>
      <c r="E292" t="inlineStr">
        <is>
          <t>BENGTSFORS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61833-2024</t>
        </is>
      </c>
      <c r="B293" s="1" t="n">
        <v>45649.6287962963</v>
      </c>
      <c r="C293" s="1" t="n">
        <v>45950</v>
      </c>
      <c r="D293" t="inlineStr">
        <is>
          <t>VÄSTRA GÖTALANDS LÄN</t>
        </is>
      </c>
      <c r="E293" t="inlineStr">
        <is>
          <t>BENGTSFORS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31710-2022</t>
        </is>
      </c>
      <c r="B294" s="1" t="n">
        <v>44776</v>
      </c>
      <c r="C294" s="1" t="n">
        <v>45950</v>
      </c>
      <c r="D294" t="inlineStr">
        <is>
          <t>VÄSTRA GÖTALANDS LÄN</t>
        </is>
      </c>
      <c r="E294" t="inlineStr">
        <is>
          <t>BENGTSFORS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66391-2021</t>
        </is>
      </c>
      <c r="B295" s="1" t="n">
        <v>44518</v>
      </c>
      <c r="C295" s="1" t="n">
        <v>45950</v>
      </c>
      <c r="D295" t="inlineStr">
        <is>
          <t>VÄSTRA GÖTALANDS LÄN</t>
        </is>
      </c>
      <c r="E295" t="inlineStr">
        <is>
          <t>BENGTSFORS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16021-2024</t>
        </is>
      </c>
      <c r="B296" s="1" t="n">
        <v>45405.67314814815</v>
      </c>
      <c r="C296" s="1" t="n">
        <v>45950</v>
      </c>
      <c r="D296" t="inlineStr">
        <is>
          <t>VÄSTRA GÖTALANDS LÄN</t>
        </is>
      </c>
      <c r="E296" t="inlineStr">
        <is>
          <t>BENGTSFORS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2578-2024</t>
        </is>
      </c>
      <c r="B297" s="1" t="n">
        <v>45313</v>
      </c>
      <c r="C297" s="1" t="n">
        <v>45950</v>
      </c>
      <c r="D297" t="inlineStr">
        <is>
          <t>VÄSTRA GÖTALANDS LÄN</t>
        </is>
      </c>
      <c r="E297" t="inlineStr">
        <is>
          <t>BENGTSFORS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16303-2024</t>
        </is>
      </c>
      <c r="B298" s="1" t="n">
        <v>45407.42170138889</v>
      </c>
      <c r="C298" s="1" t="n">
        <v>45950</v>
      </c>
      <c r="D298" t="inlineStr">
        <is>
          <t>VÄSTRA GÖTALANDS LÄN</t>
        </is>
      </c>
      <c r="E298" t="inlineStr">
        <is>
          <t>BENGTSFORS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25639-2023</t>
        </is>
      </c>
      <c r="B299" s="1" t="n">
        <v>45089.72844907407</v>
      </c>
      <c r="C299" s="1" t="n">
        <v>45950</v>
      </c>
      <c r="D299" t="inlineStr">
        <is>
          <t>VÄSTRA GÖTALANDS LÄN</t>
        </is>
      </c>
      <c r="E299" t="inlineStr">
        <is>
          <t>BENGTSFORS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60967-2024</t>
        </is>
      </c>
      <c r="B300" s="1" t="n">
        <v>45645</v>
      </c>
      <c r="C300" s="1" t="n">
        <v>45950</v>
      </c>
      <c r="D300" t="inlineStr">
        <is>
          <t>VÄSTRA GÖTALANDS LÄN</t>
        </is>
      </c>
      <c r="E300" t="inlineStr">
        <is>
          <t>BENGTSFORS</t>
        </is>
      </c>
      <c r="G300" t="n">
        <v>0.1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41784-2022</t>
        </is>
      </c>
      <c r="B301" s="1" t="n">
        <v>44827</v>
      </c>
      <c r="C301" s="1" t="n">
        <v>45950</v>
      </c>
      <c r="D301" t="inlineStr">
        <is>
          <t>VÄSTRA GÖTALANDS LÄN</t>
        </is>
      </c>
      <c r="E301" t="inlineStr">
        <is>
          <t>BENGTSFORS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42532-2022</t>
        </is>
      </c>
      <c r="B302" s="1" t="n">
        <v>44831</v>
      </c>
      <c r="C302" s="1" t="n">
        <v>45950</v>
      </c>
      <c r="D302" t="inlineStr">
        <is>
          <t>VÄSTRA GÖTALANDS LÄN</t>
        </is>
      </c>
      <c r="E302" t="inlineStr">
        <is>
          <t>BENGTSFORS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11721-2022</t>
        </is>
      </c>
      <c r="B303" s="1" t="n">
        <v>44634</v>
      </c>
      <c r="C303" s="1" t="n">
        <v>45950</v>
      </c>
      <c r="D303" t="inlineStr">
        <is>
          <t>VÄSTRA GÖTALANDS LÄN</t>
        </is>
      </c>
      <c r="E303" t="inlineStr">
        <is>
          <t>BENGTSFORS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21373-2023</t>
        </is>
      </c>
      <c r="B304" s="1" t="n">
        <v>45063.31554398148</v>
      </c>
      <c r="C304" s="1" t="n">
        <v>45950</v>
      </c>
      <c r="D304" t="inlineStr">
        <is>
          <t>VÄSTRA GÖTALANDS LÄN</t>
        </is>
      </c>
      <c r="E304" t="inlineStr">
        <is>
          <t>BENGTSFORS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17405-2021</t>
        </is>
      </c>
      <c r="B305" s="1" t="n">
        <v>44298</v>
      </c>
      <c r="C305" s="1" t="n">
        <v>45950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9.800000000000001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61041-2024</t>
        </is>
      </c>
      <c r="B306" s="1" t="n">
        <v>45645.47540509259</v>
      </c>
      <c r="C306" s="1" t="n">
        <v>45950</v>
      </c>
      <c r="D306" t="inlineStr">
        <is>
          <t>VÄSTRA GÖTALANDS LÄN</t>
        </is>
      </c>
      <c r="E306" t="inlineStr">
        <is>
          <t>BENGTSFORS</t>
        </is>
      </c>
      <c r="G306" t="n">
        <v>15.1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1498-2021</t>
        </is>
      </c>
      <c r="B307" s="1" t="n">
        <v>44209</v>
      </c>
      <c r="C307" s="1" t="n">
        <v>45950</v>
      </c>
      <c r="D307" t="inlineStr">
        <is>
          <t>VÄSTRA GÖTALANDS LÄN</t>
        </is>
      </c>
      <c r="E307" t="inlineStr">
        <is>
          <t>BENGTSFORS</t>
        </is>
      </c>
      <c r="G307" t="n">
        <v>21.6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18290-2024</t>
        </is>
      </c>
      <c r="B308" s="1" t="n">
        <v>45422.39239583333</v>
      </c>
      <c r="C308" s="1" t="n">
        <v>45950</v>
      </c>
      <c r="D308" t="inlineStr">
        <is>
          <t>VÄSTRA GÖTALANDS LÄN</t>
        </is>
      </c>
      <c r="E308" t="inlineStr">
        <is>
          <t>BENGTSFORS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5585-2022</t>
        </is>
      </c>
      <c r="B309" s="1" t="n">
        <v>44595.66928240741</v>
      </c>
      <c r="C309" s="1" t="n">
        <v>45950</v>
      </c>
      <c r="D309" t="inlineStr">
        <is>
          <t>VÄSTRA GÖTALANDS LÄN</t>
        </is>
      </c>
      <c r="E309" t="inlineStr">
        <is>
          <t>BENGTSFORS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6617-2023</t>
        </is>
      </c>
      <c r="B310" s="1" t="n">
        <v>44966</v>
      </c>
      <c r="C310" s="1" t="n">
        <v>45950</v>
      </c>
      <c r="D310" t="inlineStr">
        <is>
          <t>VÄSTRA GÖTALANDS LÄN</t>
        </is>
      </c>
      <c r="E310" t="inlineStr">
        <is>
          <t>BENGTSFORS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43696-2021</t>
        </is>
      </c>
      <c r="B311" s="1" t="n">
        <v>44433</v>
      </c>
      <c r="C311" s="1" t="n">
        <v>45950</v>
      </c>
      <c r="D311" t="inlineStr">
        <is>
          <t>VÄSTRA GÖTALANDS LÄN</t>
        </is>
      </c>
      <c r="E311" t="inlineStr">
        <is>
          <t>BENGTSFORS</t>
        </is>
      </c>
      <c r="G311" t="n">
        <v>15.5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2178-2025</t>
        </is>
      </c>
      <c r="B312" s="1" t="n">
        <v>45673.34253472222</v>
      </c>
      <c r="C312" s="1" t="n">
        <v>45950</v>
      </c>
      <c r="D312" t="inlineStr">
        <is>
          <t>VÄSTRA GÖTALANDS LÄN</t>
        </is>
      </c>
      <c r="E312" t="inlineStr">
        <is>
          <t>BENGTSFORS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4760-2022</t>
        </is>
      </c>
      <c r="B313" s="1" t="n">
        <v>44592.59158564815</v>
      </c>
      <c r="C313" s="1" t="n">
        <v>45950</v>
      </c>
      <c r="D313" t="inlineStr">
        <is>
          <t>VÄSTRA GÖTALANDS LÄN</t>
        </is>
      </c>
      <c r="E313" t="inlineStr">
        <is>
          <t>BENGTSFORS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4404-2023</t>
        </is>
      </c>
      <c r="B314" s="1" t="n">
        <v>44956.35644675926</v>
      </c>
      <c r="C314" s="1" t="n">
        <v>45950</v>
      </c>
      <c r="D314" t="inlineStr">
        <is>
          <t>VÄSTRA GÖTALANDS LÄN</t>
        </is>
      </c>
      <c r="E314" t="inlineStr">
        <is>
          <t>BENGTSFORS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10970-2024</t>
        </is>
      </c>
      <c r="B315" s="1" t="n">
        <v>45370.51100694444</v>
      </c>
      <c r="C315" s="1" t="n">
        <v>45950</v>
      </c>
      <c r="D315" t="inlineStr">
        <is>
          <t>VÄSTRA GÖTALANDS LÄN</t>
        </is>
      </c>
      <c r="E315" t="inlineStr">
        <is>
          <t>BENGTSFORS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59446-2022</t>
        </is>
      </c>
      <c r="B316" s="1" t="n">
        <v>44907.40200231481</v>
      </c>
      <c r="C316" s="1" t="n">
        <v>45950</v>
      </c>
      <c r="D316" t="inlineStr">
        <is>
          <t>VÄSTRA GÖTALANDS LÄN</t>
        </is>
      </c>
      <c r="E316" t="inlineStr">
        <is>
          <t>BENGTSFORS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47707-2024</t>
        </is>
      </c>
      <c r="B317" s="1" t="n">
        <v>45588.46842592592</v>
      </c>
      <c r="C317" s="1" t="n">
        <v>45950</v>
      </c>
      <c r="D317" t="inlineStr">
        <is>
          <t>VÄSTRA GÖTALANDS LÄN</t>
        </is>
      </c>
      <c r="E317" t="inlineStr">
        <is>
          <t>BENGTSFORS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45950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46972-2024</t>
        </is>
      </c>
      <c r="B319" s="1" t="n">
        <v>45583</v>
      </c>
      <c r="C319" s="1" t="n">
        <v>45950</v>
      </c>
      <c r="D319" t="inlineStr">
        <is>
          <t>VÄSTRA GÖTALANDS LÄN</t>
        </is>
      </c>
      <c r="E319" t="inlineStr">
        <is>
          <t>BENGTSFORS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28498-2023</t>
        </is>
      </c>
      <c r="B320" s="1" t="n">
        <v>45103</v>
      </c>
      <c r="C320" s="1" t="n">
        <v>45950</v>
      </c>
      <c r="D320" t="inlineStr">
        <is>
          <t>VÄSTRA GÖTALANDS LÄN</t>
        </is>
      </c>
      <c r="E320" t="inlineStr">
        <is>
          <t>BENGTSFORS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8379-2023</t>
        </is>
      </c>
      <c r="B321" s="1" t="n">
        <v>44977.39880787037</v>
      </c>
      <c r="C321" s="1" t="n">
        <v>45950</v>
      </c>
      <c r="D321" t="inlineStr">
        <is>
          <t>VÄSTRA GÖTALANDS LÄN</t>
        </is>
      </c>
      <c r="E321" t="inlineStr">
        <is>
          <t>BENGTSFORS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1122-2024</t>
        </is>
      </c>
      <c r="B322" s="1" t="n">
        <v>45302</v>
      </c>
      <c r="C322" s="1" t="n">
        <v>45950</v>
      </c>
      <c r="D322" t="inlineStr">
        <is>
          <t>VÄSTRA GÖTALANDS LÄN</t>
        </is>
      </c>
      <c r="E322" t="inlineStr">
        <is>
          <t>BENGTSFORS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28320-2021</t>
        </is>
      </c>
      <c r="B323" s="1" t="n">
        <v>44356.34621527778</v>
      </c>
      <c r="C323" s="1" t="n">
        <v>45950</v>
      </c>
      <c r="D323" t="inlineStr">
        <is>
          <t>VÄSTRA GÖTALANDS LÄN</t>
        </is>
      </c>
      <c r="E323" t="inlineStr">
        <is>
          <t>BENGTSFORS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17787-2025</t>
        </is>
      </c>
      <c r="B324" s="1" t="n">
        <v>45758.5375462963</v>
      </c>
      <c r="C324" s="1" t="n">
        <v>45950</v>
      </c>
      <c r="D324" t="inlineStr">
        <is>
          <t>VÄSTRA GÖTALANDS LÄN</t>
        </is>
      </c>
      <c r="E324" t="inlineStr">
        <is>
          <t>BENGTSFORS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33591-2024</t>
        </is>
      </c>
      <c r="B325" s="1" t="n">
        <v>45520.35515046296</v>
      </c>
      <c r="C325" s="1" t="n">
        <v>45950</v>
      </c>
      <c r="D325" t="inlineStr">
        <is>
          <t>VÄSTRA GÖTALANDS LÄN</t>
        </is>
      </c>
      <c r="E325" t="inlineStr">
        <is>
          <t>BENGTSFORS</t>
        </is>
      </c>
      <c r="F325" t="inlineStr">
        <is>
          <t>Övriga Aktiebolag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27552-2023</t>
        </is>
      </c>
      <c r="B326" s="1" t="n">
        <v>45097</v>
      </c>
      <c r="C326" s="1" t="n">
        <v>45950</v>
      </c>
      <c r="D326" t="inlineStr">
        <is>
          <t>VÄSTRA GÖTALANDS LÄN</t>
        </is>
      </c>
      <c r="E326" t="inlineStr">
        <is>
          <t>BENGTSFORS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22968-2023</t>
        </is>
      </c>
      <c r="B327" s="1" t="n">
        <v>45072.69234953704</v>
      </c>
      <c r="C327" s="1" t="n">
        <v>45950</v>
      </c>
      <c r="D327" t="inlineStr">
        <is>
          <t>VÄSTRA GÖTALANDS LÄN</t>
        </is>
      </c>
      <c r="E327" t="inlineStr">
        <is>
          <t>BENGTSFORS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54099-2024</t>
        </is>
      </c>
      <c r="B328" s="1" t="n">
        <v>45616.52010416667</v>
      </c>
      <c r="C328" s="1" t="n">
        <v>45950</v>
      </c>
      <c r="D328" t="inlineStr">
        <is>
          <t>VÄSTRA GÖTALANDS LÄN</t>
        </is>
      </c>
      <c r="E328" t="inlineStr">
        <is>
          <t>BENGTSFORS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15644-2025</t>
        </is>
      </c>
      <c r="B329" s="1" t="n">
        <v>45748</v>
      </c>
      <c r="C329" s="1" t="n">
        <v>45950</v>
      </c>
      <c r="D329" t="inlineStr">
        <is>
          <t>VÄSTRA GÖTALANDS LÄN</t>
        </is>
      </c>
      <c r="E329" t="inlineStr">
        <is>
          <t>BENGTSFORS</t>
        </is>
      </c>
      <c r="F329" t="inlineStr">
        <is>
          <t>Kommuner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8542-2024</t>
        </is>
      </c>
      <c r="B330" s="1" t="n">
        <v>45355.5446875</v>
      </c>
      <c r="C330" s="1" t="n">
        <v>45950</v>
      </c>
      <c r="D330" t="inlineStr">
        <is>
          <t>VÄSTRA GÖTALANDS LÄN</t>
        </is>
      </c>
      <c r="E330" t="inlineStr">
        <is>
          <t>BENGTSFORS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2563-2024</t>
        </is>
      </c>
      <c r="B331" s="1" t="n">
        <v>45313</v>
      </c>
      <c r="C331" s="1" t="n">
        <v>45950</v>
      </c>
      <c r="D331" t="inlineStr">
        <is>
          <t>VÄSTRA GÖTALANDS LÄN</t>
        </is>
      </c>
      <c r="E331" t="inlineStr">
        <is>
          <t>BENGTSFORS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2582-2024</t>
        </is>
      </c>
      <c r="B332" s="1" t="n">
        <v>45313</v>
      </c>
      <c r="C332" s="1" t="n">
        <v>45950</v>
      </c>
      <c r="D332" t="inlineStr">
        <is>
          <t>VÄSTRA GÖTALANDS LÄN</t>
        </is>
      </c>
      <c r="E332" t="inlineStr">
        <is>
          <t>BENGTSFORS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8797-2025</t>
        </is>
      </c>
      <c r="B333" s="1" t="n">
        <v>45712.64800925926</v>
      </c>
      <c r="C333" s="1" t="n">
        <v>45950</v>
      </c>
      <c r="D333" t="inlineStr">
        <is>
          <t>VÄSTRA GÖTALANDS LÄN</t>
        </is>
      </c>
      <c r="E333" t="inlineStr">
        <is>
          <t>BENGTSFORS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56381-2023</t>
        </is>
      </c>
      <c r="B334" s="1" t="n">
        <v>45243.39946759259</v>
      </c>
      <c r="C334" s="1" t="n">
        <v>45950</v>
      </c>
      <c r="D334" t="inlineStr">
        <is>
          <t>VÄSTRA GÖTALANDS LÄN</t>
        </is>
      </c>
      <c r="E334" t="inlineStr">
        <is>
          <t>BENGTSFORS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47892-2022</t>
        </is>
      </c>
      <c r="B335" s="1" t="n">
        <v>44855</v>
      </c>
      <c r="C335" s="1" t="n">
        <v>45950</v>
      </c>
      <c r="D335" t="inlineStr">
        <is>
          <t>VÄSTRA GÖTALANDS LÄN</t>
        </is>
      </c>
      <c r="E335" t="inlineStr">
        <is>
          <t>BENGTSFORS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2319-2024</t>
        </is>
      </c>
      <c r="B336" s="1" t="n">
        <v>45310</v>
      </c>
      <c r="C336" s="1" t="n">
        <v>45950</v>
      </c>
      <c r="D336" t="inlineStr">
        <is>
          <t>VÄSTRA GÖTALANDS LÄN</t>
        </is>
      </c>
      <c r="E336" t="inlineStr">
        <is>
          <t>BENGTSFORS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33285-2021</t>
        </is>
      </c>
      <c r="B337" s="1" t="n">
        <v>44377</v>
      </c>
      <c r="C337" s="1" t="n">
        <v>45950</v>
      </c>
      <c r="D337" t="inlineStr">
        <is>
          <t>VÄSTRA GÖTALANDS LÄN</t>
        </is>
      </c>
      <c r="E337" t="inlineStr">
        <is>
          <t>BENGTSFORS</t>
        </is>
      </c>
      <c r="F337" t="inlineStr">
        <is>
          <t>Kyrkan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29800-2023</t>
        </is>
      </c>
      <c r="B338" s="1" t="n">
        <v>45107.53695601852</v>
      </c>
      <c r="C338" s="1" t="n">
        <v>45950</v>
      </c>
      <c r="D338" t="inlineStr">
        <is>
          <t>VÄSTRA GÖTALANDS LÄN</t>
        </is>
      </c>
      <c r="E338" t="inlineStr">
        <is>
          <t>BENGTSFORS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6614-2023</t>
        </is>
      </c>
      <c r="B339" s="1" t="n">
        <v>44966</v>
      </c>
      <c r="C339" s="1" t="n">
        <v>45950</v>
      </c>
      <c r="D339" t="inlineStr">
        <is>
          <t>VÄSTRA GÖTALANDS LÄN</t>
        </is>
      </c>
      <c r="E339" t="inlineStr">
        <is>
          <t>BENGTSFORS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17760-2021</t>
        </is>
      </c>
      <c r="B340" s="1" t="n">
        <v>44300</v>
      </c>
      <c r="C340" s="1" t="n">
        <v>45950</v>
      </c>
      <c r="D340" t="inlineStr">
        <is>
          <t>VÄSTRA GÖTALANDS LÄN</t>
        </is>
      </c>
      <c r="E340" t="inlineStr">
        <is>
          <t>BENGTSFORS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32703-2023</t>
        </is>
      </c>
      <c r="B341" s="1" t="n">
        <v>45121</v>
      </c>
      <c r="C341" s="1" t="n">
        <v>45950</v>
      </c>
      <c r="D341" t="inlineStr">
        <is>
          <t>VÄSTRA GÖTALANDS LÄN</t>
        </is>
      </c>
      <c r="E341" t="inlineStr">
        <is>
          <t>BENGTSFORS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43449-2022</t>
        </is>
      </c>
      <c r="B342" s="1" t="n">
        <v>44835.86141203704</v>
      </c>
      <c r="C342" s="1" t="n">
        <v>45950</v>
      </c>
      <c r="D342" t="inlineStr">
        <is>
          <t>VÄSTRA GÖTALANDS LÄN</t>
        </is>
      </c>
      <c r="E342" t="inlineStr">
        <is>
          <t>BENGTSFORS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4942-2023</t>
        </is>
      </c>
      <c r="B343" s="1" t="n">
        <v>44958.43335648148</v>
      </c>
      <c r="C343" s="1" t="n">
        <v>45950</v>
      </c>
      <c r="D343" t="inlineStr">
        <is>
          <t>VÄSTRA GÖTALANDS LÄN</t>
        </is>
      </c>
      <c r="E343" t="inlineStr">
        <is>
          <t>BENGTSFORS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17767-2021</t>
        </is>
      </c>
      <c r="B344" s="1" t="n">
        <v>44300</v>
      </c>
      <c r="C344" s="1" t="n">
        <v>45950</v>
      </c>
      <c r="D344" t="inlineStr">
        <is>
          <t>VÄSTRA GÖTALANDS LÄN</t>
        </is>
      </c>
      <c r="E344" t="inlineStr">
        <is>
          <t>BENGTSFORS</t>
        </is>
      </c>
      <c r="F344" t="inlineStr">
        <is>
          <t>Kyrkan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42640-2021</t>
        </is>
      </c>
      <c r="B345" s="1" t="n">
        <v>44428.45159722222</v>
      </c>
      <c r="C345" s="1" t="n">
        <v>45950</v>
      </c>
      <c r="D345" t="inlineStr">
        <is>
          <t>VÄSTRA GÖTALANDS LÄN</t>
        </is>
      </c>
      <c r="E345" t="inlineStr">
        <is>
          <t>BENGTSFORS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13810-2022</t>
        </is>
      </c>
      <c r="B346" s="1" t="n">
        <v>44649</v>
      </c>
      <c r="C346" s="1" t="n">
        <v>45950</v>
      </c>
      <c r="D346" t="inlineStr">
        <is>
          <t>VÄSTRA GÖTALANDS LÄN</t>
        </is>
      </c>
      <c r="E346" t="inlineStr">
        <is>
          <t>BENGTSFORS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20112-2025</t>
        </is>
      </c>
      <c r="B347" s="1" t="n">
        <v>45772.47728009259</v>
      </c>
      <c r="C347" s="1" t="n">
        <v>45950</v>
      </c>
      <c r="D347" t="inlineStr">
        <is>
          <t>VÄSTRA GÖTALANDS LÄN</t>
        </is>
      </c>
      <c r="E347" t="inlineStr">
        <is>
          <t>BENGTSFORS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60660-2023</t>
        </is>
      </c>
      <c r="B348" s="1" t="n">
        <v>45260</v>
      </c>
      <c r="C348" s="1" t="n">
        <v>45950</v>
      </c>
      <c r="D348" t="inlineStr">
        <is>
          <t>VÄSTRA GÖTALANDS LÄN</t>
        </is>
      </c>
      <c r="E348" t="inlineStr">
        <is>
          <t>BENGTSFORS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41228-2024</t>
        </is>
      </c>
      <c r="B349" s="1" t="n">
        <v>45559.56003472222</v>
      </c>
      <c r="C349" s="1" t="n">
        <v>45950</v>
      </c>
      <c r="D349" t="inlineStr">
        <is>
          <t>VÄSTRA GÖTALANDS LÄN</t>
        </is>
      </c>
      <c r="E349" t="inlineStr">
        <is>
          <t>BENGTSFORS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20452-2025</t>
        </is>
      </c>
      <c r="B350" s="1" t="n">
        <v>45775.50196759259</v>
      </c>
      <c r="C350" s="1" t="n">
        <v>45950</v>
      </c>
      <c r="D350" t="inlineStr">
        <is>
          <t>VÄSTRA GÖTALANDS LÄN</t>
        </is>
      </c>
      <c r="E350" t="inlineStr">
        <is>
          <t>BENGTSFORS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49409-2022</t>
        </is>
      </c>
      <c r="B351" s="1" t="n">
        <v>44861.63327546296</v>
      </c>
      <c r="C351" s="1" t="n">
        <v>45950</v>
      </c>
      <c r="D351" t="inlineStr">
        <is>
          <t>VÄSTRA GÖTALANDS LÄN</t>
        </is>
      </c>
      <c r="E351" t="inlineStr">
        <is>
          <t>BENGTSFORS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31246-2024</t>
        </is>
      </c>
      <c r="B352" s="1" t="n">
        <v>45503.65310185185</v>
      </c>
      <c r="C352" s="1" t="n">
        <v>45950</v>
      </c>
      <c r="D352" t="inlineStr">
        <is>
          <t>VÄSTRA GÖTALANDS LÄN</t>
        </is>
      </c>
      <c r="E352" t="inlineStr">
        <is>
          <t>BENGTSFORS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73585-2021</t>
        </is>
      </c>
      <c r="B353" s="1" t="n">
        <v>44552.35958333333</v>
      </c>
      <c r="C353" s="1" t="n">
        <v>45950</v>
      </c>
      <c r="D353" t="inlineStr">
        <is>
          <t>VÄSTRA GÖTALANDS LÄN</t>
        </is>
      </c>
      <c r="E353" t="inlineStr">
        <is>
          <t>BENGTSFORS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42409-2022</t>
        </is>
      </c>
      <c r="B354" s="1" t="n">
        <v>44831</v>
      </c>
      <c r="C354" s="1" t="n">
        <v>45950</v>
      </c>
      <c r="D354" t="inlineStr">
        <is>
          <t>VÄSTRA GÖTALANDS LÄN</t>
        </is>
      </c>
      <c r="E354" t="inlineStr">
        <is>
          <t>BENGTSFORS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15661-2025</t>
        </is>
      </c>
      <c r="B355" s="1" t="n">
        <v>45748.42809027778</v>
      </c>
      <c r="C355" s="1" t="n">
        <v>45950</v>
      </c>
      <c r="D355" t="inlineStr">
        <is>
          <t>VÄSTRA GÖTALANDS LÄN</t>
        </is>
      </c>
      <c r="E355" t="inlineStr">
        <is>
          <t>BENGTSFORS</t>
        </is>
      </c>
      <c r="F355" t="inlineStr">
        <is>
          <t>Kommuner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15182-2025</t>
        </is>
      </c>
      <c r="B356" s="1" t="n">
        <v>45744</v>
      </c>
      <c r="C356" s="1" t="n">
        <v>45950</v>
      </c>
      <c r="D356" t="inlineStr">
        <is>
          <t>VÄSTRA GÖTALANDS LÄN</t>
        </is>
      </c>
      <c r="E356" t="inlineStr">
        <is>
          <t>BENGTSFORS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15727-2024</t>
        </is>
      </c>
      <c r="B357" s="1" t="n">
        <v>45404.51903935185</v>
      </c>
      <c r="C357" s="1" t="n">
        <v>45950</v>
      </c>
      <c r="D357" t="inlineStr">
        <is>
          <t>VÄSTRA GÖTALANDS LÄN</t>
        </is>
      </c>
      <c r="E357" t="inlineStr">
        <is>
          <t>BENGTSFORS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15947-2024</t>
        </is>
      </c>
      <c r="B358" s="1" t="n">
        <v>45405</v>
      </c>
      <c r="C358" s="1" t="n">
        <v>45950</v>
      </c>
      <c r="D358" t="inlineStr">
        <is>
          <t>VÄSTRA GÖTALANDS LÄN</t>
        </is>
      </c>
      <c r="E358" t="inlineStr">
        <is>
          <t>BENGTSFORS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16017-2024</t>
        </is>
      </c>
      <c r="B359" s="1" t="n">
        <v>45405.66837962963</v>
      </c>
      <c r="C359" s="1" t="n">
        <v>45950</v>
      </c>
      <c r="D359" t="inlineStr">
        <is>
          <t>VÄSTRA GÖTALANDS LÄN</t>
        </is>
      </c>
      <c r="E359" t="inlineStr">
        <is>
          <t>BENGTSFORS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56967-2024</t>
        </is>
      </c>
      <c r="B360" s="1" t="n">
        <v>45628.6622337963</v>
      </c>
      <c r="C360" s="1" t="n">
        <v>45950</v>
      </c>
      <c r="D360" t="inlineStr">
        <is>
          <t>VÄSTRA GÖTALANDS LÄN</t>
        </is>
      </c>
      <c r="E360" t="inlineStr">
        <is>
          <t>BENGTSFORS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19086-2025</t>
        </is>
      </c>
      <c r="B361" s="1" t="n">
        <v>45766.86765046296</v>
      </c>
      <c r="C361" s="1" t="n">
        <v>45950</v>
      </c>
      <c r="D361" t="inlineStr">
        <is>
          <t>VÄSTRA GÖTALANDS LÄN</t>
        </is>
      </c>
      <c r="E361" t="inlineStr">
        <is>
          <t>BENGTSFORS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19944-2025</t>
        </is>
      </c>
      <c r="B362" s="1" t="n">
        <v>45771.65230324074</v>
      </c>
      <c r="C362" s="1" t="n">
        <v>45950</v>
      </c>
      <c r="D362" t="inlineStr">
        <is>
          <t>VÄSTRA GÖTALANDS LÄN</t>
        </is>
      </c>
      <c r="E362" t="inlineStr">
        <is>
          <t>BENGTSFORS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23703-2025</t>
        </is>
      </c>
      <c r="B363" s="1" t="n">
        <v>45793.3621875</v>
      </c>
      <c r="C363" s="1" t="n">
        <v>45950</v>
      </c>
      <c r="D363" t="inlineStr">
        <is>
          <t>VÄSTRA GÖTALANDS LÄN</t>
        </is>
      </c>
      <c r="E363" t="inlineStr">
        <is>
          <t>BENGTSFORS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47716-2024</t>
        </is>
      </c>
      <c r="B364" s="1" t="n">
        <v>45588.48296296296</v>
      </c>
      <c r="C364" s="1" t="n">
        <v>45950</v>
      </c>
      <c r="D364" t="inlineStr">
        <is>
          <t>VÄSTRA GÖTALANDS LÄN</t>
        </is>
      </c>
      <c r="E364" t="inlineStr">
        <is>
          <t>BENGTSFORS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10761-2024</t>
        </is>
      </c>
      <c r="B365" s="1" t="n">
        <v>45369</v>
      </c>
      <c r="C365" s="1" t="n">
        <v>45950</v>
      </c>
      <c r="D365" t="inlineStr">
        <is>
          <t>VÄSTRA GÖTALANDS LÄN</t>
        </is>
      </c>
      <c r="E365" t="inlineStr">
        <is>
          <t>BENGTSFORS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72046-2021</t>
        </is>
      </c>
      <c r="B366" s="1" t="n">
        <v>44544.4646412037</v>
      </c>
      <c r="C366" s="1" t="n">
        <v>45950</v>
      </c>
      <c r="D366" t="inlineStr">
        <is>
          <t>VÄSTRA GÖTALANDS LÄN</t>
        </is>
      </c>
      <c r="E366" t="inlineStr">
        <is>
          <t>BENGTSFORS</t>
        </is>
      </c>
      <c r="G366" t="n">
        <v>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15057-2025</t>
        </is>
      </c>
      <c r="B367" s="1" t="n">
        <v>45743.70525462963</v>
      </c>
      <c r="C367" s="1" t="n">
        <v>45950</v>
      </c>
      <c r="D367" t="inlineStr">
        <is>
          <t>VÄSTRA GÖTALANDS LÄN</t>
        </is>
      </c>
      <c r="E367" t="inlineStr">
        <is>
          <t>BENGTSFORS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9698-2023</t>
        </is>
      </c>
      <c r="B368" s="1" t="n">
        <v>44984.4656712963</v>
      </c>
      <c r="C368" s="1" t="n">
        <v>45950</v>
      </c>
      <c r="D368" t="inlineStr">
        <is>
          <t>VÄSTRA GÖTALANDS LÄN</t>
        </is>
      </c>
      <c r="E368" t="inlineStr">
        <is>
          <t>BENGTSFORS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2113-2025</t>
        </is>
      </c>
      <c r="B369" s="1" t="n">
        <v>45672.6252662037</v>
      </c>
      <c r="C369" s="1" t="n">
        <v>45950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60926-2022</t>
        </is>
      </c>
      <c r="B370" s="1" t="n">
        <v>44914.61563657408</v>
      </c>
      <c r="C370" s="1" t="n">
        <v>45950</v>
      </c>
      <c r="D370" t="inlineStr">
        <is>
          <t>VÄSTRA GÖTALANDS LÄN</t>
        </is>
      </c>
      <c r="E370" t="inlineStr">
        <is>
          <t>BENGTSFORS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27009-2025</t>
        </is>
      </c>
      <c r="B371" s="1" t="n">
        <v>45811.55931712963</v>
      </c>
      <c r="C371" s="1" t="n">
        <v>45950</v>
      </c>
      <c r="D371" t="inlineStr">
        <is>
          <t>VÄSTRA GÖTALANDS LÄN</t>
        </is>
      </c>
      <c r="E371" t="inlineStr">
        <is>
          <t>BENGTSFORS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29226-2022</t>
        </is>
      </c>
      <c r="B372" s="1" t="n">
        <v>44750</v>
      </c>
      <c r="C372" s="1" t="n">
        <v>45950</v>
      </c>
      <c r="D372" t="inlineStr">
        <is>
          <t>VÄSTRA GÖTALANDS LÄN</t>
        </is>
      </c>
      <c r="E372" t="inlineStr">
        <is>
          <t>BENGTSFORS</t>
        </is>
      </c>
      <c r="G372" t="n">
        <v>8.1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20428-2025</t>
        </is>
      </c>
      <c r="B373" s="1" t="n">
        <v>45775.47633101852</v>
      </c>
      <c r="C373" s="1" t="n">
        <v>45950</v>
      </c>
      <c r="D373" t="inlineStr">
        <is>
          <t>VÄSTRA GÖTALANDS LÄN</t>
        </is>
      </c>
      <c r="E373" t="inlineStr">
        <is>
          <t>BENGTSFORS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25786-2023</t>
        </is>
      </c>
      <c r="B374" s="1" t="n">
        <v>45090.4809375</v>
      </c>
      <c r="C374" s="1" t="n">
        <v>45950</v>
      </c>
      <c r="D374" t="inlineStr">
        <is>
          <t>VÄSTRA GÖTALANDS LÄN</t>
        </is>
      </c>
      <c r="E374" t="inlineStr">
        <is>
          <t>BENGTSFORS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42638-2024</t>
        </is>
      </c>
      <c r="B375" s="1" t="n">
        <v>45565.9112037037</v>
      </c>
      <c r="C375" s="1" t="n">
        <v>45950</v>
      </c>
      <c r="D375" t="inlineStr">
        <is>
          <t>VÄSTRA GÖTALANDS LÄN</t>
        </is>
      </c>
      <c r="E375" t="inlineStr">
        <is>
          <t>BENGTSFORS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25832-2023</t>
        </is>
      </c>
      <c r="B376" s="1" t="n">
        <v>45090.56047453704</v>
      </c>
      <c r="C376" s="1" t="n">
        <v>45950</v>
      </c>
      <c r="D376" t="inlineStr">
        <is>
          <t>VÄSTRA GÖTALANDS LÄN</t>
        </is>
      </c>
      <c r="E376" t="inlineStr">
        <is>
          <t>BENGTSFORS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61877-2020</t>
        </is>
      </c>
      <c r="B377" s="1" t="n">
        <v>44155</v>
      </c>
      <c r="C377" s="1" t="n">
        <v>45950</v>
      </c>
      <c r="D377" t="inlineStr">
        <is>
          <t>VÄSTRA GÖTALANDS LÄN</t>
        </is>
      </c>
      <c r="E377" t="inlineStr">
        <is>
          <t>BENGTSFORS</t>
        </is>
      </c>
      <c r="G377" t="n">
        <v>11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41210-2024</t>
        </is>
      </c>
      <c r="B378" s="1" t="n">
        <v>45559</v>
      </c>
      <c r="C378" s="1" t="n">
        <v>45950</v>
      </c>
      <c r="D378" t="inlineStr">
        <is>
          <t>VÄSTRA GÖTALANDS LÄN</t>
        </is>
      </c>
      <c r="E378" t="inlineStr">
        <is>
          <t>BENGTSFORS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5759-2025</t>
        </is>
      </c>
      <c r="B379" s="1" t="n">
        <v>45694.56876157408</v>
      </c>
      <c r="C379" s="1" t="n">
        <v>45950</v>
      </c>
      <c r="D379" t="inlineStr">
        <is>
          <t>VÄSTRA GÖTALANDS LÄN</t>
        </is>
      </c>
      <c r="E379" t="inlineStr">
        <is>
          <t>BENGTSFORS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31426-2021</t>
        </is>
      </c>
      <c r="B380" s="1" t="n">
        <v>44369</v>
      </c>
      <c r="C380" s="1" t="n">
        <v>45950</v>
      </c>
      <c r="D380" t="inlineStr">
        <is>
          <t>VÄSTRA GÖTALANDS LÄN</t>
        </is>
      </c>
      <c r="E380" t="inlineStr">
        <is>
          <t>BENGTSFORS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27832-2023</t>
        </is>
      </c>
      <c r="B381" s="1" t="n">
        <v>45098.53766203704</v>
      </c>
      <c r="C381" s="1" t="n">
        <v>45950</v>
      </c>
      <c r="D381" t="inlineStr">
        <is>
          <t>VÄSTRA GÖTALANDS LÄN</t>
        </is>
      </c>
      <c r="E381" t="inlineStr">
        <is>
          <t>BENGTSFORS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27835-2023</t>
        </is>
      </c>
      <c r="B382" s="1" t="n">
        <v>45098.54193287037</v>
      </c>
      <c r="C382" s="1" t="n">
        <v>45950</v>
      </c>
      <c r="D382" t="inlineStr">
        <is>
          <t>VÄSTRA GÖTALANDS LÄN</t>
        </is>
      </c>
      <c r="E382" t="inlineStr">
        <is>
          <t>BENGTSFORS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60909-2023</t>
        </is>
      </c>
      <c r="B383" s="1" t="n">
        <v>45261.38467592592</v>
      </c>
      <c r="C383" s="1" t="n">
        <v>45950</v>
      </c>
      <c r="D383" t="inlineStr">
        <is>
          <t>VÄSTRA GÖTALANDS LÄN</t>
        </is>
      </c>
      <c r="E383" t="inlineStr">
        <is>
          <t>BENGTSFORS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12132-2023</t>
        </is>
      </c>
      <c r="B384" s="1" t="n">
        <v>44998.45515046296</v>
      </c>
      <c r="C384" s="1" t="n">
        <v>45950</v>
      </c>
      <c r="D384" t="inlineStr">
        <is>
          <t>VÄSTRA GÖTALANDS LÄN</t>
        </is>
      </c>
      <c r="E384" t="inlineStr">
        <is>
          <t>BENGTSFORS</t>
        </is>
      </c>
      <c r="G384" t="n">
        <v>6.8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21172-2022</t>
        </is>
      </c>
      <c r="B385" s="1" t="n">
        <v>44704.71900462963</v>
      </c>
      <c r="C385" s="1" t="n">
        <v>45950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43277-2022</t>
        </is>
      </c>
      <c r="B386" s="1" t="n">
        <v>44834</v>
      </c>
      <c r="C386" s="1" t="n">
        <v>45950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4427-2024</t>
        </is>
      </c>
      <c r="B387" s="1" t="n">
        <v>45327.46177083333</v>
      </c>
      <c r="C387" s="1" t="n">
        <v>45950</v>
      </c>
      <c r="D387" t="inlineStr">
        <is>
          <t>VÄSTRA GÖTALANDS LÄN</t>
        </is>
      </c>
      <c r="E387" t="inlineStr">
        <is>
          <t>BENGTSFORS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2522-2023</t>
        </is>
      </c>
      <c r="B388" s="1" t="n">
        <v>44943.5928587963</v>
      </c>
      <c r="C388" s="1" t="n">
        <v>45950</v>
      </c>
      <c r="D388" t="inlineStr">
        <is>
          <t>VÄSTRA GÖTALANDS LÄN</t>
        </is>
      </c>
      <c r="E388" t="inlineStr">
        <is>
          <t>BENGTSFORS</t>
        </is>
      </c>
      <c r="G388" t="n">
        <v>15.6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10091-2022</t>
        </is>
      </c>
      <c r="B389" s="1" t="n">
        <v>44621.67773148148</v>
      </c>
      <c r="C389" s="1" t="n">
        <v>45950</v>
      </c>
      <c r="D389" t="inlineStr">
        <is>
          <t>VÄSTRA GÖTALANDS LÄN</t>
        </is>
      </c>
      <c r="E389" t="inlineStr">
        <is>
          <t>BENGTSFORS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46323-2021</t>
        </is>
      </c>
      <c r="B390" s="1" t="n">
        <v>44442.64697916667</v>
      </c>
      <c r="C390" s="1" t="n">
        <v>45950</v>
      </c>
      <c r="D390" t="inlineStr">
        <is>
          <t>VÄSTRA GÖTALANDS LÄN</t>
        </is>
      </c>
      <c r="E390" t="inlineStr">
        <is>
          <t>BENGTSFORS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43336-2021</t>
        </is>
      </c>
      <c r="B391" s="1" t="n">
        <v>44432</v>
      </c>
      <c r="C391" s="1" t="n">
        <v>45950</v>
      </c>
      <c r="D391" t="inlineStr">
        <is>
          <t>VÄSTRA GÖTALANDS LÄN</t>
        </is>
      </c>
      <c r="E391" t="inlineStr">
        <is>
          <t>BENGTSFORS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14617-2022</t>
        </is>
      </c>
      <c r="B392" s="1" t="n">
        <v>44655</v>
      </c>
      <c r="C392" s="1" t="n">
        <v>45950</v>
      </c>
      <c r="D392" t="inlineStr">
        <is>
          <t>VÄSTRA GÖTALANDS LÄN</t>
        </is>
      </c>
      <c r="E392" t="inlineStr">
        <is>
          <t>BENGTSFORS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59621-2024</t>
        </is>
      </c>
      <c r="B393" s="1" t="n">
        <v>45638.8634837963</v>
      </c>
      <c r="C393" s="1" t="n">
        <v>45950</v>
      </c>
      <c r="D393" t="inlineStr">
        <is>
          <t>VÄSTRA GÖTALANDS LÄN</t>
        </is>
      </c>
      <c r="E393" t="inlineStr">
        <is>
          <t>BENGTSFORS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15179-2025</t>
        </is>
      </c>
      <c r="B394" s="1" t="n">
        <v>45744.52523148148</v>
      </c>
      <c r="C394" s="1" t="n">
        <v>45950</v>
      </c>
      <c r="D394" t="inlineStr">
        <is>
          <t>VÄSTRA GÖTALANDS LÄN</t>
        </is>
      </c>
      <c r="E394" t="inlineStr">
        <is>
          <t>BENGTSFORS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5759-2024</t>
        </is>
      </c>
      <c r="B395" s="1" t="n">
        <v>45335.3642824074</v>
      </c>
      <c r="C395" s="1" t="n">
        <v>45950</v>
      </c>
      <c r="D395" t="inlineStr">
        <is>
          <t>VÄSTRA GÖTALANDS LÄN</t>
        </is>
      </c>
      <c r="E395" t="inlineStr">
        <is>
          <t>BENGTSFORS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13664-2021</t>
        </is>
      </c>
      <c r="B396" s="1" t="n">
        <v>44274</v>
      </c>
      <c r="C396" s="1" t="n">
        <v>45950</v>
      </c>
      <c r="D396" t="inlineStr">
        <is>
          <t>VÄSTRA GÖTALANDS LÄN</t>
        </is>
      </c>
      <c r="E396" t="inlineStr">
        <is>
          <t>BENGTSFORS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46534-2023</t>
        </is>
      </c>
      <c r="B397" s="1" t="n">
        <v>45197</v>
      </c>
      <c r="C397" s="1" t="n">
        <v>45950</v>
      </c>
      <c r="D397" t="inlineStr">
        <is>
          <t>VÄSTRA GÖTALANDS LÄN</t>
        </is>
      </c>
      <c r="E397" t="inlineStr">
        <is>
          <t>BENGTSFORS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36430-2023</t>
        </is>
      </c>
      <c r="B398" s="1" t="n">
        <v>45151</v>
      </c>
      <c r="C398" s="1" t="n">
        <v>45950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56960-2024</t>
        </is>
      </c>
      <c r="B399" s="1" t="n">
        <v>45628.65630787037</v>
      </c>
      <c r="C399" s="1" t="n">
        <v>45950</v>
      </c>
      <c r="D399" t="inlineStr">
        <is>
          <t>VÄSTRA GÖTALANDS LÄN</t>
        </is>
      </c>
      <c r="E399" t="inlineStr">
        <is>
          <t>BENGTSFORS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11265-2022</t>
        </is>
      </c>
      <c r="B400" s="1" t="n">
        <v>44629.68885416666</v>
      </c>
      <c r="C400" s="1" t="n">
        <v>45950</v>
      </c>
      <c r="D400" t="inlineStr">
        <is>
          <t>VÄSTRA GÖTALANDS LÄN</t>
        </is>
      </c>
      <c r="E400" t="inlineStr">
        <is>
          <t>BENGTSFORS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44982-2024</t>
        </is>
      </c>
      <c r="B401" s="1" t="n">
        <v>45575.47137731482</v>
      </c>
      <c r="C401" s="1" t="n">
        <v>45950</v>
      </c>
      <c r="D401" t="inlineStr">
        <is>
          <t>VÄSTRA GÖTALANDS LÄN</t>
        </is>
      </c>
      <c r="E401" t="inlineStr">
        <is>
          <t>BENGTSFORS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11739-2025</t>
        </is>
      </c>
      <c r="B402" s="1" t="n">
        <v>45727.62487268518</v>
      </c>
      <c r="C402" s="1" t="n">
        <v>45950</v>
      </c>
      <c r="D402" t="inlineStr">
        <is>
          <t>VÄSTRA GÖTALANDS LÄN</t>
        </is>
      </c>
      <c r="E402" t="inlineStr">
        <is>
          <t>BENGTSFORS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11443-2023</t>
        </is>
      </c>
      <c r="B403" s="1" t="n">
        <v>44993</v>
      </c>
      <c r="C403" s="1" t="n">
        <v>45950</v>
      </c>
      <c r="D403" t="inlineStr">
        <is>
          <t>VÄSTRA GÖTALANDS LÄN</t>
        </is>
      </c>
      <c r="E403" t="inlineStr">
        <is>
          <t>BENGTSFORS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44816-2024</t>
        </is>
      </c>
      <c r="B404" s="1" t="n">
        <v>45574.6596875</v>
      </c>
      <c r="C404" s="1" t="n">
        <v>45950</v>
      </c>
      <c r="D404" t="inlineStr">
        <is>
          <t>VÄSTRA GÖTALANDS LÄN</t>
        </is>
      </c>
      <c r="E404" t="inlineStr">
        <is>
          <t>BENGTSFORS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19951-2024</t>
        </is>
      </c>
      <c r="B405" s="1" t="n">
        <v>45433.62548611111</v>
      </c>
      <c r="C405" s="1" t="n">
        <v>45950</v>
      </c>
      <c r="D405" t="inlineStr">
        <is>
          <t>VÄSTRA GÖTALANDS LÄN</t>
        </is>
      </c>
      <c r="E405" t="inlineStr">
        <is>
          <t>BENGTSFORS</t>
        </is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53971-2024</t>
        </is>
      </c>
      <c r="B406" s="1" t="n">
        <v>45615</v>
      </c>
      <c r="C406" s="1" t="n">
        <v>45950</v>
      </c>
      <c r="D406" t="inlineStr">
        <is>
          <t>VÄSTRA GÖTALANDS LÄN</t>
        </is>
      </c>
      <c r="E406" t="inlineStr">
        <is>
          <t>BENGTSFORS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46740-2023</t>
        </is>
      </c>
      <c r="B407" s="1" t="n">
        <v>45198</v>
      </c>
      <c r="C407" s="1" t="n">
        <v>45950</v>
      </c>
      <c r="D407" t="inlineStr">
        <is>
          <t>VÄSTRA GÖTALANDS LÄN</t>
        </is>
      </c>
      <c r="E407" t="inlineStr">
        <is>
          <t>BENGTSFORS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5690-2022</t>
        </is>
      </c>
      <c r="B408" s="1" t="n">
        <v>44596.36332175926</v>
      </c>
      <c r="C408" s="1" t="n">
        <v>45950</v>
      </c>
      <c r="D408" t="inlineStr">
        <is>
          <t>VÄSTRA GÖTALANDS LÄN</t>
        </is>
      </c>
      <c r="E408" t="inlineStr">
        <is>
          <t>BENGTSFORS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1046-2023</t>
        </is>
      </c>
      <c r="B409" s="1" t="n">
        <v>44929</v>
      </c>
      <c r="C409" s="1" t="n">
        <v>45950</v>
      </c>
      <c r="D409" t="inlineStr">
        <is>
          <t>VÄSTRA GÖTALANDS LÄN</t>
        </is>
      </c>
      <c r="E409" t="inlineStr">
        <is>
          <t>BENGTSFORS</t>
        </is>
      </c>
      <c r="F409" t="inlineStr">
        <is>
          <t>Kyrkan</t>
        </is>
      </c>
      <c r="G409" t="n">
        <v>7.6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19940-2025</t>
        </is>
      </c>
      <c r="B410" s="1" t="n">
        <v>45771.6444212963</v>
      </c>
      <c r="C410" s="1" t="n">
        <v>45950</v>
      </c>
      <c r="D410" t="inlineStr">
        <is>
          <t>VÄSTRA GÖTALANDS LÄN</t>
        </is>
      </c>
      <c r="E410" t="inlineStr">
        <is>
          <t>BENGTSFORS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40915-2024</t>
        </is>
      </c>
      <c r="B411" s="1" t="n">
        <v>45558.63273148148</v>
      </c>
      <c r="C411" s="1" t="n">
        <v>45950</v>
      </c>
      <c r="D411" t="inlineStr">
        <is>
          <t>VÄSTRA GÖTALANDS LÄN</t>
        </is>
      </c>
      <c r="E411" t="inlineStr">
        <is>
          <t>BENGTSFORS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9356-2024</t>
        </is>
      </c>
      <c r="B412" s="1" t="n">
        <v>45359</v>
      </c>
      <c r="C412" s="1" t="n">
        <v>45950</v>
      </c>
      <c r="D412" t="inlineStr">
        <is>
          <t>VÄSTRA GÖTALANDS LÄN</t>
        </is>
      </c>
      <c r="E412" t="inlineStr">
        <is>
          <t>BENGTSFORS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16936-2022</t>
        </is>
      </c>
      <c r="B413" s="1" t="n">
        <v>44676.46715277778</v>
      </c>
      <c r="C413" s="1" t="n">
        <v>45950</v>
      </c>
      <c r="D413" t="inlineStr">
        <is>
          <t>VÄSTRA GÖTALANDS LÄN</t>
        </is>
      </c>
      <c r="E413" t="inlineStr">
        <is>
          <t>BENGTSFORS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15080-2024</t>
        </is>
      </c>
      <c r="B414" s="1" t="n">
        <v>45399.6205787037</v>
      </c>
      <c r="C414" s="1" t="n">
        <v>45950</v>
      </c>
      <c r="D414" t="inlineStr">
        <is>
          <t>VÄSTRA GÖTALANDS LÄN</t>
        </is>
      </c>
      <c r="E414" t="inlineStr">
        <is>
          <t>BENGTSFORS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12257-2022</t>
        </is>
      </c>
      <c r="B415" s="1" t="n">
        <v>44637</v>
      </c>
      <c r="C415" s="1" t="n">
        <v>45950</v>
      </c>
      <c r="D415" t="inlineStr">
        <is>
          <t>VÄSTRA GÖTALANDS LÄN</t>
        </is>
      </c>
      <c r="E415" t="inlineStr">
        <is>
          <t>BENGTSFORS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46767-2023</t>
        </is>
      </c>
      <c r="B416" s="1" t="n">
        <v>45195</v>
      </c>
      <c r="C416" s="1" t="n">
        <v>45950</v>
      </c>
      <c r="D416" t="inlineStr">
        <is>
          <t>VÄSTRA GÖTALANDS LÄN</t>
        </is>
      </c>
      <c r="E416" t="inlineStr">
        <is>
          <t>BENGTSFORS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31218-2021</t>
        </is>
      </c>
      <c r="B417" s="1" t="n">
        <v>44368</v>
      </c>
      <c r="C417" s="1" t="n">
        <v>45950</v>
      </c>
      <c r="D417" t="inlineStr">
        <is>
          <t>VÄSTRA GÖTALANDS LÄN</t>
        </is>
      </c>
      <c r="E417" t="inlineStr">
        <is>
          <t>BENGTSFORS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46742-2023</t>
        </is>
      </c>
      <c r="B418" s="1" t="n">
        <v>45198</v>
      </c>
      <c r="C418" s="1" t="n">
        <v>45950</v>
      </c>
      <c r="D418" t="inlineStr">
        <is>
          <t>VÄSTRA GÖTALANDS LÄN</t>
        </is>
      </c>
      <c r="E418" t="inlineStr">
        <is>
          <t>BENGTSFORS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41521-2022</t>
        </is>
      </c>
      <c r="B419" s="1" t="n">
        <v>44827.34412037037</v>
      </c>
      <c r="C419" s="1" t="n">
        <v>45950</v>
      </c>
      <c r="D419" t="inlineStr">
        <is>
          <t>VÄSTRA GÖTALANDS LÄN</t>
        </is>
      </c>
      <c r="E419" t="inlineStr">
        <is>
          <t>BENGTSFORS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58320-2021</t>
        </is>
      </c>
      <c r="B420" s="1" t="n">
        <v>44488</v>
      </c>
      <c r="C420" s="1" t="n">
        <v>45950</v>
      </c>
      <c r="D420" t="inlineStr">
        <is>
          <t>VÄSTRA GÖTALANDS LÄN</t>
        </is>
      </c>
      <c r="E420" t="inlineStr">
        <is>
          <t>BENGTSFORS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16348-2025</t>
        </is>
      </c>
      <c r="B421" s="1" t="n">
        <v>45750</v>
      </c>
      <c r="C421" s="1" t="n">
        <v>45950</v>
      </c>
      <c r="D421" t="inlineStr">
        <is>
          <t>VÄSTRA GÖTALANDS LÄN</t>
        </is>
      </c>
      <c r="E421" t="inlineStr">
        <is>
          <t>BENGTSFORS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2298-2022</t>
        </is>
      </c>
      <c r="B422" s="1" t="n">
        <v>44578.70068287037</v>
      </c>
      <c r="C422" s="1" t="n">
        <v>45950</v>
      </c>
      <c r="D422" t="inlineStr">
        <is>
          <t>VÄSTRA GÖTALANDS LÄN</t>
        </is>
      </c>
      <c r="E422" t="inlineStr">
        <is>
          <t>BENGTSFORS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56978-2022</t>
        </is>
      </c>
      <c r="B423" s="1" t="n">
        <v>44894</v>
      </c>
      <c r="C423" s="1" t="n">
        <v>45950</v>
      </c>
      <c r="D423" t="inlineStr">
        <is>
          <t>VÄSTRA GÖTALANDS LÄN</t>
        </is>
      </c>
      <c r="E423" t="inlineStr">
        <is>
          <t>BENGTSFORS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59979-2023</t>
        </is>
      </c>
      <c r="B424" s="1" t="n">
        <v>45257.7878587963</v>
      </c>
      <c r="C424" s="1" t="n">
        <v>45950</v>
      </c>
      <c r="D424" t="inlineStr">
        <is>
          <t>VÄSTRA GÖTALANDS LÄN</t>
        </is>
      </c>
      <c r="E424" t="inlineStr">
        <is>
          <t>BENGTSFORS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59468-2024</t>
        </is>
      </c>
      <c r="B425" s="1" t="n">
        <v>45638.49222222222</v>
      </c>
      <c r="C425" s="1" t="n">
        <v>45950</v>
      </c>
      <c r="D425" t="inlineStr">
        <is>
          <t>VÄSTRA GÖTALANDS LÄN</t>
        </is>
      </c>
      <c r="E425" t="inlineStr">
        <is>
          <t>BENGTSFORS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5581-2025</t>
        </is>
      </c>
      <c r="B426" s="1" t="n">
        <v>45693.55208333334</v>
      </c>
      <c r="C426" s="1" t="n">
        <v>45950</v>
      </c>
      <c r="D426" t="inlineStr">
        <is>
          <t>VÄSTRA GÖTALANDS LÄN</t>
        </is>
      </c>
      <c r="E426" t="inlineStr">
        <is>
          <t>BENGTSFORS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20125-2023</t>
        </is>
      </c>
      <c r="B427" s="1" t="n">
        <v>45055.37140046297</v>
      </c>
      <c r="C427" s="1" t="n">
        <v>45950</v>
      </c>
      <c r="D427" t="inlineStr">
        <is>
          <t>VÄSTRA GÖTALANDS LÄN</t>
        </is>
      </c>
      <c r="E427" t="inlineStr">
        <is>
          <t>BENGTSFORS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9739-2024</t>
        </is>
      </c>
      <c r="B428" s="1" t="n">
        <v>45362.591875</v>
      </c>
      <c r="C428" s="1" t="n">
        <v>45950</v>
      </c>
      <c r="D428" t="inlineStr">
        <is>
          <t>VÄSTRA GÖTALANDS LÄN</t>
        </is>
      </c>
      <c r="E428" t="inlineStr">
        <is>
          <t>BENGTSFORS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45420-2021</t>
        </is>
      </c>
      <c r="B429" s="1" t="n">
        <v>44440</v>
      </c>
      <c r="C429" s="1" t="n">
        <v>45950</v>
      </c>
      <c r="D429" t="inlineStr">
        <is>
          <t>VÄSTRA GÖTALANDS LÄN</t>
        </is>
      </c>
      <c r="E429" t="inlineStr">
        <is>
          <t>BENGTSFORS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32189-2024</t>
        </is>
      </c>
      <c r="B430" s="1" t="n">
        <v>45511</v>
      </c>
      <c r="C430" s="1" t="n">
        <v>45950</v>
      </c>
      <c r="D430" t="inlineStr">
        <is>
          <t>VÄSTRA GÖTALANDS LÄN</t>
        </is>
      </c>
      <c r="E430" t="inlineStr">
        <is>
          <t>BENGTSFORS</t>
        </is>
      </c>
      <c r="F430" t="inlineStr">
        <is>
          <t>Kommuner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32816-2023</t>
        </is>
      </c>
      <c r="B431" s="1" t="n">
        <v>45124</v>
      </c>
      <c r="C431" s="1" t="n">
        <v>45950</v>
      </c>
      <c r="D431" t="inlineStr">
        <is>
          <t>VÄSTRA GÖTALANDS LÄN</t>
        </is>
      </c>
      <c r="E431" t="inlineStr">
        <is>
          <t>BENGTSFORS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21640-2025</t>
        </is>
      </c>
      <c r="B432" s="1" t="n">
        <v>45783.43237268519</v>
      </c>
      <c r="C432" s="1" t="n">
        <v>45950</v>
      </c>
      <c r="D432" t="inlineStr">
        <is>
          <t>VÄSTRA GÖTALANDS LÄN</t>
        </is>
      </c>
      <c r="E432" t="inlineStr">
        <is>
          <t>BENGTSFORS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11526-2022</t>
        </is>
      </c>
      <c r="B433" s="1" t="n">
        <v>44631.37122685185</v>
      </c>
      <c r="C433" s="1" t="n">
        <v>45950</v>
      </c>
      <c r="D433" t="inlineStr">
        <is>
          <t>VÄSTRA GÖTALANDS LÄN</t>
        </is>
      </c>
      <c r="E433" t="inlineStr">
        <is>
          <t>BENGTSFORS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12573-2025</t>
        </is>
      </c>
      <c r="B434" s="1" t="n">
        <v>45732.35451388889</v>
      </c>
      <c r="C434" s="1" t="n">
        <v>45950</v>
      </c>
      <c r="D434" t="inlineStr">
        <is>
          <t>VÄSTRA GÖTALANDS LÄN</t>
        </is>
      </c>
      <c r="E434" t="inlineStr">
        <is>
          <t>BENGTSFORS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43870-2024</t>
        </is>
      </c>
      <c r="B435" s="1" t="n">
        <v>45569</v>
      </c>
      <c r="C435" s="1" t="n">
        <v>45950</v>
      </c>
      <c r="D435" t="inlineStr">
        <is>
          <t>VÄSTRA GÖTALANDS LÄN</t>
        </is>
      </c>
      <c r="E435" t="inlineStr">
        <is>
          <t>BENGTSFORS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12878-2024</t>
        </is>
      </c>
      <c r="B436" s="1" t="n">
        <v>45385.32833333333</v>
      </c>
      <c r="C436" s="1" t="n">
        <v>45950</v>
      </c>
      <c r="D436" t="inlineStr">
        <is>
          <t>VÄSTRA GÖTALANDS LÄN</t>
        </is>
      </c>
      <c r="E436" t="inlineStr">
        <is>
          <t>BENGTSFORS</t>
        </is>
      </c>
      <c r="F436" t="inlineStr">
        <is>
          <t>Övriga Aktiebolag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21341-2025</t>
        </is>
      </c>
      <c r="B437" s="1" t="n">
        <v>45782.38976851852</v>
      </c>
      <c r="C437" s="1" t="n">
        <v>45950</v>
      </c>
      <c r="D437" t="inlineStr">
        <is>
          <t>VÄSTRA GÖTALANDS LÄN</t>
        </is>
      </c>
      <c r="E437" t="inlineStr">
        <is>
          <t>BENGTSFORS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21367-2025</t>
        </is>
      </c>
      <c r="B438" s="1" t="n">
        <v>45782.44706018519</v>
      </c>
      <c r="C438" s="1" t="n">
        <v>45950</v>
      </c>
      <c r="D438" t="inlineStr">
        <is>
          <t>VÄSTRA GÖTALANDS LÄN</t>
        </is>
      </c>
      <c r="E438" t="inlineStr">
        <is>
          <t>BENGTSFORS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49778-2021</t>
        </is>
      </c>
      <c r="B439" s="1" t="n">
        <v>44453</v>
      </c>
      <c r="C439" s="1" t="n">
        <v>45950</v>
      </c>
      <c r="D439" t="inlineStr">
        <is>
          <t>VÄSTRA GÖTALANDS LÄN</t>
        </is>
      </c>
      <c r="E439" t="inlineStr">
        <is>
          <t>BENGTSFORS</t>
        </is>
      </c>
      <c r="G439" t="n">
        <v>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13665-2022</t>
        </is>
      </c>
      <c r="B440" s="1" t="n">
        <v>44648.66422453704</v>
      </c>
      <c r="C440" s="1" t="n">
        <v>45950</v>
      </c>
      <c r="D440" t="inlineStr">
        <is>
          <t>VÄSTRA GÖTALANDS LÄN</t>
        </is>
      </c>
      <c r="E440" t="inlineStr">
        <is>
          <t>BENGTSFORS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29696-2022</t>
        </is>
      </c>
      <c r="B441" s="1" t="n">
        <v>44755</v>
      </c>
      <c r="C441" s="1" t="n">
        <v>45950</v>
      </c>
      <c r="D441" t="inlineStr">
        <is>
          <t>VÄSTRA GÖTALANDS LÄN</t>
        </is>
      </c>
      <c r="E441" t="inlineStr">
        <is>
          <t>BENGTSFORS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25887-2024</t>
        </is>
      </c>
      <c r="B442" s="1" t="n">
        <v>45467.50221064815</v>
      </c>
      <c r="C442" s="1" t="n">
        <v>45950</v>
      </c>
      <c r="D442" t="inlineStr">
        <is>
          <t>VÄSTRA GÖTALANDS LÄN</t>
        </is>
      </c>
      <c r="E442" t="inlineStr">
        <is>
          <t>BENGTSFORS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6255-2025</t>
        </is>
      </c>
      <c r="B443" s="1" t="n">
        <v>45698.59017361111</v>
      </c>
      <c r="C443" s="1" t="n">
        <v>45950</v>
      </c>
      <c r="D443" t="inlineStr">
        <is>
          <t>VÄSTRA GÖTALANDS LÄN</t>
        </is>
      </c>
      <c r="E443" t="inlineStr">
        <is>
          <t>BENGTSFORS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21362-2025</t>
        </is>
      </c>
      <c r="B444" s="1" t="n">
        <v>45782.43984953704</v>
      </c>
      <c r="C444" s="1" t="n">
        <v>45950</v>
      </c>
      <c r="D444" t="inlineStr">
        <is>
          <t>VÄSTRA GÖTALANDS LÄN</t>
        </is>
      </c>
      <c r="E444" t="inlineStr">
        <is>
          <t>BENGTSFORS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21644-2025</t>
        </is>
      </c>
      <c r="B445" s="1" t="n">
        <v>45783.43486111111</v>
      </c>
      <c r="C445" s="1" t="n">
        <v>45950</v>
      </c>
      <c r="D445" t="inlineStr">
        <is>
          <t>VÄSTRA GÖTALANDS LÄN</t>
        </is>
      </c>
      <c r="E445" t="inlineStr">
        <is>
          <t>BENGTSFORS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21641-2025</t>
        </is>
      </c>
      <c r="B446" s="1" t="n">
        <v>45783.43375</v>
      </c>
      <c r="C446" s="1" t="n">
        <v>45950</v>
      </c>
      <c r="D446" t="inlineStr">
        <is>
          <t>VÄSTRA GÖTALANDS LÄN</t>
        </is>
      </c>
      <c r="E446" t="inlineStr">
        <is>
          <t>BENGTSFORS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28782-2021</t>
        </is>
      </c>
      <c r="B447" s="1" t="n">
        <v>44357</v>
      </c>
      <c r="C447" s="1" t="n">
        <v>45950</v>
      </c>
      <c r="D447" t="inlineStr">
        <is>
          <t>VÄSTRA GÖTALANDS LÄN</t>
        </is>
      </c>
      <c r="E447" t="inlineStr">
        <is>
          <t>BENGTSFORS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13346-2024</t>
        </is>
      </c>
      <c r="B448" s="1" t="n">
        <v>45386</v>
      </c>
      <c r="C448" s="1" t="n">
        <v>45950</v>
      </c>
      <c r="D448" t="inlineStr">
        <is>
          <t>VÄSTRA GÖTALANDS LÄN</t>
        </is>
      </c>
      <c r="E448" t="inlineStr">
        <is>
          <t>BENGTSFORS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49154-2023</t>
        </is>
      </c>
      <c r="B449" s="1" t="n">
        <v>45210</v>
      </c>
      <c r="C449" s="1" t="n">
        <v>45950</v>
      </c>
      <c r="D449" t="inlineStr">
        <is>
          <t>VÄSTRA GÖTALANDS LÄN</t>
        </is>
      </c>
      <c r="E449" t="inlineStr">
        <is>
          <t>BENGTSFORS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39241-2025</t>
        </is>
      </c>
      <c r="B450" s="1" t="n">
        <v>45889.3391550926</v>
      </c>
      <c r="C450" s="1" t="n">
        <v>45950</v>
      </c>
      <c r="D450" t="inlineStr">
        <is>
          <t>VÄSTRA GÖTALANDS LÄN</t>
        </is>
      </c>
      <c r="E450" t="inlineStr">
        <is>
          <t>BENGTSFORS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4327-2023</t>
        </is>
      </c>
      <c r="B451" s="1" t="n">
        <v>44953</v>
      </c>
      <c r="C451" s="1" t="n">
        <v>45950</v>
      </c>
      <c r="D451" t="inlineStr">
        <is>
          <t>VÄSTRA GÖTALANDS LÄN</t>
        </is>
      </c>
      <c r="E451" t="inlineStr">
        <is>
          <t>BENGTSFORS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32764-2025</t>
        </is>
      </c>
      <c r="B452" s="1" t="n">
        <v>45839</v>
      </c>
      <c r="C452" s="1" t="n">
        <v>45950</v>
      </c>
      <c r="D452" t="inlineStr">
        <is>
          <t>VÄSTRA GÖTALANDS LÄN</t>
        </is>
      </c>
      <c r="E452" t="inlineStr">
        <is>
          <t>BENGTSFORS</t>
        </is>
      </c>
      <c r="F452" t="inlineStr">
        <is>
          <t>Övriga Aktiebolag</t>
        </is>
      </c>
      <c r="G452" t="n">
        <v>12.8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22056-2025</t>
        </is>
      </c>
      <c r="B453" s="1" t="n">
        <v>45785.36883101852</v>
      </c>
      <c r="C453" s="1" t="n">
        <v>45950</v>
      </c>
      <c r="D453" t="inlineStr">
        <is>
          <t>VÄSTRA GÖTALANDS LÄN</t>
        </is>
      </c>
      <c r="E453" t="inlineStr">
        <is>
          <t>BENGTSFORS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18086-2024</t>
        </is>
      </c>
      <c r="B454" s="1" t="n">
        <v>45420.45701388889</v>
      </c>
      <c r="C454" s="1" t="n">
        <v>45950</v>
      </c>
      <c r="D454" t="inlineStr">
        <is>
          <t>VÄSTRA GÖTALANDS LÄN</t>
        </is>
      </c>
      <c r="E454" t="inlineStr">
        <is>
          <t>BENGTSFORS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22196-2025</t>
        </is>
      </c>
      <c r="B455" s="1" t="n">
        <v>45785.64512731481</v>
      </c>
      <c r="C455" s="1" t="n">
        <v>45950</v>
      </c>
      <c r="D455" t="inlineStr">
        <is>
          <t>VÄSTRA GÖTALANDS LÄN</t>
        </is>
      </c>
      <c r="E455" t="inlineStr">
        <is>
          <t>BENGTSFORS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18665-2023</t>
        </is>
      </c>
      <c r="B456" s="1" t="n">
        <v>45043.56636574074</v>
      </c>
      <c r="C456" s="1" t="n">
        <v>45950</v>
      </c>
      <c r="D456" t="inlineStr">
        <is>
          <t>VÄSTRA GÖTALANDS LÄN</t>
        </is>
      </c>
      <c r="E456" t="inlineStr">
        <is>
          <t>BENGTSFORS</t>
        </is>
      </c>
      <c r="G456" t="n">
        <v>21.7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55998-2022</t>
        </is>
      </c>
      <c r="B457" s="1" t="n">
        <v>44889.47790509259</v>
      </c>
      <c r="C457" s="1" t="n">
        <v>45950</v>
      </c>
      <c r="D457" t="inlineStr">
        <is>
          <t>VÄSTRA GÖTALANDS LÄN</t>
        </is>
      </c>
      <c r="E457" t="inlineStr">
        <is>
          <t>BENGTSFORS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55882-2021</t>
        </is>
      </c>
      <c r="B458" s="1" t="n">
        <v>44476</v>
      </c>
      <c r="C458" s="1" t="n">
        <v>45950</v>
      </c>
      <c r="D458" t="inlineStr">
        <is>
          <t>VÄSTRA GÖTALANDS LÄN</t>
        </is>
      </c>
      <c r="E458" t="inlineStr">
        <is>
          <t>BENGTSFORS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21552-2022</t>
        </is>
      </c>
      <c r="B459" s="1" t="n">
        <v>44706.56496527778</v>
      </c>
      <c r="C459" s="1" t="n">
        <v>45950</v>
      </c>
      <c r="D459" t="inlineStr">
        <is>
          <t>VÄSTRA GÖTALANDS LÄN</t>
        </is>
      </c>
      <c r="E459" t="inlineStr">
        <is>
          <t>BENGTSFORS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51053-2022</t>
        </is>
      </c>
      <c r="B460" s="1" t="n">
        <v>44868</v>
      </c>
      <c r="C460" s="1" t="n">
        <v>45950</v>
      </c>
      <c r="D460" t="inlineStr">
        <is>
          <t>VÄSTRA GÖTALANDS LÄN</t>
        </is>
      </c>
      <c r="E460" t="inlineStr">
        <is>
          <t>BENGTSFORS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5108-2025</t>
        </is>
      </c>
      <c r="B461" s="1" t="n">
        <v>45691.55012731482</v>
      </c>
      <c r="C461" s="1" t="n">
        <v>45950</v>
      </c>
      <c r="D461" t="inlineStr">
        <is>
          <t>VÄSTRA GÖTALANDS LÄN</t>
        </is>
      </c>
      <c r="E461" t="inlineStr">
        <is>
          <t>BENGTSFORS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1025-2023</t>
        </is>
      </c>
      <c r="B462" s="1" t="n">
        <v>44929</v>
      </c>
      <c r="C462" s="1" t="n">
        <v>45950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Kyrkan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39339-2025</t>
        </is>
      </c>
      <c r="B463" s="1" t="n">
        <v>45889.49938657408</v>
      </c>
      <c r="C463" s="1" t="n">
        <v>45950</v>
      </c>
      <c r="D463" t="inlineStr">
        <is>
          <t>VÄSTRA GÖTALANDS LÄN</t>
        </is>
      </c>
      <c r="E463" t="inlineStr">
        <is>
          <t>BENGTSFORS</t>
        </is>
      </c>
      <c r="G463" t="n">
        <v>8.800000000000001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21935-2025</t>
        </is>
      </c>
      <c r="B464" s="1" t="n">
        <v>45784.56877314814</v>
      </c>
      <c r="C464" s="1" t="n">
        <v>45950</v>
      </c>
      <c r="D464" t="inlineStr">
        <is>
          <t>VÄSTRA GÖTALANDS LÄN</t>
        </is>
      </c>
      <c r="E464" t="inlineStr">
        <is>
          <t>BENGTSFORS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59186-2023</t>
        </is>
      </c>
      <c r="B465" s="1" t="n">
        <v>45251</v>
      </c>
      <c r="C465" s="1" t="n">
        <v>45950</v>
      </c>
      <c r="D465" t="inlineStr">
        <is>
          <t>VÄSTRA GÖTALANDS LÄN</t>
        </is>
      </c>
      <c r="E465" t="inlineStr">
        <is>
          <t>BENGTSFORS</t>
        </is>
      </c>
      <c r="F465" t="inlineStr">
        <is>
          <t>Kyrkan</t>
        </is>
      </c>
      <c r="G465" t="n">
        <v>7.9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46723-2022</t>
        </is>
      </c>
      <c r="B466" s="1" t="n">
        <v>44851</v>
      </c>
      <c r="C466" s="1" t="n">
        <v>45950</v>
      </c>
      <c r="D466" t="inlineStr">
        <is>
          <t>VÄSTRA GÖTALANDS LÄN</t>
        </is>
      </c>
      <c r="E466" t="inlineStr">
        <is>
          <t>BENGTSFORS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67916-2021</t>
        </is>
      </c>
      <c r="B467" s="1" t="n">
        <v>44525.60467592593</v>
      </c>
      <c r="C467" s="1" t="n">
        <v>45950</v>
      </c>
      <c r="D467" t="inlineStr">
        <is>
          <t>VÄSTRA GÖTALANDS LÄN</t>
        </is>
      </c>
      <c r="E467" t="inlineStr">
        <is>
          <t>BENGTSFORS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39333-2025</t>
        </is>
      </c>
      <c r="B468" s="1" t="n">
        <v>45889.4900462963</v>
      </c>
      <c r="C468" s="1" t="n">
        <v>45950</v>
      </c>
      <c r="D468" t="inlineStr">
        <is>
          <t>VÄSTRA GÖTALANDS LÄN</t>
        </is>
      </c>
      <c r="E468" t="inlineStr">
        <is>
          <t>BENGTSFORS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47884-2025</t>
        </is>
      </c>
      <c r="B469" s="1" t="n">
        <v>45932.46387731482</v>
      </c>
      <c r="C469" s="1" t="n">
        <v>45950</v>
      </c>
      <c r="D469" t="inlineStr">
        <is>
          <t>VÄSTRA GÖTALANDS LÄN</t>
        </is>
      </c>
      <c r="E469" t="inlineStr">
        <is>
          <t>BENGTSFORS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22377-2024</t>
        </is>
      </c>
      <c r="B470" s="1" t="n">
        <v>45446.6490162037</v>
      </c>
      <c r="C470" s="1" t="n">
        <v>45950</v>
      </c>
      <c r="D470" t="inlineStr">
        <is>
          <t>VÄSTRA GÖTALANDS LÄN</t>
        </is>
      </c>
      <c r="E470" t="inlineStr">
        <is>
          <t>BENGTSFORS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47853-2025</t>
        </is>
      </c>
      <c r="B471" s="1" t="n">
        <v>45932.39295138889</v>
      </c>
      <c r="C471" s="1" t="n">
        <v>45950</v>
      </c>
      <c r="D471" t="inlineStr">
        <is>
          <t>VÄSTRA GÖTALANDS LÄN</t>
        </is>
      </c>
      <c r="E471" t="inlineStr">
        <is>
          <t>BENGTSFORS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48083-2025</t>
        </is>
      </c>
      <c r="B472" s="1" t="n">
        <v>45932</v>
      </c>
      <c r="C472" s="1" t="n">
        <v>45950</v>
      </c>
      <c r="D472" t="inlineStr">
        <is>
          <t>VÄSTRA GÖTALANDS LÄN</t>
        </is>
      </c>
      <c r="E472" t="inlineStr">
        <is>
          <t>BENGTSFORS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55918-2024</t>
        </is>
      </c>
      <c r="B473" s="1" t="n">
        <v>45623.5980787037</v>
      </c>
      <c r="C473" s="1" t="n">
        <v>45950</v>
      </c>
      <c r="D473" t="inlineStr">
        <is>
          <t>VÄSTRA GÖTALANDS LÄN</t>
        </is>
      </c>
      <c r="E473" t="inlineStr">
        <is>
          <t>BENGTSFORS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39607-2025</t>
        </is>
      </c>
      <c r="B474" s="1" t="n">
        <v>45890.55559027778</v>
      </c>
      <c r="C474" s="1" t="n">
        <v>45950</v>
      </c>
      <c r="D474" t="inlineStr">
        <is>
          <t>VÄSTRA GÖTALANDS LÄN</t>
        </is>
      </c>
      <c r="E474" t="inlineStr">
        <is>
          <t>BENGTSFORS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10335-2024</t>
        </is>
      </c>
      <c r="B475" s="1" t="n">
        <v>45365</v>
      </c>
      <c r="C475" s="1" t="n">
        <v>45950</v>
      </c>
      <c r="D475" t="inlineStr">
        <is>
          <t>VÄSTRA GÖTALANDS LÄN</t>
        </is>
      </c>
      <c r="E475" t="inlineStr">
        <is>
          <t>BENGTSFORS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48274-2025</t>
        </is>
      </c>
      <c r="B476" s="1" t="n">
        <v>45933.57803240741</v>
      </c>
      <c r="C476" s="1" t="n">
        <v>45950</v>
      </c>
      <c r="D476" t="inlineStr">
        <is>
          <t>VÄSTRA GÖTALANDS LÄN</t>
        </is>
      </c>
      <c r="E476" t="inlineStr">
        <is>
          <t>BENGTSFORS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47902-2025</t>
        </is>
      </c>
      <c r="B477" s="1" t="n">
        <v>45932.49850694444</v>
      </c>
      <c r="C477" s="1" t="n">
        <v>45950</v>
      </c>
      <c r="D477" t="inlineStr">
        <is>
          <t>VÄSTRA GÖTALANDS LÄN</t>
        </is>
      </c>
      <c r="E477" t="inlineStr">
        <is>
          <t>BENGTSFORS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44087-2024</t>
        </is>
      </c>
      <c r="B478" s="1" t="n">
        <v>45572.61899305556</v>
      </c>
      <c r="C478" s="1" t="n">
        <v>45950</v>
      </c>
      <c r="D478" t="inlineStr">
        <is>
          <t>VÄSTRA GÖTALANDS LÄN</t>
        </is>
      </c>
      <c r="E478" t="inlineStr">
        <is>
          <t>BENGTSFORS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39996-2025</t>
        </is>
      </c>
      <c r="B479" s="1" t="n">
        <v>45891</v>
      </c>
      <c r="C479" s="1" t="n">
        <v>45950</v>
      </c>
      <c r="D479" t="inlineStr">
        <is>
          <t>VÄSTRA GÖTALANDS LÄN</t>
        </is>
      </c>
      <c r="E479" t="inlineStr">
        <is>
          <t>BENGTSFORS</t>
        </is>
      </c>
      <c r="F479" t="inlineStr">
        <is>
          <t>Övriga Aktiebolag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59615-2022</t>
        </is>
      </c>
      <c r="B480" s="1" t="n">
        <v>44907</v>
      </c>
      <c r="C480" s="1" t="n">
        <v>45950</v>
      </c>
      <c r="D480" t="inlineStr">
        <is>
          <t>VÄSTRA GÖTALANDS LÄN</t>
        </is>
      </c>
      <c r="E480" t="inlineStr">
        <is>
          <t>BENGTSFORS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48130-2025</t>
        </is>
      </c>
      <c r="B481" s="1" t="n">
        <v>45933.36780092592</v>
      </c>
      <c r="C481" s="1" t="n">
        <v>45950</v>
      </c>
      <c r="D481" t="inlineStr">
        <is>
          <t>VÄSTRA GÖTALANDS LÄN</t>
        </is>
      </c>
      <c r="E481" t="inlineStr">
        <is>
          <t>BENGTSFORS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555-2025</t>
        </is>
      </c>
      <c r="B482" s="1" t="n">
        <v>45664.53425925926</v>
      </c>
      <c r="C482" s="1" t="n">
        <v>45950</v>
      </c>
      <c r="D482" t="inlineStr">
        <is>
          <t>VÄSTRA GÖTALANDS LÄN</t>
        </is>
      </c>
      <c r="E482" t="inlineStr">
        <is>
          <t>BENGTSFORS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40066-2025</t>
        </is>
      </c>
      <c r="B483" s="1" t="n">
        <v>45894</v>
      </c>
      <c r="C483" s="1" t="n">
        <v>45950</v>
      </c>
      <c r="D483" t="inlineStr">
        <is>
          <t>VÄSTRA GÖTALANDS LÄN</t>
        </is>
      </c>
      <c r="E483" t="inlineStr">
        <is>
          <t>BENGTSFORS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41360-2024</t>
        </is>
      </c>
      <c r="B484" s="1" t="n">
        <v>45559.7225</v>
      </c>
      <c r="C484" s="1" t="n">
        <v>45950</v>
      </c>
      <c r="D484" t="inlineStr">
        <is>
          <t>VÄSTRA GÖTALANDS LÄN</t>
        </is>
      </c>
      <c r="E484" t="inlineStr">
        <is>
          <t>BENGTSFORS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40289-2025</t>
        </is>
      </c>
      <c r="B485" s="1" t="n">
        <v>45895</v>
      </c>
      <c r="C485" s="1" t="n">
        <v>45950</v>
      </c>
      <c r="D485" t="inlineStr">
        <is>
          <t>VÄSTRA GÖTALANDS LÄN</t>
        </is>
      </c>
      <c r="E485" t="inlineStr">
        <is>
          <t>BENGTSFORS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48752-2025</t>
        </is>
      </c>
      <c r="B486" s="1" t="n">
        <v>45936.6905787037</v>
      </c>
      <c r="C486" s="1" t="n">
        <v>45950</v>
      </c>
      <c r="D486" t="inlineStr">
        <is>
          <t>VÄSTRA GÖTALANDS LÄN</t>
        </is>
      </c>
      <c r="E486" t="inlineStr">
        <is>
          <t>BENGTSFORS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49020-2025</t>
        </is>
      </c>
      <c r="B487" s="1" t="n">
        <v>45937.61548611111</v>
      </c>
      <c r="C487" s="1" t="n">
        <v>45950</v>
      </c>
      <c r="D487" t="inlineStr">
        <is>
          <t>VÄSTRA GÖTALANDS LÄN</t>
        </is>
      </c>
      <c r="E487" t="inlineStr">
        <is>
          <t>BENGTSFORS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45001-2024</t>
        </is>
      </c>
      <c r="B488" s="1" t="n">
        <v>45575.48587962963</v>
      </c>
      <c r="C488" s="1" t="n">
        <v>45950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48690-2025</t>
        </is>
      </c>
      <c r="B489" s="1" t="n">
        <v>45936.61097222222</v>
      </c>
      <c r="C489" s="1" t="n">
        <v>45950</v>
      </c>
      <c r="D489" t="inlineStr">
        <is>
          <t>VÄSTRA GÖTALANDS LÄN</t>
        </is>
      </c>
      <c r="E489" t="inlineStr">
        <is>
          <t>BENGTSFORS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6246-2021</t>
        </is>
      </c>
      <c r="B490" s="1" t="n">
        <v>44235</v>
      </c>
      <c r="C490" s="1" t="n">
        <v>45950</v>
      </c>
      <c r="D490" t="inlineStr">
        <is>
          <t>VÄSTRA GÖTALANDS LÄN</t>
        </is>
      </c>
      <c r="E490" t="inlineStr">
        <is>
          <t>BENGTSFORS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9331-2025</t>
        </is>
      </c>
      <c r="B491" s="1" t="n">
        <v>45714.78236111111</v>
      </c>
      <c r="C491" s="1" t="n">
        <v>45950</v>
      </c>
      <c r="D491" t="inlineStr">
        <is>
          <t>VÄSTRA GÖTALANDS LÄN</t>
        </is>
      </c>
      <c r="E491" t="inlineStr">
        <is>
          <t>BENGTSFORS</t>
        </is>
      </c>
      <c r="G491" t="n">
        <v>6.6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23195-2025</t>
        </is>
      </c>
      <c r="B492" s="1" t="n">
        <v>45791.45641203703</v>
      </c>
      <c r="C492" s="1" t="n">
        <v>45950</v>
      </c>
      <c r="D492" t="inlineStr">
        <is>
          <t>VÄSTRA GÖTALANDS LÄN</t>
        </is>
      </c>
      <c r="E492" t="inlineStr">
        <is>
          <t>BENGTSFORS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2524-2023</t>
        </is>
      </c>
      <c r="B493" s="1" t="n">
        <v>44943</v>
      </c>
      <c r="C493" s="1" t="n">
        <v>45950</v>
      </c>
      <c r="D493" t="inlineStr">
        <is>
          <t>VÄSTRA GÖTALANDS LÄN</t>
        </is>
      </c>
      <c r="E493" t="inlineStr">
        <is>
          <t>BENGTSFORS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41022-2024</t>
        </is>
      </c>
      <c r="B494" s="1" t="n">
        <v>45558</v>
      </c>
      <c r="C494" s="1" t="n">
        <v>45950</v>
      </c>
      <c r="D494" t="inlineStr">
        <is>
          <t>VÄSTRA GÖTALANDS LÄN</t>
        </is>
      </c>
      <c r="E494" t="inlineStr">
        <is>
          <t>BENGTSFORS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41024-2024</t>
        </is>
      </c>
      <c r="B495" s="1" t="n">
        <v>45558</v>
      </c>
      <c r="C495" s="1" t="n">
        <v>45950</v>
      </c>
      <c r="D495" t="inlineStr">
        <is>
          <t>VÄSTRA GÖTALANDS LÄN</t>
        </is>
      </c>
      <c r="E495" t="inlineStr">
        <is>
          <t>BENGTSFORS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22649-2023</t>
        </is>
      </c>
      <c r="B496" s="1" t="n">
        <v>45071</v>
      </c>
      <c r="C496" s="1" t="n">
        <v>45950</v>
      </c>
      <c r="D496" t="inlineStr">
        <is>
          <t>VÄSTRA GÖTALANDS LÄN</t>
        </is>
      </c>
      <c r="E496" t="inlineStr">
        <is>
          <t>BENGTSFORS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35501-2021</t>
        </is>
      </c>
      <c r="B497" s="1" t="n">
        <v>44385.61822916667</v>
      </c>
      <c r="C497" s="1" t="n">
        <v>45950</v>
      </c>
      <c r="D497" t="inlineStr">
        <is>
          <t>VÄSTRA GÖTALANDS LÄN</t>
        </is>
      </c>
      <c r="E497" t="inlineStr">
        <is>
          <t>BENGTSFORS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31852-2024</t>
        </is>
      </c>
      <c r="B498" s="1" t="n">
        <v>45509.67528935185</v>
      </c>
      <c r="C498" s="1" t="n">
        <v>45950</v>
      </c>
      <c r="D498" t="inlineStr">
        <is>
          <t>VÄSTRA GÖTALANDS LÄN</t>
        </is>
      </c>
      <c r="E498" t="inlineStr">
        <is>
          <t>BENGTSFORS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61237-2024</t>
        </is>
      </c>
      <c r="B499" s="1" t="n">
        <v>45645.67826388889</v>
      </c>
      <c r="C499" s="1" t="n">
        <v>45950</v>
      </c>
      <c r="D499" t="inlineStr">
        <is>
          <t>VÄSTRA GÖTALANDS LÄN</t>
        </is>
      </c>
      <c r="E499" t="inlineStr">
        <is>
          <t>BENGTSFORS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40473-2025</t>
        </is>
      </c>
      <c r="B500" s="1" t="n">
        <v>45895</v>
      </c>
      <c r="C500" s="1" t="n">
        <v>45950</v>
      </c>
      <c r="D500" t="inlineStr">
        <is>
          <t>VÄSTRA GÖTALANDS LÄN</t>
        </is>
      </c>
      <c r="E500" t="inlineStr">
        <is>
          <t>BENGTSFORS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11049-2025</t>
        </is>
      </c>
      <c r="B501" s="1" t="n">
        <v>45723.49395833333</v>
      </c>
      <c r="C501" s="1" t="n">
        <v>45950</v>
      </c>
      <c r="D501" t="inlineStr">
        <is>
          <t>VÄSTRA GÖTALANDS LÄN</t>
        </is>
      </c>
      <c r="E501" t="inlineStr">
        <is>
          <t>BENGTSFORS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40753-2025</t>
        </is>
      </c>
      <c r="B502" s="1" t="n">
        <v>45897</v>
      </c>
      <c r="C502" s="1" t="n">
        <v>45950</v>
      </c>
      <c r="D502" t="inlineStr">
        <is>
          <t>VÄSTRA GÖTALANDS LÄN</t>
        </is>
      </c>
      <c r="E502" t="inlineStr">
        <is>
          <t>BENGTSFORS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10626-2025</t>
        </is>
      </c>
      <c r="B503" s="1" t="n">
        <v>45721.63266203704</v>
      </c>
      <c r="C503" s="1" t="n">
        <v>45950</v>
      </c>
      <c r="D503" t="inlineStr">
        <is>
          <t>VÄSTRA GÖTALANDS LÄN</t>
        </is>
      </c>
      <c r="E503" t="inlineStr">
        <is>
          <t>BENGTSFORS</t>
        </is>
      </c>
      <c r="F503" t="inlineStr">
        <is>
          <t>Kommuner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9418-2025</t>
        </is>
      </c>
      <c r="B504" s="1" t="n">
        <v>45715.39475694444</v>
      </c>
      <c r="C504" s="1" t="n">
        <v>45950</v>
      </c>
      <c r="D504" t="inlineStr">
        <is>
          <t>VÄSTRA GÖTALANDS LÄN</t>
        </is>
      </c>
      <c r="E504" t="inlineStr">
        <is>
          <t>BENGTSFORS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40739-2025</t>
        </is>
      </c>
      <c r="B505" s="1" t="n">
        <v>45897.36733796296</v>
      </c>
      <c r="C505" s="1" t="n">
        <v>45950</v>
      </c>
      <c r="D505" t="inlineStr">
        <is>
          <t>VÄSTRA GÖTALANDS LÄN</t>
        </is>
      </c>
      <c r="E505" t="inlineStr">
        <is>
          <t>BENGTSFORS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21229-2023</t>
        </is>
      </c>
      <c r="B506" s="1" t="n">
        <v>45062</v>
      </c>
      <c r="C506" s="1" t="n">
        <v>45950</v>
      </c>
      <c r="D506" t="inlineStr">
        <is>
          <t>VÄSTRA GÖTALANDS LÄN</t>
        </is>
      </c>
      <c r="E506" t="inlineStr">
        <is>
          <t>BENGTSFORS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23546-2025</t>
        </is>
      </c>
      <c r="B507" s="1" t="n">
        <v>45792</v>
      </c>
      <c r="C507" s="1" t="n">
        <v>45950</v>
      </c>
      <c r="D507" t="inlineStr">
        <is>
          <t>VÄSTRA GÖTALANDS LÄN</t>
        </is>
      </c>
      <c r="E507" t="inlineStr">
        <is>
          <t>BENGTSFORS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23584-2025</t>
        </is>
      </c>
      <c r="B508" s="1" t="n">
        <v>45792.63148148148</v>
      </c>
      <c r="C508" s="1" t="n">
        <v>45950</v>
      </c>
      <c r="D508" t="inlineStr">
        <is>
          <t>VÄSTRA GÖTALANDS LÄN</t>
        </is>
      </c>
      <c r="E508" t="inlineStr">
        <is>
          <t>BENGTSFORS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22548-2025</t>
        </is>
      </c>
      <c r="B509" s="1" t="n">
        <v>45788</v>
      </c>
      <c r="C509" s="1" t="n">
        <v>45950</v>
      </c>
      <c r="D509" t="inlineStr">
        <is>
          <t>VÄSTRA GÖTALANDS LÄN</t>
        </is>
      </c>
      <c r="E509" t="inlineStr">
        <is>
          <t>BENGTSFORS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23659-2025</t>
        </is>
      </c>
      <c r="B510" s="1" t="n">
        <v>45792</v>
      </c>
      <c r="C510" s="1" t="n">
        <v>45950</v>
      </c>
      <c r="D510" t="inlineStr">
        <is>
          <t>VÄSTRA GÖTALANDS LÄN</t>
        </is>
      </c>
      <c r="E510" t="inlineStr">
        <is>
          <t>BENGTSFORS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40858-2025</t>
        </is>
      </c>
      <c r="B511" s="1" t="n">
        <v>45897.56038194444</v>
      </c>
      <c r="C511" s="1" t="n">
        <v>45950</v>
      </c>
      <c r="D511" t="inlineStr">
        <is>
          <t>VÄSTRA GÖTALANDS LÄN</t>
        </is>
      </c>
      <c r="E511" t="inlineStr">
        <is>
          <t>BENGTSFORS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49399-2025</t>
        </is>
      </c>
      <c r="B512" s="1" t="n">
        <v>45938.66871527778</v>
      </c>
      <c r="C512" s="1" t="n">
        <v>45950</v>
      </c>
      <c r="D512" t="inlineStr">
        <is>
          <t>VÄSTRA GÖTALANDS LÄN</t>
        </is>
      </c>
      <c r="E512" t="inlineStr">
        <is>
          <t>BENGTSFORS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40821-2025</t>
        </is>
      </c>
      <c r="B513" s="1" t="n">
        <v>45897.49334490741</v>
      </c>
      <c r="C513" s="1" t="n">
        <v>45950</v>
      </c>
      <c r="D513" t="inlineStr">
        <is>
          <t>VÄSTRA GÖTALANDS LÄN</t>
        </is>
      </c>
      <c r="E513" t="inlineStr">
        <is>
          <t>BENGTSFORS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23470-2025</t>
        </is>
      </c>
      <c r="B514" s="1" t="n">
        <v>45792.44034722223</v>
      </c>
      <c r="C514" s="1" t="n">
        <v>45950</v>
      </c>
      <c r="D514" t="inlineStr">
        <is>
          <t>VÄSTRA GÖTALANDS LÄN</t>
        </is>
      </c>
      <c r="E514" t="inlineStr">
        <is>
          <t>BENGTSFORS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142-2025</t>
        </is>
      </c>
      <c r="B515" s="1" t="n">
        <v>45659.58482638889</v>
      </c>
      <c r="C515" s="1" t="n">
        <v>45950</v>
      </c>
      <c r="D515" t="inlineStr">
        <is>
          <t>VÄSTRA GÖTALANDS LÄN</t>
        </is>
      </c>
      <c r="E515" t="inlineStr">
        <is>
          <t>BENGTSFORS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12072-2023</t>
        </is>
      </c>
      <c r="B516" s="1" t="n">
        <v>44997.43135416666</v>
      </c>
      <c r="C516" s="1" t="n">
        <v>45950</v>
      </c>
      <c r="D516" t="inlineStr">
        <is>
          <t>VÄSTRA GÖTALANDS LÄN</t>
        </is>
      </c>
      <c r="E516" t="inlineStr">
        <is>
          <t>BENGTSFORS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40511-2025</t>
        </is>
      </c>
      <c r="B517" s="1" t="n">
        <v>45896</v>
      </c>
      <c r="C517" s="1" t="n">
        <v>45950</v>
      </c>
      <c r="D517" t="inlineStr">
        <is>
          <t>VÄSTRA GÖTALANDS LÄN</t>
        </is>
      </c>
      <c r="E517" t="inlineStr">
        <is>
          <t>BENGTSFORS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31947-2021</t>
        </is>
      </c>
      <c r="B518" s="1" t="n">
        <v>44370</v>
      </c>
      <c r="C518" s="1" t="n">
        <v>45950</v>
      </c>
      <c r="D518" t="inlineStr">
        <is>
          <t>VÄSTRA GÖTALANDS LÄN</t>
        </is>
      </c>
      <c r="E518" t="inlineStr">
        <is>
          <t>BENGTSFORS</t>
        </is>
      </c>
      <c r="G518" t="n">
        <v>21.8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13732-2025</t>
        </is>
      </c>
      <c r="B519" s="1" t="n">
        <v>45737.39055555555</v>
      </c>
      <c r="C519" s="1" t="n">
        <v>45950</v>
      </c>
      <c r="D519" t="inlineStr">
        <is>
          <t>VÄSTRA GÖTALANDS LÄN</t>
        </is>
      </c>
      <c r="E519" t="inlineStr">
        <is>
          <t>BENGTSFORS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15556-2024</t>
        </is>
      </c>
      <c r="B520" s="1" t="n">
        <v>45401</v>
      </c>
      <c r="C520" s="1" t="n">
        <v>45950</v>
      </c>
      <c r="D520" t="inlineStr">
        <is>
          <t>VÄSTRA GÖTALANDS LÄN</t>
        </is>
      </c>
      <c r="E520" t="inlineStr">
        <is>
          <t>BENGTSFORS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56001-2022</t>
        </is>
      </c>
      <c r="B521" s="1" t="n">
        <v>44889.48150462963</v>
      </c>
      <c r="C521" s="1" t="n">
        <v>45950</v>
      </c>
      <c r="D521" t="inlineStr">
        <is>
          <t>VÄSTRA GÖTALANDS LÄN</t>
        </is>
      </c>
      <c r="E521" t="inlineStr">
        <is>
          <t>BENGTSFORS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49886-2025</t>
        </is>
      </c>
      <c r="B522" s="1" t="n">
        <v>45940.57215277778</v>
      </c>
      <c r="C522" s="1" t="n">
        <v>45950</v>
      </c>
      <c r="D522" t="inlineStr">
        <is>
          <t>VÄSTRA GÖTALANDS LÄN</t>
        </is>
      </c>
      <c r="E522" t="inlineStr">
        <is>
          <t>BENGTSFORS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49889-2025</t>
        </is>
      </c>
      <c r="B523" s="1" t="n">
        <v>45940.57497685185</v>
      </c>
      <c r="C523" s="1" t="n">
        <v>45950</v>
      </c>
      <c r="D523" t="inlineStr">
        <is>
          <t>VÄSTRA GÖTALANDS LÄN</t>
        </is>
      </c>
      <c r="E523" t="inlineStr">
        <is>
          <t>BENGTSFORS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49900-2025</t>
        </is>
      </c>
      <c r="B524" s="1" t="n">
        <v>45940.59071759259</v>
      </c>
      <c r="C524" s="1" t="n">
        <v>45950</v>
      </c>
      <c r="D524" t="inlineStr">
        <is>
          <t>VÄSTRA GÖTALANDS LÄN</t>
        </is>
      </c>
      <c r="E524" t="inlineStr">
        <is>
          <t>BENGTSFORS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27739-2023</t>
        </is>
      </c>
      <c r="B525" s="1" t="n">
        <v>45098.37615740741</v>
      </c>
      <c r="C525" s="1" t="n">
        <v>45950</v>
      </c>
      <c r="D525" t="inlineStr">
        <is>
          <t>VÄSTRA GÖTALANDS LÄN</t>
        </is>
      </c>
      <c r="E525" t="inlineStr">
        <is>
          <t>BENGTSFORS</t>
        </is>
      </c>
      <c r="G525" t="n">
        <v>4.6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2198-2024</t>
        </is>
      </c>
      <c r="B526" s="1" t="n">
        <v>45309</v>
      </c>
      <c r="C526" s="1" t="n">
        <v>45950</v>
      </c>
      <c r="D526" t="inlineStr">
        <is>
          <t>VÄSTRA GÖTALANDS LÄN</t>
        </is>
      </c>
      <c r="E526" t="inlineStr">
        <is>
          <t>BENGTSFORS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33824-2024</t>
        </is>
      </c>
      <c r="B527" s="1" t="n">
        <v>45520.61393518518</v>
      </c>
      <c r="C527" s="1" t="n">
        <v>45950</v>
      </c>
      <c r="D527" t="inlineStr">
        <is>
          <t>VÄSTRA GÖTALANDS LÄN</t>
        </is>
      </c>
      <c r="E527" t="inlineStr">
        <is>
          <t>BENGTSFORS</t>
        </is>
      </c>
      <c r="G527" t="n">
        <v>5.3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50149-2025</t>
        </is>
      </c>
      <c r="B528" s="1" t="n">
        <v>45943.57349537037</v>
      </c>
      <c r="C528" s="1" t="n">
        <v>45950</v>
      </c>
      <c r="D528" t="inlineStr">
        <is>
          <t>VÄSTRA GÖTALANDS LÄN</t>
        </is>
      </c>
      <c r="E528" t="inlineStr">
        <is>
          <t>BENGTSFORS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49851-2025</t>
        </is>
      </c>
      <c r="B529" s="1" t="n">
        <v>45940.49237268518</v>
      </c>
      <c r="C529" s="1" t="n">
        <v>45950</v>
      </c>
      <c r="D529" t="inlineStr">
        <is>
          <t>VÄSTRA GÖTALANDS LÄN</t>
        </is>
      </c>
      <c r="E529" t="inlineStr">
        <is>
          <t>BENGTSFORS</t>
        </is>
      </c>
      <c r="F529" t="inlineStr">
        <is>
          <t>Övriga Aktiebolag</t>
        </is>
      </c>
      <c r="G529" t="n">
        <v>10.5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49853-2025</t>
        </is>
      </c>
      <c r="B530" s="1" t="n">
        <v>45940.49908564815</v>
      </c>
      <c r="C530" s="1" t="n">
        <v>45950</v>
      </c>
      <c r="D530" t="inlineStr">
        <is>
          <t>VÄSTRA GÖTALANDS LÄN</t>
        </is>
      </c>
      <c r="E530" t="inlineStr">
        <is>
          <t>BENGTSFORS</t>
        </is>
      </c>
      <c r="F530" t="inlineStr">
        <is>
          <t>Övriga Aktiebolag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52902-2022</t>
        </is>
      </c>
      <c r="B531" s="1" t="n">
        <v>44875</v>
      </c>
      <c r="C531" s="1" t="n">
        <v>45950</v>
      </c>
      <c r="D531" t="inlineStr">
        <is>
          <t>VÄSTRA GÖTALANDS LÄN</t>
        </is>
      </c>
      <c r="E531" t="inlineStr">
        <is>
          <t>BENGTSFORS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12075-2023</t>
        </is>
      </c>
      <c r="B532" s="1" t="n">
        <v>44997.43748842592</v>
      </c>
      <c r="C532" s="1" t="n">
        <v>45950</v>
      </c>
      <c r="D532" t="inlineStr">
        <is>
          <t>VÄSTRA GÖTALANDS LÄN</t>
        </is>
      </c>
      <c r="E532" t="inlineStr">
        <is>
          <t>BENGTSFORS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20164-2025</t>
        </is>
      </c>
      <c r="B533" s="1" t="n">
        <v>45772.57297453703</v>
      </c>
      <c r="C533" s="1" t="n">
        <v>45950</v>
      </c>
      <c r="D533" t="inlineStr">
        <is>
          <t>VÄSTRA GÖTALANDS LÄN</t>
        </is>
      </c>
      <c r="E533" t="inlineStr">
        <is>
          <t>BENGTSFORS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37356-2023</t>
        </is>
      </c>
      <c r="B534" s="1" t="n">
        <v>45156.47878472223</v>
      </c>
      <c r="C534" s="1" t="n">
        <v>45950</v>
      </c>
      <c r="D534" t="inlineStr">
        <is>
          <t>VÄSTRA GÖTALANDS LÄN</t>
        </is>
      </c>
      <c r="E534" t="inlineStr">
        <is>
          <t>BENGTSFORS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37394-2023</t>
        </is>
      </c>
      <c r="B535" s="1" t="n">
        <v>45155</v>
      </c>
      <c r="C535" s="1" t="n">
        <v>45950</v>
      </c>
      <c r="D535" t="inlineStr">
        <is>
          <t>VÄSTRA GÖTALANDS LÄN</t>
        </is>
      </c>
      <c r="E535" t="inlineStr">
        <is>
          <t>BENGTSFORS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23650-2021</t>
        </is>
      </c>
      <c r="B536" s="1" t="n">
        <v>44334.59101851852</v>
      </c>
      <c r="C536" s="1" t="n">
        <v>45950</v>
      </c>
      <c r="D536" t="inlineStr">
        <is>
          <t>VÄSTRA GÖTALANDS LÄN</t>
        </is>
      </c>
      <c r="E536" t="inlineStr">
        <is>
          <t>BENGTSFORS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28460-2024</t>
        </is>
      </c>
      <c r="B537" s="1" t="n">
        <v>45477</v>
      </c>
      <c r="C537" s="1" t="n">
        <v>45950</v>
      </c>
      <c r="D537" t="inlineStr">
        <is>
          <t>VÄSTRA GÖTALANDS LÄN</t>
        </is>
      </c>
      <c r="E537" t="inlineStr">
        <is>
          <t>BENGTSFORS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59169-2024</t>
        </is>
      </c>
      <c r="B538" s="1" t="n">
        <v>45637.49137731481</v>
      </c>
      <c r="C538" s="1" t="n">
        <v>45950</v>
      </c>
      <c r="D538" t="inlineStr">
        <is>
          <t>VÄSTRA GÖTALANDS LÄN</t>
        </is>
      </c>
      <c r="E538" t="inlineStr">
        <is>
          <t>BENGTSFORS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49880-2025</t>
        </is>
      </c>
      <c r="B539" s="1" t="n">
        <v>45940.56752314815</v>
      </c>
      <c r="C539" s="1" t="n">
        <v>45950</v>
      </c>
      <c r="D539" t="inlineStr">
        <is>
          <t>VÄSTRA GÖTALANDS LÄN</t>
        </is>
      </c>
      <c r="E539" t="inlineStr">
        <is>
          <t>BENGTSFORS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45147-2024</t>
        </is>
      </c>
      <c r="B540" s="1" t="n">
        <v>45575</v>
      </c>
      <c r="C540" s="1" t="n">
        <v>45950</v>
      </c>
      <c r="D540" t="inlineStr">
        <is>
          <t>VÄSTRA GÖTALANDS LÄN</t>
        </is>
      </c>
      <c r="E540" t="inlineStr">
        <is>
          <t>BENGTSFORS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50042-2025</t>
        </is>
      </c>
      <c r="B541" s="1" t="n">
        <v>45943.40510416667</v>
      </c>
      <c r="C541" s="1" t="n">
        <v>45950</v>
      </c>
      <c r="D541" t="inlineStr">
        <is>
          <t>VÄSTRA GÖTALANDS LÄN</t>
        </is>
      </c>
      <c r="E541" t="inlineStr">
        <is>
          <t>BENGTSFORS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50047-2025</t>
        </is>
      </c>
      <c r="B542" s="1" t="n">
        <v>45943.41034722222</v>
      </c>
      <c r="C542" s="1" t="n">
        <v>45950</v>
      </c>
      <c r="D542" t="inlineStr">
        <is>
          <t>VÄSTRA GÖTALANDS LÄN</t>
        </is>
      </c>
      <c r="E542" t="inlineStr">
        <is>
          <t>BENGTSFORS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49952-2025</t>
        </is>
      </c>
      <c r="B543" s="1" t="n">
        <v>45940</v>
      </c>
      <c r="C543" s="1" t="n">
        <v>45950</v>
      </c>
      <c r="D543" t="inlineStr">
        <is>
          <t>VÄSTRA GÖTALANDS LÄN</t>
        </is>
      </c>
      <c r="E543" t="inlineStr">
        <is>
          <t>BENGTSFORS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1286-2022</t>
        </is>
      </c>
      <c r="B544" s="1" t="n">
        <v>44572.67575231481</v>
      </c>
      <c r="C544" s="1" t="n">
        <v>45950</v>
      </c>
      <c r="D544" t="inlineStr">
        <is>
          <t>VÄSTRA GÖTALANDS LÄN</t>
        </is>
      </c>
      <c r="E544" t="inlineStr">
        <is>
          <t>BENGTSFORS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1315-2022</t>
        </is>
      </c>
      <c r="B545" s="1" t="n">
        <v>44572.73582175926</v>
      </c>
      <c r="C545" s="1" t="n">
        <v>45950</v>
      </c>
      <c r="D545" t="inlineStr">
        <is>
          <t>VÄSTRA GÖTALANDS LÄN</t>
        </is>
      </c>
      <c r="E545" t="inlineStr">
        <is>
          <t>BENGTSFORS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41402-2025</t>
        </is>
      </c>
      <c r="B546" s="1" t="n">
        <v>45901.34243055555</v>
      </c>
      <c r="C546" s="1" t="n">
        <v>45950</v>
      </c>
      <c r="D546" t="inlineStr">
        <is>
          <t>VÄSTRA GÖTALANDS LÄN</t>
        </is>
      </c>
      <c r="E546" t="inlineStr">
        <is>
          <t>BENGTSFORS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7867-2022</t>
        </is>
      </c>
      <c r="B547" s="1" t="n">
        <v>44608</v>
      </c>
      <c r="C547" s="1" t="n">
        <v>45950</v>
      </c>
      <c r="D547" t="inlineStr">
        <is>
          <t>VÄSTRA GÖTALANDS LÄN</t>
        </is>
      </c>
      <c r="E547" t="inlineStr">
        <is>
          <t>BENGTSFORS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41213-2024</t>
        </is>
      </c>
      <c r="B548" s="1" t="n">
        <v>45559</v>
      </c>
      <c r="C548" s="1" t="n">
        <v>45950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51550-2024</t>
        </is>
      </c>
      <c r="B549" s="1" t="n">
        <v>45604</v>
      </c>
      <c r="C549" s="1" t="n">
        <v>45950</v>
      </c>
      <c r="D549" t="inlineStr">
        <is>
          <t>VÄSTRA GÖTALANDS LÄN</t>
        </is>
      </c>
      <c r="E549" t="inlineStr">
        <is>
          <t>BENGTSFORS</t>
        </is>
      </c>
      <c r="G549" t="n">
        <v>15.7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50175-2025</t>
        </is>
      </c>
      <c r="B550" s="1" t="n">
        <v>45943.60738425926</v>
      </c>
      <c r="C550" s="1" t="n">
        <v>45950</v>
      </c>
      <c r="D550" t="inlineStr">
        <is>
          <t>VÄSTRA GÖTALANDS LÄN</t>
        </is>
      </c>
      <c r="E550" t="inlineStr">
        <is>
          <t>BENGTSFORS</t>
        </is>
      </c>
      <c r="G550" t="n">
        <v>5.8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50105-2025</t>
        </is>
      </c>
      <c r="B551" s="1" t="n">
        <v>45943.53577546297</v>
      </c>
      <c r="C551" s="1" t="n">
        <v>45950</v>
      </c>
      <c r="D551" t="inlineStr">
        <is>
          <t>VÄSTRA GÖTALANDS LÄN</t>
        </is>
      </c>
      <c r="E551" t="inlineStr">
        <is>
          <t>BENGTSFORS</t>
        </is>
      </c>
      <c r="G551" t="n">
        <v>9.5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50111-2025</t>
        </is>
      </c>
      <c r="B552" s="1" t="n">
        <v>45943.54265046296</v>
      </c>
      <c r="C552" s="1" t="n">
        <v>45950</v>
      </c>
      <c r="D552" t="inlineStr">
        <is>
          <t>VÄSTRA GÖTALANDS LÄN</t>
        </is>
      </c>
      <c r="E552" t="inlineStr">
        <is>
          <t>BENGTSFORS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3823-2023</t>
        </is>
      </c>
      <c r="B553" s="1" t="n">
        <v>44951.63021990741</v>
      </c>
      <c r="C553" s="1" t="n">
        <v>45950</v>
      </c>
      <c r="D553" t="inlineStr">
        <is>
          <t>VÄSTRA GÖTALANDS LÄN</t>
        </is>
      </c>
      <c r="E553" t="inlineStr">
        <is>
          <t>BENGTSFORS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31381-2025</t>
        </is>
      </c>
      <c r="B554" s="1" t="n">
        <v>45833</v>
      </c>
      <c r="C554" s="1" t="n">
        <v>45950</v>
      </c>
      <c r="D554" t="inlineStr">
        <is>
          <t>VÄSTRA GÖTALANDS LÄN</t>
        </is>
      </c>
      <c r="E554" t="inlineStr">
        <is>
          <t>BENGTSFORS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5007-2023</t>
        </is>
      </c>
      <c r="B555" s="1" t="n">
        <v>44958.50300925926</v>
      </c>
      <c r="C555" s="1" t="n">
        <v>45950</v>
      </c>
      <c r="D555" t="inlineStr">
        <is>
          <t>VÄSTRA GÖTALANDS LÄN</t>
        </is>
      </c>
      <c r="E555" t="inlineStr">
        <is>
          <t>BENGTSFORS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41229-2024</t>
        </is>
      </c>
      <c r="B556" s="1" t="n">
        <v>45559.56221064815</v>
      </c>
      <c r="C556" s="1" t="n">
        <v>45950</v>
      </c>
      <c r="D556" t="inlineStr">
        <is>
          <t>VÄSTRA GÖTALANDS LÄN</t>
        </is>
      </c>
      <c r="E556" t="inlineStr">
        <is>
          <t>BENGTSFORS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49884-2025</t>
        </is>
      </c>
      <c r="B557" s="1" t="n">
        <v>45940.56982638889</v>
      </c>
      <c r="C557" s="1" t="n">
        <v>45950</v>
      </c>
      <c r="D557" t="inlineStr">
        <is>
          <t>VÄSTRA GÖTALANDS LÄN</t>
        </is>
      </c>
      <c r="E557" t="inlineStr">
        <is>
          <t>BENGTSFORS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41623-2025</t>
        </is>
      </c>
      <c r="B558" s="1" t="n">
        <v>45901.70811342593</v>
      </c>
      <c r="C558" s="1" t="n">
        <v>45950</v>
      </c>
      <c r="D558" t="inlineStr">
        <is>
          <t>VÄSTRA GÖTALANDS LÄN</t>
        </is>
      </c>
      <c r="E558" t="inlineStr">
        <is>
          <t>BENGTSFORS</t>
        </is>
      </c>
      <c r="G558" t="n">
        <v>7.3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3957-2025</t>
        </is>
      </c>
      <c r="B559" s="1" t="n">
        <v>45684.49913194445</v>
      </c>
      <c r="C559" s="1" t="n">
        <v>45950</v>
      </c>
      <c r="D559" t="inlineStr">
        <is>
          <t>VÄSTRA GÖTALANDS LÄN</t>
        </is>
      </c>
      <c r="E559" t="inlineStr">
        <is>
          <t>BENGTSFORS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24659-2025</t>
        </is>
      </c>
      <c r="B560" s="1" t="n">
        <v>45798.64138888889</v>
      </c>
      <c r="C560" s="1" t="n">
        <v>45950</v>
      </c>
      <c r="D560" t="inlineStr">
        <is>
          <t>VÄSTRA GÖTALANDS LÄN</t>
        </is>
      </c>
      <c r="E560" t="inlineStr">
        <is>
          <t>BENGTSFORS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47212-2023</t>
        </is>
      </c>
      <c r="B561" s="1" t="n">
        <v>45202</v>
      </c>
      <c r="C561" s="1" t="n">
        <v>45950</v>
      </c>
      <c r="D561" t="inlineStr">
        <is>
          <t>VÄSTRA GÖTALANDS LÄN</t>
        </is>
      </c>
      <c r="E561" t="inlineStr">
        <is>
          <t>BENGTSFORS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9979-2024</t>
        </is>
      </c>
      <c r="B562" s="1" t="n">
        <v>45363.7016087963</v>
      </c>
      <c r="C562" s="1" t="n">
        <v>45950</v>
      </c>
      <c r="D562" t="inlineStr">
        <is>
          <t>VÄSTRA GÖTALANDS LÄN</t>
        </is>
      </c>
      <c r="E562" t="inlineStr">
        <is>
          <t>BENGTSFORS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6205-2023</t>
        </is>
      </c>
      <c r="B563" s="1" t="n">
        <v>44964.75292824074</v>
      </c>
      <c r="C563" s="1" t="n">
        <v>45950</v>
      </c>
      <c r="D563" t="inlineStr">
        <is>
          <t>VÄSTRA GÖTALANDS LÄN</t>
        </is>
      </c>
      <c r="E563" t="inlineStr">
        <is>
          <t>BENGTSFORS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24520-2025</t>
        </is>
      </c>
      <c r="B564" s="1" t="n">
        <v>45798.41679398148</v>
      </c>
      <c r="C564" s="1" t="n">
        <v>45950</v>
      </c>
      <c r="D564" t="inlineStr">
        <is>
          <t>VÄSTRA GÖTALANDS LÄN</t>
        </is>
      </c>
      <c r="E564" t="inlineStr">
        <is>
          <t>BENGTSFORS</t>
        </is>
      </c>
      <c r="F564" t="inlineStr">
        <is>
          <t>Kyrkan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42396-2024</t>
        </is>
      </c>
      <c r="B565" s="1" t="n">
        <v>45565.32887731482</v>
      </c>
      <c r="C565" s="1" t="n">
        <v>45950</v>
      </c>
      <c r="D565" t="inlineStr">
        <is>
          <t>VÄSTRA GÖTALANDS LÄN</t>
        </is>
      </c>
      <c r="E565" t="inlineStr">
        <is>
          <t>BENGTSFORS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46929-2023</t>
        </is>
      </c>
      <c r="B566" s="1" t="n">
        <v>45201</v>
      </c>
      <c r="C566" s="1" t="n">
        <v>45950</v>
      </c>
      <c r="D566" t="inlineStr">
        <is>
          <t>VÄSTRA GÖTALANDS LÄN</t>
        </is>
      </c>
      <c r="E566" t="inlineStr">
        <is>
          <t>BENGTSFORS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39917-2021</t>
        </is>
      </c>
      <c r="B567" s="1" t="n">
        <v>44417</v>
      </c>
      <c r="C567" s="1" t="n">
        <v>45950</v>
      </c>
      <c r="D567" t="inlineStr">
        <is>
          <t>VÄSTRA GÖTALANDS LÄN</t>
        </is>
      </c>
      <c r="E567" t="inlineStr">
        <is>
          <t>BENGTSFORS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35188-2024</t>
        </is>
      </c>
      <c r="B568" s="1" t="n">
        <v>45530.45415509259</v>
      </c>
      <c r="C568" s="1" t="n">
        <v>45950</v>
      </c>
      <c r="D568" t="inlineStr">
        <is>
          <t>VÄSTRA GÖTALANDS LÄN</t>
        </is>
      </c>
      <c r="E568" t="inlineStr">
        <is>
          <t>BENGTSFORS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34129-2024</t>
        </is>
      </c>
      <c r="B569" s="1" t="n">
        <v>45524.34608796296</v>
      </c>
      <c r="C569" s="1" t="n">
        <v>45950</v>
      </c>
      <c r="D569" t="inlineStr">
        <is>
          <t>VÄSTRA GÖTALANDS LÄN</t>
        </is>
      </c>
      <c r="E569" t="inlineStr">
        <is>
          <t>BENGTSFORS</t>
        </is>
      </c>
      <c r="G569" t="n">
        <v>10.6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9030-2021</t>
        </is>
      </c>
      <c r="B570" s="1" t="n">
        <v>44249</v>
      </c>
      <c r="C570" s="1" t="n">
        <v>45950</v>
      </c>
      <c r="D570" t="inlineStr">
        <is>
          <t>VÄSTRA GÖTALANDS LÄN</t>
        </is>
      </c>
      <c r="E570" t="inlineStr">
        <is>
          <t>BENGTSFORS</t>
        </is>
      </c>
      <c r="G570" t="n">
        <v>8.699999999999999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50517-2025</t>
        </is>
      </c>
      <c r="B571" s="1" t="n">
        <v>45945.4562962963</v>
      </c>
      <c r="C571" s="1" t="n">
        <v>45950</v>
      </c>
      <c r="D571" t="inlineStr">
        <is>
          <t>VÄSTRA GÖTALANDS LÄN</t>
        </is>
      </c>
      <c r="E571" t="inlineStr">
        <is>
          <t>BENGTSFORS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7431-2023</t>
        </is>
      </c>
      <c r="B572" s="1" t="n">
        <v>44971.56972222222</v>
      </c>
      <c r="C572" s="1" t="n">
        <v>45950</v>
      </c>
      <c r="D572" t="inlineStr">
        <is>
          <t>VÄSTRA GÖTALANDS LÄN</t>
        </is>
      </c>
      <c r="E572" t="inlineStr">
        <is>
          <t>BENGTSFORS</t>
        </is>
      </c>
      <c r="G572" t="n">
        <v>7.1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28778-2021</t>
        </is>
      </c>
      <c r="B573" s="1" t="n">
        <v>44357.5655787037</v>
      </c>
      <c r="C573" s="1" t="n">
        <v>45950</v>
      </c>
      <c r="D573" t="inlineStr">
        <is>
          <t>VÄSTRA GÖTALANDS LÄN</t>
        </is>
      </c>
      <c r="E573" t="inlineStr">
        <is>
          <t>BENGTSFORS</t>
        </is>
      </c>
      <c r="G573" t="n">
        <v>5.8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50625-2025</t>
        </is>
      </c>
      <c r="B574" s="1" t="n">
        <v>45945.63540509259</v>
      </c>
      <c r="C574" s="1" t="n">
        <v>45950</v>
      </c>
      <c r="D574" t="inlineStr">
        <is>
          <t>VÄSTRA GÖTALANDS LÄN</t>
        </is>
      </c>
      <c r="E574" t="inlineStr">
        <is>
          <t>BENGTSFORS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4279-2025</t>
        </is>
      </c>
      <c r="B575" s="1" t="n">
        <v>45685.63891203704</v>
      </c>
      <c r="C575" s="1" t="n">
        <v>45950</v>
      </c>
      <c r="D575" t="inlineStr">
        <is>
          <t>VÄSTRA GÖTALANDS LÄN</t>
        </is>
      </c>
      <c r="E575" t="inlineStr">
        <is>
          <t>BENGTSFORS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35690-2024</t>
        </is>
      </c>
      <c r="B576" s="1" t="n">
        <v>45532.43239583333</v>
      </c>
      <c r="C576" s="1" t="n">
        <v>45950</v>
      </c>
      <c r="D576" t="inlineStr">
        <is>
          <t>VÄSTRA GÖTALANDS LÄN</t>
        </is>
      </c>
      <c r="E576" t="inlineStr">
        <is>
          <t>BENGTSFORS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50487-2025</t>
        </is>
      </c>
      <c r="B577" s="1" t="n">
        <v>45945.39131944445</v>
      </c>
      <c r="C577" s="1" t="n">
        <v>45950</v>
      </c>
      <c r="D577" t="inlineStr">
        <is>
          <t>VÄSTRA GÖTALANDS LÄN</t>
        </is>
      </c>
      <c r="E577" t="inlineStr">
        <is>
          <t>BENGTSFORS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50510-2025</t>
        </is>
      </c>
      <c r="B578" s="1" t="n">
        <v>45945.4416087963</v>
      </c>
      <c r="C578" s="1" t="n">
        <v>45950</v>
      </c>
      <c r="D578" t="inlineStr">
        <is>
          <t>VÄSTRA GÖTALANDS LÄN</t>
        </is>
      </c>
      <c r="E578" t="inlineStr">
        <is>
          <t>BENGTSFORS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41990-2025</t>
        </is>
      </c>
      <c r="B579" s="1" t="n">
        <v>45903.54530092593</v>
      </c>
      <c r="C579" s="1" t="n">
        <v>45950</v>
      </c>
      <c r="D579" t="inlineStr">
        <is>
          <t>VÄSTRA GÖTALANDS LÄN</t>
        </is>
      </c>
      <c r="E579" t="inlineStr">
        <is>
          <t>BENGTSFORS</t>
        </is>
      </c>
      <c r="G579" t="n">
        <v>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25088-2025</t>
        </is>
      </c>
      <c r="B580" s="1" t="n">
        <v>45800</v>
      </c>
      <c r="C580" s="1" t="n">
        <v>45950</v>
      </c>
      <c r="D580" t="inlineStr">
        <is>
          <t>VÄSTRA GÖTALANDS LÄN</t>
        </is>
      </c>
      <c r="E580" t="inlineStr">
        <is>
          <t>BENGTSFORS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14397-2024</t>
        </is>
      </c>
      <c r="B581" s="1" t="n">
        <v>45394.39236111111</v>
      </c>
      <c r="C581" s="1" t="n">
        <v>45950</v>
      </c>
      <c r="D581" t="inlineStr">
        <is>
          <t>VÄSTRA GÖTALANDS LÄN</t>
        </is>
      </c>
      <c r="E581" t="inlineStr">
        <is>
          <t>BENGTSFORS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2165-2024</t>
        </is>
      </c>
      <c r="B582" s="1" t="n">
        <v>45309.60811342593</v>
      </c>
      <c r="C582" s="1" t="n">
        <v>45950</v>
      </c>
      <c r="D582" t="inlineStr">
        <is>
          <t>VÄSTRA GÖTALANDS LÄN</t>
        </is>
      </c>
      <c r="E582" t="inlineStr">
        <is>
          <t>BENGTSFORS</t>
        </is>
      </c>
      <c r="G582" t="n">
        <v>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41806-2025</t>
        </is>
      </c>
      <c r="B583" s="1" t="n">
        <v>45902.63655092593</v>
      </c>
      <c r="C583" s="1" t="n">
        <v>45950</v>
      </c>
      <c r="D583" t="inlineStr">
        <is>
          <t>VÄSTRA GÖTALANDS LÄN</t>
        </is>
      </c>
      <c r="E583" t="inlineStr">
        <is>
          <t>BENGTSFORS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41985-2025</t>
        </is>
      </c>
      <c r="B584" s="1" t="n">
        <v>45903.54034722222</v>
      </c>
      <c r="C584" s="1" t="n">
        <v>45950</v>
      </c>
      <c r="D584" t="inlineStr">
        <is>
          <t>VÄSTRA GÖTALANDS LÄN</t>
        </is>
      </c>
      <c r="E584" t="inlineStr">
        <is>
          <t>BENGTSFORS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58797-2022</t>
        </is>
      </c>
      <c r="B585" s="1" t="n">
        <v>44903.42677083334</v>
      </c>
      <c r="C585" s="1" t="n">
        <v>45950</v>
      </c>
      <c r="D585" t="inlineStr">
        <is>
          <t>VÄSTRA GÖTALANDS LÄN</t>
        </is>
      </c>
      <c r="E585" t="inlineStr">
        <is>
          <t>BENGTSFORS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54560-2023</t>
        </is>
      </c>
      <c r="B586" s="1" t="n">
        <v>45233</v>
      </c>
      <c r="C586" s="1" t="n">
        <v>45950</v>
      </c>
      <c r="D586" t="inlineStr">
        <is>
          <t>VÄSTRA GÖTALANDS LÄN</t>
        </is>
      </c>
      <c r="E586" t="inlineStr">
        <is>
          <t>BENGTSFORS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17477-2024</t>
        </is>
      </c>
      <c r="B587" s="1" t="n">
        <v>45415.4722800926</v>
      </c>
      <c r="C587" s="1" t="n">
        <v>45950</v>
      </c>
      <c r="D587" t="inlineStr">
        <is>
          <t>VÄSTRA GÖTALANDS LÄN</t>
        </is>
      </c>
      <c r="E587" t="inlineStr">
        <is>
          <t>BENGTSFORS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11751-2024</t>
        </is>
      </c>
      <c r="B588" s="1" t="n">
        <v>45373</v>
      </c>
      <c r="C588" s="1" t="n">
        <v>45950</v>
      </c>
      <c r="D588" t="inlineStr">
        <is>
          <t>VÄSTRA GÖTALANDS LÄN</t>
        </is>
      </c>
      <c r="E588" t="inlineStr">
        <is>
          <t>BENGTSFORS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58158-2024</t>
        </is>
      </c>
      <c r="B589" s="1" t="n">
        <v>45632.44810185185</v>
      </c>
      <c r="C589" s="1" t="n">
        <v>45950</v>
      </c>
      <c r="D589" t="inlineStr">
        <is>
          <t>VÄSTRA GÖTALANDS LÄN</t>
        </is>
      </c>
      <c r="E589" t="inlineStr">
        <is>
          <t>BENGTSFORS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51106-2025</t>
        </is>
      </c>
      <c r="B590" s="1" t="n">
        <v>45947.49642361111</v>
      </c>
      <c r="C590" s="1" t="n">
        <v>45950</v>
      </c>
      <c r="D590" t="inlineStr">
        <is>
          <t>VÄSTRA GÖTALANDS LÄN</t>
        </is>
      </c>
      <c r="E590" t="inlineStr">
        <is>
          <t>BENGTSFORS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51003-2025</t>
        </is>
      </c>
      <c r="B591" s="1" t="n">
        <v>45947.36222222223</v>
      </c>
      <c r="C591" s="1" t="n">
        <v>45950</v>
      </c>
      <c r="D591" t="inlineStr">
        <is>
          <t>VÄSTRA GÖTALANDS LÄN</t>
        </is>
      </c>
      <c r="E591" t="inlineStr">
        <is>
          <t>BENGTSFORS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25937-2025</t>
        </is>
      </c>
      <c r="B592" s="1" t="n">
        <v>45804.59358796296</v>
      </c>
      <c r="C592" s="1" t="n">
        <v>45950</v>
      </c>
      <c r="D592" t="inlineStr">
        <is>
          <t>VÄSTRA GÖTALANDS LÄN</t>
        </is>
      </c>
      <c r="E592" t="inlineStr">
        <is>
          <t>BENGTSFORS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42425-2025</t>
        </is>
      </c>
      <c r="B593" s="1" t="n">
        <v>45905.41342592592</v>
      </c>
      <c r="C593" s="1" t="n">
        <v>45950</v>
      </c>
      <c r="D593" t="inlineStr">
        <is>
          <t>VÄSTRA GÖTALANDS LÄN</t>
        </is>
      </c>
      <c r="E593" t="inlineStr">
        <is>
          <t>BENGTSFORS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25935-2025</t>
        </is>
      </c>
      <c r="B594" s="1" t="n">
        <v>45804.59189814814</v>
      </c>
      <c r="C594" s="1" t="n">
        <v>45950</v>
      </c>
      <c r="D594" t="inlineStr">
        <is>
          <t>VÄSTRA GÖTALANDS LÄN</t>
        </is>
      </c>
      <c r="E594" t="inlineStr">
        <is>
          <t>BENGTSFORS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33609-2023</t>
        </is>
      </c>
      <c r="B595" s="1" t="n">
        <v>45132.33288194444</v>
      </c>
      <c r="C595" s="1" t="n">
        <v>45950</v>
      </c>
      <c r="D595" t="inlineStr">
        <is>
          <t>VÄSTRA GÖTALANDS LÄN</t>
        </is>
      </c>
      <c r="E595" t="inlineStr">
        <is>
          <t>BENGTSFORS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20908-2023</t>
        </is>
      </c>
      <c r="B596" s="1" t="n">
        <v>45060</v>
      </c>
      <c r="C596" s="1" t="n">
        <v>45950</v>
      </c>
      <c r="D596" t="inlineStr">
        <is>
          <t>VÄSTRA GÖTALANDS LÄN</t>
        </is>
      </c>
      <c r="E596" t="inlineStr">
        <is>
          <t>BENGTSFORS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10882-2025</t>
        </is>
      </c>
      <c r="B597" s="1" t="n">
        <v>45722.65290509259</v>
      </c>
      <c r="C597" s="1" t="n">
        <v>45950</v>
      </c>
      <c r="D597" t="inlineStr">
        <is>
          <t>VÄSTRA GÖTALANDS LÄN</t>
        </is>
      </c>
      <c r="E597" t="inlineStr">
        <is>
          <t>BENGTSFORS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20110-2025</t>
        </is>
      </c>
      <c r="B598" s="1" t="n">
        <v>45772.47270833333</v>
      </c>
      <c r="C598" s="1" t="n">
        <v>45950</v>
      </c>
      <c r="D598" t="inlineStr">
        <is>
          <t>VÄSTRA GÖTALANDS LÄN</t>
        </is>
      </c>
      <c r="E598" t="inlineStr">
        <is>
          <t>BENGTSFORS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11918-2024</t>
        </is>
      </c>
      <c r="B599" s="1" t="n">
        <v>45376.60981481482</v>
      </c>
      <c r="C599" s="1" t="n">
        <v>45950</v>
      </c>
      <c r="D599" t="inlineStr">
        <is>
          <t>VÄSTRA GÖTALANDS LÄN</t>
        </is>
      </c>
      <c r="E599" t="inlineStr">
        <is>
          <t>BENGTSFORS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65763-2021</t>
        </is>
      </c>
      <c r="B600" s="1" t="n">
        <v>44516</v>
      </c>
      <c r="C600" s="1" t="n">
        <v>45950</v>
      </c>
      <c r="D600" t="inlineStr">
        <is>
          <t>VÄSTRA GÖTALANDS LÄN</t>
        </is>
      </c>
      <c r="E600" t="inlineStr">
        <is>
          <t>BENGTSFORS</t>
        </is>
      </c>
      <c r="G600" t="n">
        <v>8.6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2378-2024</t>
        </is>
      </c>
      <c r="B601" s="1" t="n">
        <v>45310.63673611111</v>
      </c>
      <c r="C601" s="1" t="n">
        <v>45950</v>
      </c>
      <c r="D601" t="inlineStr">
        <is>
          <t>VÄSTRA GÖTALANDS LÄN</t>
        </is>
      </c>
      <c r="E601" t="inlineStr">
        <is>
          <t>BENGTSFORS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27130-2025</t>
        </is>
      </c>
      <c r="B602" s="1" t="n">
        <v>45811</v>
      </c>
      <c r="C602" s="1" t="n">
        <v>45950</v>
      </c>
      <c r="D602" t="inlineStr">
        <is>
          <t>VÄSTRA GÖTALANDS LÄN</t>
        </is>
      </c>
      <c r="E602" t="inlineStr">
        <is>
          <t>BENGTSFORS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56090-2022</t>
        </is>
      </c>
      <c r="B603" s="1" t="n">
        <v>44887</v>
      </c>
      <c r="C603" s="1" t="n">
        <v>45950</v>
      </c>
      <c r="D603" t="inlineStr">
        <is>
          <t>VÄSTRA GÖTALANDS LÄN</t>
        </is>
      </c>
      <c r="E603" t="inlineStr">
        <is>
          <t>BENGTSFORS</t>
        </is>
      </c>
      <c r="F603" t="inlineStr">
        <is>
          <t>Kyrkan</t>
        </is>
      </c>
      <c r="G603" t="n">
        <v>12.8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13830-2023</t>
        </is>
      </c>
      <c r="B604" s="1" t="n">
        <v>45007.59076388889</v>
      </c>
      <c r="C604" s="1" t="n">
        <v>45950</v>
      </c>
      <c r="D604" t="inlineStr">
        <is>
          <t>VÄSTRA GÖTALANDS LÄN</t>
        </is>
      </c>
      <c r="E604" t="inlineStr">
        <is>
          <t>BENGTSFORS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13843-2023</t>
        </is>
      </c>
      <c r="B605" s="1" t="n">
        <v>45007.61644675926</v>
      </c>
      <c r="C605" s="1" t="n">
        <v>45950</v>
      </c>
      <c r="D605" t="inlineStr">
        <is>
          <t>VÄSTRA GÖTALANDS LÄN</t>
        </is>
      </c>
      <c r="E605" t="inlineStr">
        <is>
          <t>BENGTSFORS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53531-2023</t>
        </is>
      </c>
      <c r="B606" s="1" t="n">
        <v>45230</v>
      </c>
      <c r="C606" s="1" t="n">
        <v>45950</v>
      </c>
      <c r="D606" t="inlineStr">
        <is>
          <t>VÄSTRA GÖTALANDS LÄN</t>
        </is>
      </c>
      <c r="E606" t="inlineStr">
        <is>
          <t>BENGTSFORS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24681-2024</t>
        </is>
      </c>
      <c r="B607" s="1" t="n">
        <v>45460.59233796296</v>
      </c>
      <c r="C607" s="1" t="n">
        <v>45950</v>
      </c>
      <c r="D607" t="inlineStr">
        <is>
          <t>VÄSTRA GÖTALANDS LÄN</t>
        </is>
      </c>
      <c r="E607" t="inlineStr">
        <is>
          <t>BENGTSFORS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65018-2020</t>
        </is>
      </c>
      <c r="B608" s="1" t="n">
        <v>44172</v>
      </c>
      <c r="C608" s="1" t="n">
        <v>45950</v>
      </c>
      <c r="D608" t="inlineStr">
        <is>
          <t>VÄSTRA GÖTALANDS LÄN</t>
        </is>
      </c>
      <c r="E608" t="inlineStr">
        <is>
          <t>BENGTSFORS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41865-2023</t>
        </is>
      </c>
      <c r="B609" s="1" t="n">
        <v>45176.6408912037</v>
      </c>
      <c r="C609" s="1" t="n">
        <v>45950</v>
      </c>
      <c r="D609" t="inlineStr">
        <is>
          <t>VÄSTRA GÖTALANDS LÄN</t>
        </is>
      </c>
      <c r="E609" t="inlineStr">
        <is>
          <t>BENGTSFORS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26850-2025</t>
        </is>
      </c>
      <c r="B610" s="1" t="n">
        <v>45810.67208333333</v>
      </c>
      <c r="C610" s="1" t="n">
        <v>45950</v>
      </c>
      <c r="D610" t="inlineStr">
        <is>
          <t>VÄSTRA GÖTALANDS LÄN</t>
        </is>
      </c>
      <c r="E610" t="inlineStr">
        <is>
          <t>BENGTSFORS</t>
        </is>
      </c>
      <c r="G610" t="n">
        <v>3.7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26853-2025</t>
        </is>
      </c>
      <c r="B611" s="1" t="n">
        <v>45810.67379629629</v>
      </c>
      <c r="C611" s="1" t="n">
        <v>45950</v>
      </c>
      <c r="D611" t="inlineStr">
        <is>
          <t>VÄSTRA GÖTALANDS LÄN</t>
        </is>
      </c>
      <c r="E611" t="inlineStr">
        <is>
          <t>BENGTSFORS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26858-2025</t>
        </is>
      </c>
      <c r="B612" s="1" t="n">
        <v>45810.67701388889</v>
      </c>
      <c r="C612" s="1" t="n">
        <v>45950</v>
      </c>
      <c r="D612" t="inlineStr">
        <is>
          <t>VÄSTRA GÖTALANDS LÄN</t>
        </is>
      </c>
      <c r="E612" t="inlineStr">
        <is>
          <t>BENGTSFORS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26830-2021</t>
        </is>
      </c>
      <c r="B613" s="1" t="n">
        <v>44349.57394675926</v>
      </c>
      <c r="C613" s="1" t="n">
        <v>45950</v>
      </c>
      <c r="D613" t="inlineStr">
        <is>
          <t>VÄSTRA GÖTALANDS LÄN</t>
        </is>
      </c>
      <c r="E613" t="inlineStr">
        <is>
          <t>BENGTSFORS</t>
        </is>
      </c>
      <c r="G613" t="n">
        <v>3.8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26778-2025</t>
        </is>
      </c>
      <c r="B614" s="1" t="n">
        <v>45810.57994212963</v>
      </c>
      <c r="C614" s="1" t="n">
        <v>45950</v>
      </c>
      <c r="D614" t="inlineStr">
        <is>
          <t>VÄSTRA GÖTALANDS LÄN</t>
        </is>
      </c>
      <c r="E614" t="inlineStr">
        <is>
          <t>BENGTSFORS</t>
        </is>
      </c>
      <c r="G614" t="n">
        <v>9.4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41166-2024</t>
        </is>
      </c>
      <c r="B615" s="1" t="n">
        <v>45559.48377314815</v>
      </c>
      <c r="C615" s="1" t="n">
        <v>45950</v>
      </c>
      <c r="D615" t="inlineStr">
        <is>
          <t>VÄSTRA GÖTALANDS LÄN</t>
        </is>
      </c>
      <c r="E615" t="inlineStr">
        <is>
          <t>BENGTSFORS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54476-2022</t>
        </is>
      </c>
      <c r="B616" s="1" t="n">
        <v>44876</v>
      </c>
      <c r="C616" s="1" t="n">
        <v>45950</v>
      </c>
      <c r="D616" t="inlineStr">
        <is>
          <t>VÄSTRA GÖTALANDS LÄN</t>
        </is>
      </c>
      <c r="E616" t="inlineStr">
        <is>
          <t>BENGTSFORS</t>
        </is>
      </c>
      <c r="F616" t="inlineStr">
        <is>
          <t>Bergvik skog väst AB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52560-2021</t>
        </is>
      </c>
      <c r="B617" s="1" t="n">
        <v>44466</v>
      </c>
      <c r="C617" s="1" t="n">
        <v>45950</v>
      </c>
      <c r="D617" t="inlineStr">
        <is>
          <t>VÄSTRA GÖTALANDS LÄN</t>
        </is>
      </c>
      <c r="E617" t="inlineStr">
        <is>
          <t>BENGTSFORS</t>
        </is>
      </c>
      <c r="G617" t="n">
        <v>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12292-2024</t>
        </is>
      </c>
      <c r="B618" s="1" t="n">
        <v>45378.58028935185</v>
      </c>
      <c r="C618" s="1" t="n">
        <v>45950</v>
      </c>
      <c r="D618" t="inlineStr">
        <is>
          <t>VÄSTRA GÖTALANDS LÄN</t>
        </is>
      </c>
      <c r="E618" t="inlineStr">
        <is>
          <t>BENGTSFORS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26727-2025</t>
        </is>
      </c>
      <c r="B619" s="1" t="n">
        <v>45810.49706018518</v>
      </c>
      <c r="C619" s="1" t="n">
        <v>45950</v>
      </c>
      <c r="D619" t="inlineStr">
        <is>
          <t>VÄSTRA GÖTALANDS LÄN</t>
        </is>
      </c>
      <c r="E619" t="inlineStr">
        <is>
          <t>BENGTSFORS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36426-2023</t>
        </is>
      </c>
      <c r="B620" s="1" t="n">
        <v>45151</v>
      </c>
      <c r="C620" s="1" t="n">
        <v>45950</v>
      </c>
      <c r="D620" t="inlineStr">
        <is>
          <t>VÄSTRA GÖTALANDS LÄN</t>
        </is>
      </c>
      <c r="E620" t="inlineStr">
        <is>
          <t>BENGTSFORS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41314-2022</t>
        </is>
      </c>
      <c r="B621" s="1" t="n">
        <v>44826</v>
      </c>
      <c r="C621" s="1" t="n">
        <v>45950</v>
      </c>
      <c r="D621" t="inlineStr">
        <is>
          <t>VÄSTRA GÖTALANDS LÄN</t>
        </is>
      </c>
      <c r="E621" t="inlineStr">
        <is>
          <t>BENGTSFORS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18101-2023</t>
        </is>
      </c>
      <c r="B622" s="1" t="n">
        <v>45040</v>
      </c>
      <c r="C622" s="1" t="n">
        <v>45950</v>
      </c>
      <c r="D622" t="inlineStr">
        <is>
          <t>VÄSTRA GÖTALANDS LÄN</t>
        </is>
      </c>
      <c r="E622" t="inlineStr">
        <is>
          <t>BENGTSFORS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3308-2024</t>
        </is>
      </c>
      <c r="B623" s="1" t="n">
        <v>45317.47125</v>
      </c>
      <c r="C623" s="1" t="n">
        <v>45950</v>
      </c>
      <c r="D623" t="inlineStr">
        <is>
          <t>VÄSTRA GÖTALANDS LÄN</t>
        </is>
      </c>
      <c r="E623" t="inlineStr">
        <is>
          <t>BENGTSFORS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26834-2021</t>
        </is>
      </c>
      <c r="B624" s="1" t="n">
        <v>44349.57731481481</v>
      </c>
      <c r="C624" s="1" t="n">
        <v>45950</v>
      </c>
      <c r="D624" t="inlineStr">
        <is>
          <t>VÄSTRA GÖTALANDS LÄN</t>
        </is>
      </c>
      <c r="E624" t="inlineStr">
        <is>
          <t>BENGTSFORS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26856-2025</t>
        </is>
      </c>
      <c r="B625" s="1" t="n">
        <v>45810.67539351852</v>
      </c>
      <c r="C625" s="1" t="n">
        <v>45950</v>
      </c>
      <c r="D625" t="inlineStr">
        <is>
          <t>VÄSTRA GÖTALANDS LÄN</t>
        </is>
      </c>
      <c r="E625" t="inlineStr">
        <is>
          <t>BENGTSFORS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46745-2023</t>
        </is>
      </c>
      <c r="B626" s="1" t="n">
        <v>45198</v>
      </c>
      <c r="C626" s="1" t="n">
        <v>45950</v>
      </c>
      <c r="D626" t="inlineStr">
        <is>
          <t>VÄSTRA GÖTALANDS LÄN</t>
        </is>
      </c>
      <c r="E626" t="inlineStr">
        <is>
          <t>BENGTSFORS</t>
        </is>
      </c>
      <c r="G626" t="n">
        <v>5.6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1190-2023</t>
        </is>
      </c>
      <c r="B627" s="1" t="n">
        <v>44935</v>
      </c>
      <c r="C627" s="1" t="n">
        <v>45950</v>
      </c>
      <c r="D627" t="inlineStr">
        <is>
          <t>VÄSTRA GÖTALANDS LÄN</t>
        </is>
      </c>
      <c r="E627" t="inlineStr">
        <is>
          <t>BENGTSFORS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37736-2024</t>
        </is>
      </c>
      <c r="B628" s="1" t="n">
        <v>45541.66744212963</v>
      </c>
      <c r="C628" s="1" t="n">
        <v>45950</v>
      </c>
      <c r="D628" t="inlineStr">
        <is>
          <t>VÄSTRA GÖTALANDS LÄN</t>
        </is>
      </c>
      <c r="E628" t="inlineStr">
        <is>
          <t>BENGTSFORS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20246-2025</t>
        </is>
      </c>
      <c r="B629" s="1" t="n">
        <v>45772.71413194444</v>
      </c>
      <c r="C629" s="1" t="n">
        <v>45950</v>
      </c>
      <c r="D629" t="inlineStr">
        <is>
          <t>VÄSTRA GÖTALANDS LÄN</t>
        </is>
      </c>
      <c r="E629" t="inlineStr">
        <is>
          <t>BENGTSFORS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24332-2025</t>
        </is>
      </c>
      <c r="B630" s="1" t="n">
        <v>45797</v>
      </c>
      <c r="C630" s="1" t="n">
        <v>45950</v>
      </c>
      <c r="D630" t="inlineStr">
        <is>
          <t>VÄSTRA GÖTALANDS LÄN</t>
        </is>
      </c>
      <c r="E630" t="inlineStr">
        <is>
          <t>BENGTSFORS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27267-2025</t>
        </is>
      </c>
      <c r="B631" s="1" t="n">
        <v>45812.49005787037</v>
      </c>
      <c r="C631" s="1" t="n">
        <v>45950</v>
      </c>
      <c r="D631" t="inlineStr">
        <is>
          <t>VÄSTRA GÖTALANDS LÄN</t>
        </is>
      </c>
      <c r="E631" t="inlineStr">
        <is>
          <t>BENGTSFORS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53606-2023</t>
        </is>
      </c>
      <c r="B632" s="1" t="n">
        <v>45230</v>
      </c>
      <c r="C632" s="1" t="n">
        <v>45950</v>
      </c>
      <c r="D632" t="inlineStr">
        <is>
          <t>VÄSTRA GÖTALANDS LÄN</t>
        </is>
      </c>
      <c r="E632" t="inlineStr">
        <is>
          <t>BENGTSFORS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3751-2023</t>
        </is>
      </c>
      <c r="B633" s="1" t="n">
        <v>44951.46585648148</v>
      </c>
      <c r="C633" s="1" t="n">
        <v>45950</v>
      </c>
      <c r="D633" t="inlineStr">
        <is>
          <t>VÄSTRA GÖTALANDS LÄN</t>
        </is>
      </c>
      <c r="E633" t="inlineStr">
        <is>
          <t>BENGTSFORS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27838-2025</t>
        </is>
      </c>
      <c r="B634" s="1" t="n">
        <v>45817.37365740741</v>
      </c>
      <c r="C634" s="1" t="n">
        <v>45950</v>
      </c>
      <c r="D634" t="inlineStr">
        <is>
          <t>VÄSTRA GÖTALANDS LÄN</t>
        </is>
      </c>
      <c r="E634" t="inlineStr">
        <is>
          <t>BENGTSFORS</t>
        </is>
      </c>
      <c r="F634" t="inlineStr">
        <is>
          <t>Övriga Aktiebolag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35383-2024</t>
        </is>
      </c>
      <c r="B635" s="1" t="n">
        <v>45531.38659722222</v>
      </c>
      <c r="C635" s="1" t="n">
        <v>45950</v>
      </c>
      <c r="D635" t="inlineStr">
        <is>
          <t>VÄSTRA GÖTALANDS LÄN</t>
        </is>
      </c>
      <c r="E635" t="inlineStr">
        <is>
          <t>BENGTSFORS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50960-2023</t>
        </is>
      </c>
      <c r="B636" s="1" t="n">
        <v>45218.48347222222</v>
      </c>
      <c r="C636" s="1" t="n">
        <v>45950</v>
      </c>
      <c r="D636" t="inlineStr">
        <is>
          <t>VÄSTRA GÖTALANDS LÄN</t>
        </is>
      </c>
      <c r="E636" t="inlineStr">
        <is>
          <t>BENGTSFORS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6946-2025</t>
        </is>
      </c>
      <c r="B637" s="1" t="n">
        <v>45701.47135416666</v>
      </c>
      <c r="C637" s="1" t="n">
        <v>45950</v>
      </c>
      <c r="D637" t="inlineStr">
        <is>
          <t>VÄSTRA GÖTALANDS LÄN</t>
        </is>
      </c>
      <c r="E637" t="inlineStr">
        <is>
          <t>BENGTSFORS</t>
        </is>
      </c>
      <c r="G637" t="n">
        <v>4.9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50610-2022</t>
        </is>
      </c>
      <c r="B638" s="1" t="n">
        <v>44866</v>
      </c>
      <c r="C638" s="1" t="n">
        <v>45950</v>
      </c>
      <c r="D638" t="inlineStr">
        <is>
          <t>VÄSTRA GÖTALANDS LÄN</t>
        </is>
      </c>
      <c r="E638" t="inlineStr">
        <is>
          <t>BENGTSFORS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28329-2021</t>
        </is>
      </c>
      <c r="B639" s="1" t="n">
        <v>44356</v>
      </c>
      <c r="C639" s="1" t="n">
        <v>45950</v>
      </c>
      <c r="D639" t="inlineStr">
        <is>
          <t>VÄSTRA GÖTALANDS LÄN</t>
        </is>
      </c>
      <c r="E639" t="inlineStr">
        <is>
          <t>BENGTSFORS</t>
        </is>
      </c>
      <c r="G639" t="n">
        <v>5.5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61820-2021</t>
        </is>
      </c>
      <c r="B640" s="1" t="n">
        <v>44501.78688657407</v>
      </c>
      <c r="C640" s="1" t="n">
        <v>45950</v>
      </c>
      <c r="D640" t="inlineStr">
        <is>
          <t>VÄSTRA GÖTALANDS LÄN</t>
        </is>
      </c>
      <c r="E640" t="inlineStr">
        <is>
          <t>BENGTSFORS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2570-2023</t>
        </is>
      </c>
      <c r="B641" s="1" t="n">
        <v>44943</v>
      </c>
      <c r="C641" s="1" t="n">
        <v>45950</v>
      </c>
      <c r="D641" t="inlineStr">
        <is>
          <t>VÄSTRA GÖTALANDS LÄN</t>
        </is>
      </c>
      <c r="E641" t="inlineStr">
        <is>
          <t>BENGTSFORS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12799-2022</t>
        </is>
      </c>
      <c r="B642" s="1" t="n">
        <v>44642</v>
      </c>
      <c r="C642" s="1" t="n">
        <v>45950</v>
      </c>
      <c r="D642" t="inlineStr">
        <is>
          <t>VÄSTRA GÖTALANDS LÄN</t>
        </is>
      </c>
      <c r="E642" t="inlineStr">
        <is>
          <t>BENGTSFORS</t>
        </is>
      </c>
      <c r="G642" t="n">
        <v>5.4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42362-2024</t>
        </is>
      </c>
      <c r="B643" s="1" t="n">
        <v>45562.86854166666</v>
      </c>
      <c r="C643" s="1" t="n">
        <v>45950</v>
      </c>
      <c r="D643" t="inlineStr">
        <is>
          <t>VÄSTRA GÖTALANDS LÄN</t>
        </is>
      </c>
      <c r="E643" t="inlineStr">
        <is>
          <t>BENGTSFORS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45613-2024</t>
        </is>
      </c>
      <c r="B644" s="1" t="n">
        <v>45579.4525</v>
      </c>
      <c r="C644" s="1" t="n">
        <v>45950</v>
      </c>
      <c r="D644" t="inlineStr">
        <is>
          <t>VÄSTRA GÖTALANDS LÄN</t>
        </is>
      </c>
      <c r="E644" t="inlineStr">
        <is>
          <t>BENGTSFORS</t>
        </is>
      </c>
      <c r="G644" t="n">
        <v>7.9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27983-2025</t>
        </is>
      </c>
      <c r="B645" s="1" t="n">
        <v>45817.57670138889</v>
      </c>
      <c r="C645" s="1" t="n">
        <v>45950</v>
      </c>
      <c r="D645" t="inlineStr">
        <is>
          <t>VÄSTRA GÖTALANDS LÄN</t>
        </is>
      </c>
      <c r="E645" t="inlineStr">
        <is>
          <t>BENGTSFORS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27986-2025</t>
        </is>
      </c>
      <c r="B646" s="1" t="n">
        <v>45817.57896990741</v>
      </c>
      <c r="C646" s="1" t="n">
        <v>45950</v>
      </c>
      <c r="D646" t="inlineStr">
        <is>
          <t>VÄSTRA GÖTALANDS LÄN</t>
        </is>
      </c>
      <c r="E646" t="inlineStr">
        <is>
          <t>BENGTSFORS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13145-2025</t>
        </is>
      </c>
      <c r="B647" s="1" t="n">
        <v>45735</v>
      </c>
      <c r="C647" s="1" t="n">
        <v>45950</v>
      </c>
      <c r="D647" t="inlineStr">
        <is>
          <t>VÄSTRA GÖTALANDS LÄN</t>
        </is>
      </c>
      <c r="E647" t="inlineStr">
        <is>
          <t>BENGTSFORS</t>
        </is>
      </c>
      <c r="G647" t="n">
        <v>12.1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61334-2023</t>
        </is>
      </c>
      <c r="B648" s="1" t="n">
        <v>45264</v>
      </c>
      <c r="C648" s="1" t="n">
        <v>45950</v>
      </c>
      <c r="D648" t="inlineStr">
        <is>
          <t>VÄSTRA GÖTALANDS LÄN</t>
        </is>
      </c>
      <c r="E648" t="inlineStr">
        <is>
          <t>BENGTSFORS</t>
        </is>
      </c>
      <c r="G648" t="n">
        <v>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43575-2023</t>
        </is>
      </c>
      <c r="B649" s="1" t="n">
        <v>45181</v>
      </c>
      <c r="C649" s="1" t="n">
        <v>45950</v>
      </c>
      <c r="D649" t="inlineStr">
        <is>
          <t>VÄSTRA GÖTALANDS LÄN</t>
        </is>
      </c>
      <c r="E649" t="inlineStr">
        <is>
          <t>BENGTSFORS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28302-2025</t>
        </is>
      </c>
      <c r="B650" s="1" t="n">
        <v>45818.60586805556</v>
      </c>
      <c r="C650" s="1" t="n">
        <v>45950</v>
      </c>
      <c r="D650" t="inlineStr">
        <is>
          <t>VÄSTRA GÖTALANDS LÄN</t>
        </is>
      </c>
      <c r="E650" t="inlineStr">
        <is>
          <t>BENGTSFORS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28320-2025</t>
        </is>
      </c>
      <c r="B651" s="1" t="n">
        <v>45818.6374537037</v>
      </c>
      <c r="C651" s="1" t="n">
        <v>45950</v>
      </c>
      <c r="D651" t="inlineStr">
        <is>
          <t>VÄSTRA GÖTALANDS LÄN</t>
        </is>
      </c>
      <c r="E651" t="inlineStr">
        <is>
          <t>BENGTSFORS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46764-2023</t>
        </is>
      </c>
      <c r="B652" s="1" t="n">
        <v>45195</v>
      </c>
      <c r="C652" s="1" t="n">
        <v>45950</v>
      </c>
      <c r="D652" t="inlineStr">
        <is>
          <t>VÄSTRA GÖTALANDS LÄN</t>
        </is>
      </c>
      <c r="E652" t="inlineStr">
        <is>
          <t>BENGTSFORS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49772-2023</t>
        </is>
      </c>
      <c r="B653" s="1" t="n">
        <v>45212</v>
      </c>
      <c r="C653" s="1" t="n">
        <v>45950</v>
      </c>
      <c r="D653" t="inlineStr">
        <is>
          <t>VÄSTRA GÖTALANDS LÄN</t>
        </is>
      </c>
      <c r="E653" t="inlineStr">
        <is>
          <t>BENGTSFORS</t>
        </is>
      </c>
      <c r="G653" t="n">
        <v>14.5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36416-2023</t>
        </is>
      </c>
      <c r="B654" s="1" t="n">
        <v>45151</v>
      </c>
      <c r="C654" s="1" t="n">
        <v>45950</v>
      </c>
      <c r="D654" t="inlineStr">
        <is>
          <t>VÄSTRA GÖTALANDS LÄN</t>
        </is>
      </c>
      <c r="E654" t="inlineStr">
        <is>
          <t>BENGTSFORS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13970-2023</t>
        </is>
      </c>
      <c r="B655" s="1" t="n">
        <v>45008.48313657408</v>
      </c>
      <c r="C655" s="1" t="n">
        <v>45950</v>
      </c>
      <c r="D655" t="inlineStr">
        <is>
          <t>VÄSTRA GÖTALANDS LÄN</t>
        </is>
      </c>
      <c r="E655" t="inlineStr">
        <is>
          <t>BENGTSFORS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36423-2023</t>
        </is>
      </c>
      <c r="B656" s="1" t="n">
        <v>45151</v>
      </c>
      <c r="C656" s="1" t="n">
        <v>45950</v>
      </c>
      <c r="D656" t="inlineStr">
        <is>
          <t>VÄSTRA GÖTALANDS LÄN</t>
        </is>
      </c>
      <c r="E656" t="inlineStr">
        <is>
          <t>BENGTSFORS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28304-2025</t>
        </is>
      </c>
      <c r="B657" s="1" t="n">
        <v>45818.61042824074</v>
      </c>
      <c r="C657" s="1" t="n">
        <v>45950</v>
      </c>
      <c r="D657" t="inlineStr">
        <is>
          <t>VÄSTRA GÖTALANDS LÄN</t>
        </is>
      </c>
      <c r="E657" t="inlineStr">
        <is>
          <t>BENGTSFORS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55409-2022</t>
        </is>
      </c>
      <c r="B658" s="1" t="n">
        <v>44887.58810185185</v>
      </c>
      <c r="C658" s="1" t="n">
        <v>45950</v>
      </c>
      <c r="D658" t="inlineStr">
        <is>
          <t>VÄSTRA GÖTALANDS LÄN</t>
        </is>
      </c>
      <c r="E658" t="inlineStr">
        <is>
          <t>BENGTSFORS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9523-2022</t>
        </is>
      </c>
      <c r="B659" s="1" t="n">
        <v>44617</v>
      </c>
      <c r="C659" s="1" t="n">
        <v>45950</v>
      </c>
      <c r="D659" t="inlineStr">
        <is>
          <t>VÄSTRA GÖTALANDS LÄN</t>
        </is>
      </c>
      <c r="E659" t="inlineStr">
        <is>
          <t>BENGTSFORS</t>
        </is>
      </c>
      <c r="F659" t="inlineStr">
        <is>
          <t>Kyrkan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54590-2023</t>
        </is>
      </c>
      <c r="B660" s="1" t="n">
        <v>45233</v>
      </c>
      <c r="C660" s="1" t="n">
        <v>45950</v>
      </c>
      <c r="D660" t="inlineStr">
        <is>
          <t>VÄSTRA GÖTALANDS LÄN</t>
        </is>
      </c>
      <c r="E660" t="inlineStr">
        <is>
          <t>BENGTSFORS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29647-2025</t>
        </is>
      </c>
      <c r="B661" s="1" t="n">
        <v>45825.47179398148</v>
      </c>
      <c r="C661" s="1" t="n">
        <v>45950</v>
      </c>
      <c r="D661" t="inlineStr">
        <is>
          <t>VÄSTRA GÖTALANDS LÄN</t>
        </is>
      </c>
      <c r="E661" t="inlineStr">
        <is>
          <t>BENGTSFORS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37341-2024</t>
        </is>
      </c>
      <c r="B662" s="1" t="n">
        <v>45540</v>
      </c>
      <c r="C662" s="1" t="n">
        <v>45950</v>
      </c>
      <c r="D662" t="inlineStr">
        <is>
          <t>VÄSTRA GÖTALANDS LÄN</t>
        </is>
      </c>
      <c r="E662" t="inlineStr">
        <is>
          <t>BENGTSFORS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29633-2025</t>
        </is>
      </c>
      <c r="B663" s="1" t="n">
        <v>45825.45028935185</v>
      </c>
      <c r="C663" s="1" t="n">
        <v>45950</v>
      </c>
      <c r="D663" t="inlineStr">
        <is>
          <t>VÄSTRA GÖTALANDS LÄN</t>
        </is>
      </c>
      <c r="E663" t="inlineStr">
        <is>
          <t>BENGTSFORS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29638-2025</t>
        </is>
      </c>
      <c r="B664" s="1" t="n">
        <v>45825.45644675926</v>
      </c>
      <c r="C664" s="1" t="n">
        <v>45950</v>
      </c>
      <c r="D664" t="inlineStr">
        <is>
          <t>VÄSTRA GÖTALANDS LÄN</t>
        </is>
      </c>
      <c r="E664" t="inlineStr">
        <is>
          <t>BENGTSFORS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29594-2025</t>
        </is>
      </c>
      <c r="B665" s="1" t="n">
        <v>45825.40509259259</v>
      </c>
      <c r="C665" s="1" t="n">
        <v>45950</v>
      </c>
      <c r="D665" t="inlineStr">
        <is>
          <t>VÄSTRA GÖTALANDS LÄN</t>
        </is>
      </c>
      <c r="E665" t="inlineStr">
        <is>
          <t>BENGTSFORS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29470-2025</t>
        </is>
      </c>
      <c r="B666" s="1" t="n">
        <v>45824.69983796297</v>
      </c>
      <c r="C666" s="1" t="n">
        <v>45950</v>
      </c>
      <c r="D666" t="inlineStr">
        <is>
          <t>VÄSTRA GÖTALANDS LÄN</t>
        </is>
      </c>
      <c r="E666" t="inlineStr">
        <is>
          <t>BENGTSFORS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6452-2025</t>
        </is>
      </c>
      <c r="B667" s="1" t="n">
        <v>45699.55243055556</v>
      </c>
      <c r="C667" s="1" t="n">
        <v>45950</v>
      </c>
      <c r="D667" t="inlineStr">
        <is>
          <t>VÄSTRA GÖTALANDS LÄN</t>
        </is>
      </c>
      <c r="E667" t="inlineStr">
        <is>
          <t>BENGTSFORS</t>
        </is>
      </c>
      <c r="G667" t="n">
        <v>5.5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49595-2024</t>
        </is>
      </c>
      <c r="B668" s="1" t="n">
        <v>45596.55809027778</v>
      </c>
      <c r="C668" s="1" t="n">
        <v>45950</v>
      </c>
      <c r="D668" t="inlineStr">
        <is>
          <t>VÄSTRA GÖTALANDS LÄN</t>
        </is>
      </c>
      <c r="E668" t="inlineStr">
        <is>
          <t>BENGTSFORS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56681-2022</t>
        </is>
      </c>
      <c r="B669" s="1" t="n">
        <v>44893</v>
      </c>
      <c r="C669" s="1" t="n">
        <v>45950</v>
      </c>
      <c r="D669" t="inlineStr">
        <is>
          <t>VÄSTRA GÖTALANDS LÄN</t>
        </is>
      </c>
      <c r="E669" t="inlineStr">
        <is>
          <t>BENGTSFORS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30066-2025</t>
        </is>
      </c>
      <c r="B670" s="1" t="n">
        <v>45826.62505787037</v>
      </c>
      <c r="C670" s="1" t="n">
        <v>45950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30069-2025</t>
        </is>
      </c>
      <c r="B671" s="1" t="n">
        <v>45826.6315625</v>
      </c>
      <c r="C671" s="1" t="n">
        <v>45950</v>
      </c>
      <c r="D671" t="inlineStr">
        <is>
          <t>VÄSTRA GÖTALANDS LÄN</t>
        </is>
      </c>
      <c r="E671" t="inlineStr">
        <is>
          <t>BENGTSFORS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41118-2023</t>
        </is>
      </c>
      <c r="B672" s="1" t="n">
        <v>45173</v>
      </c>
      <c r="C672" s="1" t="n">
        <v>45950</v>
      </c>
      <c r="D672" t="inlineStr">
        <is>
          <t>VÄSTRA GÖTALANDS LÄN</t>
        </is>
      </c>
      <c r="E672" t="inlineStr">
        <is>
          <t>BENGTSFORS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1191-2023</t>
        </is>
      </c>
      <c r="B673" s="1" t="n">
        <v>44935</v>
      </c>
      <c r="C673" s="1" t="n">
        <v>45950</v>
      </c>
      <c r="D673" t="inlineStr">
        <is>
          <t>VÄSTRA GÖTALANDS LÄN</t>
        </is>
      </c>
      <c r="E673" t="inlineStr">
        <is>
          <t>BENGTSFORS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20090-2025</t>
        </is>
      </c>
      <c r="B674" s="1" t="n">
        <v>45772.4628125</v>
      </c>
      <c r="C674" s="1" t="n">
        <v>45950</v>
      </c>
      <c r="D674" t="inlineStr">
        <is>
          <t>VÄSTRA GÖTALANDS LÄN</t>
        </is>
      </c>
      <c r="E674" t="inlineStr">
        <is>
          <t>BENGTSFORS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10079-2022</t>
        </is>
      </c>
      <c r="B675" s="1" t="n">
        <v>44621</v>
      </c>
      <c r="C675" s="1" t="n">
        <v>45950</v>
      </c>
      <c r="D675" t="inlineStr">
        <is>
          <t>VÄSTRA GÖTALANDS LÄN</t>
        </is>
      </c>
      <c r="E675" t="inlineStr">
        <is>
          <t>BENGTSFORS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37199-2022</t>
        </is>
      </c>
      <c r="B676" s="1" t="n">
        <v>44806.63469907407</v>
      </c>
      <c r="C676" s="1" t="n">
        <v>45950</v>
      </c>
      <c r="D676" t="inlineStr">
        <is>
          <t>VÄSTRA GÖTALANDS LÄN</t>
        </is>
      </c>
      <c r="E676" t="inlineStr">
        <is>
          <t>BENGTSFORS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31584-2025</t>
        </is>
      </c>
      <c r="B677" s="1" t="n">
        <v>45833.68732638889</v>
      </c>
      <c r="C677" s="1" t="n">
        <v>45950</v>
      </c>
      <c r="D677" t="inlineStr">
        <is>
          <t>VÄSTRA GÖTALANDS LÄN</t>
        </is>
      </c>
      <c r="E677" t="inlineStr">
        <is>
          <t>BENGTSFORS</t>
        </is>
      </c>
      <c r="G677" t="n">
        <v>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31475-2025</t>
        </is>
      </c>
      <c r="B678" s="1" t="n">
        <v>45833.56820601852</v>
      </c>
      <c r="C678" s="1" t="n">
        <v>45950</v>
      </c>
      <c r="D678" t="inlineStr">
        <is>
          <t>VÄSTRA GÖTALANDS LÄN</t>
        </is>
      </c>
      <c r="E678" t="inlineStr">
        <is>
          <t>BENGTSFORS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31816-2025</t>
        </is>
      </c>
      <c r="B679" s="1" t="n">
        <v>45834.57234953704</v>
      </c>
      <c r="C679" s="1" t="n">
        <v>45950</v>
      </c>
      <c r="D679" t="inlineStr">
        <is>
          <t>VÄSTRA GÖTALANDS LÄN</t>
        </is>
      </c>
      <c r="E679" t="inlineStr">
        <is>
          <t>BENGTSFORS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60491-2021</t>
        </is>
      </c>
      <c r="B680" s="1" t="n">
        <v>44496.48324074074</v>
      </c>
      <c r="C680" s="1" t="n">
        <v>45950</v>
      </c>
      <c r="D680" t="inlineStr">
        <is>
          <t>VÄSTRA GÖTALANDS LÄN</t>
        </is>
      </c>
      <c r="E680" t="inlineStr">
        <is>
          <t>BENGTSFORS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32268-2025</t>
        </is>
      </c>
      <c r="B681" s="1" t="n">
        <v>45835.6525925926</v>
      </c>
      <c r="C681" s="1" t="n">
        <v>45950</v>
      </c>
      <c r="D681" t="inlineStr">
        <is>
          <t>VÄSTRA GÖTALANDS LÄN</t>
        </is>
      </c>
      <c r="E681" t="inlineStr">
        <is>
          <t>BENGTSFORS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32239-2021</t>
        </is>
      </c>
      <c r="B682" s="1" t="n">
        <v>44371</v>
      </c>
      <c r="C682" s="1" t="n">
        <v>45950</v>
      </c>
      <c r="D682" t="inlineStr">
        <is>
          <t>VÄSTRA GÖTALANDS LÄN</t>
        </is>
      </c>
      <c r="E682" t="inlineStr">
        <is>
          <t>BENGTSFORS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59205-2020</t>
        </is>
      </c>
      <c r="B683" s="1" t="n">
        <v>44147</v>
      </c>
      <c r="C683" s="1" t="n">
        <v>45950</v>
      </c>
      <c r="D683" t="inlineStr">
        <is>
          <t>VÄSTRA GÖTALANDS LÄN</t>
        </is>
      </c>
      <c r="E683" t="inlineStr">
        <is>
          <t>BENGTSFORS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50005-2023</t>
        </is>
      </c>
      <c r="B684" s="1" t="n">
        <v>45215.44563657408</v>
      </c>
      <c r="C684" s="1" t="n">
        <v>45950</v>
      </c>
      <c r="D684" t="inlineStr">
        <is>
          <t>VÄSTRA GÖTALANDS LÄN</t>
        </is>
      </c>
      <c r="E684" t="inlineStr">
        <is>
          <t>BENGTSFORS</t>
        </is>
      </c>
      <c r="G684" t="n">
        <v>4.4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34242-2025</t>
        </is>
      </c>
      <c r="B685" s="1" t="n">
        <v>45845.67605324074</v>
      </c>
      <c r="C685" s="1" t="n">
        <v>45950</v>
      </c>
      <c r="D685" t="inlineStr">
        <is>
          <t>VÄSTRA GÖTALANDS LÄN</t>
        </is>
      </c>
      <c r="E685" t="inlineStr">
        <is>
          <t>BENGTSFORS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34393-2025</t>
        </is>
      </c>
      <c r="B686" s="1" t="n">
        <v>45846.58597222222</v>
      </c>
      <c r="C686" s="1" t="n">
        <v>45950</v>
      </c>
      <c r="D686" t="inlineStr">
        <is>
          <t>VÄSTRA GÖTALANDS LÄN</t>
        </is>
      </c>
      <c r="E686" t="inlineStr">
        <is>
          <t>BENGTSFORS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54541-2024</t>
        </is>
      </c>
      <c r="B687" s="1" t="n">
        <v>45617</v>
      </c>
      <c r="C687" s="1" t="n">
        <v>45950</v>
      </c>
      <c r="D687" t="inlineStr">
        <is>
          <t>VÄSTRA GÖTALANDS LÄN</t>
        </is>
      </c>
      <c r="E687" t="inlineStr">
        <is>
          <t>BENGTSFORS</t>
        </is>
      </c>
      <c r="F687" t="inlineStr">
        <is>
          <t>Kommuner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7682-2025</t>
        </is>
      </c>
      <c r="B688" s="1" t="n">
        <v>45706.36872685186</v>
      </c>
      <c r="C688" s="1" t="n">
        <v>45950</v>
      </c>
      <c r="D688" t="inlineStr">
        <is>
          <t>VÄSTRA GÖTALANDS LÄN</t>
        </is>
      </c>
      <c r="E688" t="inlineStr">
        <is>
          <t>BENGTSFORS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39948-2024</t>
        </is>
      </c>
      <c r="B689" s="1" t="n">
        <v>45553</v>
      </c>
      <c r="C689" s="1" t="n">
        <v>45950</v>
      </c>
      <c r="D689" t="inlineStr">
        <is>
          <t>VÄSTRA GÖTALANDS LÄN</t>
        </is>
      </c>
      <c r="E689" t="inlineStr">
        <is>
          <t>BENGTSFORS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27440-2022</t>
        </is>
      </c>
      <c r="B690" s="1" t="n">
        <v>44742.55943287037</v>
      </c>
      <c r="C690" s="1" t="n">
        <v>45950</v>
      </c>
      <c r="D690" t="inlineStr">
        <is>
          <t>VÄSTRA GÖTALANDS LÄN</t>
        </is>
      </c>
      <c r="E690" t="inlineStr">
        <is>
          <t>BENGTSFORS</t>
        </is>
      </c>
      <c r="G690" t="n">
        <v>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1498-2021</t>
        </is>
      </c>
      <c r="B691" s="1" t="n">
        <v>44209</v>
      </c>
      <c r="C691" s="1" t="n">
        <v>45950</v>
      </c>
      <c r="D691" t="inlineStr">
        <is>
          <t>VÄSTRA GÖTALANDS LÄN</t>
        </is>
      </c>
      <c r="E691" t="inlineStr">
        <is>
          <t>BENGTSFORS</t>
        </is>
      </c>
      <c r="G691" t="n">
        <v>21.6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50988-2024</t>
        </is>
      </c>
      <c r="B692" s="1" t="n">
        <v>45603.36789351852</v>
      </c>
      <c r="C692" s="1" t="n">
        <v>45950</v>
      </c>
      <c r="D692" t="inlineStr">
        <is>
          <t>VÄSTRA GÖTALANDS LÄN</t>
        </is>
      </c>
      <c r="E692" t="inlineStr">
        <is>
          <t>BENGTSFORS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62316-2022</t>
        </is>
      </c>
      <c r="B693" s="1" t="n">
        <v>44916</v>
      </c>
      <c r="C693" s="1" t="n">
        <v>45950</v>
      </c>
      <c r="D693" t="inlineStr">
        <is>
          <t>VÄSTRA GÖTALANDS LÄN</t>
        </is>
      </c>
      <c r="E693" t="inlineStr">
        <is>
          <t>BENGTSFORS</t>
        </is>
      </c>
      <c r="F693" t="inlineStr">
        <is>
          <t>Bergvik skog väst AB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20526-2025</t>
        </is>
      </c>
      <c r="B694" s="1" t="n">
        <v>45775.60614583334</v>
      </c>
      <c r="C694" s="1" t="n">
        <v>45950</v>
      </c>
      <c r="D694" t="inlineStr">
        <is>
          <t>VÄSTRA GÖTALANDS LÄN</t>
        </is>
      </c>
      <c r="E694" t="inlineStr">
        <is>
          <t>BENGTSFORS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20412-2025</t>
        </is>
      </c>
      <c r="B695" s="1" t="n">
        <v>45775.46091435185</v>
      </c>
      <c r="C695" s="1" t="n">
        <v>45950</v>
      </c>
      <c r="D695" t="inlineStr">
        <is>
          <t>VÄSTRA GÖTALANDS LÄN</t>
        </is>
      </c>
      <c r="E695" t="inlineStr">
        <is>
          <t>BENGTSFORS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35024-2025</t>
        </is>
      </c>
      <c r="B696" s="1" t="n">
        <v>45851.97327546297</v>
      </c>
      <c r="C696" s="1" t="n">
        <v>45950</v>
      </c>
      <c r="D696" t="inlineStr">
        <is>
          <t>VÄSTRA GÖTALANDS LÄN</t>
        </is>
      </c>
      <c r="E696" t="inlineStr">
        <is>
          <t>BENGTSFORS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35025-2025</t>
        </is>
      </c>
      <c r="B697" s="1" t="n">
        <v>45851.98012731481</v>
      </c>
      <c r="C697" s="1" t="n">
        <v>45950</v>
      </c>
      <c r="D697" t="inlineStr">
        <is>
          <t>VÄSTRA GÖTALANDS LÄN</t>
        </is>
      </c>
      <c r="E697" t="inlineStr">
        <is>
          <t>BENGTSFORS</t>
        </is>
      </c>
      <c r="G697" t="n">
        <v>6.2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35026-2025</t>
        </is>
      </c>
      <c r="B698" s="1" t="n">
        <v>45851.98951388889</v>
      </c>
      <c r="C698" s="1" t="n">
        <v>45950</v>
      </c>
      <c r="D698" t="inlineStr">
        <is>
          <t>VÄSTRA GÖTALANDS LÄN</t>
        </is>
      </c>
      <c r="E698" t="inlineStr">
        <is>
          <t>BENGTSFORS</t>
        </is>
      </c>
      <c r="G698" t="n">
        <v>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50956-2023</t>
        </is>
      </c>
      <c r="B699" s="1" t="n">
        <v>45218.48113425926</v>
      </c>
      <c r="C699" s="1" t="n">
        <v>45950</v>
      </c>
      <c r="D699" t="inlineStr">
        <is>
          <t>VÄSTRA GÖTALANDS LÄN</t>
        </is>
      </c>
      <c r="E699" t="inlineStr">
        <is>
          <t>BENGTSFORS</t>
        </is>
      </c>
      <c r="G699" t="n">
        <v>6.7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21149-2024</t>
        </is>
      </c>
      <c r="B700" s="1" t="n">
        <v>45440.4031712963</v>
      </c>
      <c r="C700" s="1" t="n">
        <v>45950</v>
      </c>
      <c r="D700" t="inlineStr">
        <is>
          <t>VÄSTRA GÖTALANDS LÄN</t>
        </is>
      </c>
      <c r="E700" t="inlineStr">
        <is>
          <t>BENGTSFORS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35280-2025</t>
        </is>
      </c>
      <c r="B701" s="1" t="n">
        <v>45854.27512731482</v>
      </c>
      <c r="C701" s="1" t="n">
        <v>45950</v>
      </c>
      <c r="D701" t="inlineStr">
        <is>
          <t>VÄSTRA GÖTALANDS LÄN</t>
        </is>
      </c>
      <c r="E701" t="inlineStr">
        <is>
          <t>BENGTSFORS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28175-2024</t>
        </is>
      </c>
      <c r="B702" s="1" t="n">
        <v>45476.96253472222</v>
      </c>
      <c r="C702" s="1" t="n">
        <v>45950</v>
      </c>
      <c r="D702" t="inlineStr">
        <is>
          <t>VÄSTRA GÖTALANDS LÄN</t>
        </is>
      </c>
      <c r="E702" t="inlineStr">
        <is>
          <t>BENGTSFORS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14757-2025</t>
        </is>
      </c>
      <c r="B703" s="1" t="n">
        <v>45742.67118055555</v>
      </c>
      <c r="C703" s="1" t="n">
        <v>45950</v>
      </c>
      <c r="D703" t="inlineStr">
        <is>
          <t>VÄSTRA GÖTALANDS LÄN</t>
        </is>
      </c>
      <c r="E703" t="inlineStr">
        <is>
          <t>BENGTSFORS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45503-2022</t>
        </is>
      </c>
      <c r="B704" s="1" t="n">
        <v>44845.42538194444</v>
      </c>
      <c r="C704" s="1" t="n">
        <v>45950</v>
      </c>
      <c r="D704" t="inlineStr">
        <is>
          <t>VÄSTRA GÖTALANDS LÄN</t>
        </is>
      </c>
      <c r="E704" t="inlineStr">
        <is>
          <t>BENGTSFORS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61047-2024</t>
        </is>
      </c>
      <c r="B705" s="1" t="n">
        <v>45645.47907407407</v>
      </c>
      <c r="C705" s="1" t="n">
        <v>45950</v>
      </c>
      <c r="D705" t="inlineStr">
        <is>
          <t>VÄSTRA GÖTALANDS LÄN</t>
        </is>
      </c>
      <c r="E705" t="inlineStr">
        <is>
          <t>BENGTSFORS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35815-2025</t>
        </is>
      </c>
      <c r="B706" s="1" t="n">
        <v>45861.4362962963</v>
      </c>
      <c r="C706" s="1" t="n">
        <v>45950</v>
      </c>
      <c r="D706" t="inlineStr">
        <is>
          <t>VÄSTRA GÖTALANDS LÄN</t>
        </is>
      </c>
      <c r="E706" t="inlineStr">
        <is>
          <t>BENGTSFORS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55968-2024</t>
        </is>
      </c>
      <c r="B707" s="1" t="n">
        <v>45623.64943287037</v>
      </c>
      <c r="C707" s="1" t="n">
        <v>45950</v>
      </c>
      <c r="D707" t="inlineStr">
        <is>
          <t>VÄSTRA GÖTALANDS LÄN</t>
        </is>
      </c>
      <c r="E707" t="inlineStr">
        <is>
          <t>BENGTSFORS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13074-2024</t>
        </is>
      </c>
      <c r="B708" s="1" t="n">
        <v>45385.65472222222</v>
      </c>
      <c r="C708" s="1" t="n">
        <v>45950</v>
      </c>
      <c r="D708" t="inlineStr">
        <is>
          <t>VÄSTRA GÖTALANDS LÄN</t>
        </is>
      </c>
      <c r="E708" t="inlineStr">
        <is>
          <t>BENGTSFORS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53677-2023</t>
        </is>
      </c>
      <c r="B709" s="1" t="n">
        <v>45230.6325462963</v>
      </c>
      <c r="C709" s="1" t="n">
        <v>45950</v>
      </c>
      <c r="D709" t="inlineStr">
        <is>
          <t>VÄSTRA GÖTALANDS LÄN</t>
        </is>
      </c>
      <c r="E709" t="inlineStr">
        <is>
          <t>BENGTSFORS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22200-2025</t>
        </is>
      </c>
      <c r="B710" s="1" t="n">
        <v>45785</v>
      </c>
      <c r="C710" s="1" t="n">
        <v>45950</v>
      </c>
      <c r="D710" t="inlineStr">
        <is>
          <t>VÄSTRA GÖTALANDS LÄN</t>
        </is>
      </c>
      <c r="E710" t="inlineStr">
        <is>
          <t>BENGTSFORS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11052-2025</t>
        </is>
      </c>
      <c r="B711" s="1" t="n">
        <v>45723</v>
      </c>
      <c r="C711" s="1" t="n">
        <v>45950</v>
      </c>
      <c r="D711" t="inlineStr">
        <is>
          <t>VÄSTRA GÖTALANDS LÄN</t>
        </is>
      </c>
      <c r="E711" t="inlineStr">
        <is>
          <t>BENGTSFORS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20118-2025</t>
        </is>
      </c>
      <c r="B712" s="1" t="n">
        <v>45772.48673611111</v>
      </c>
      <c r="C712" s="1" t="n">
        <v>45950</v>
      </c>
      <c r="D712" t="inlineStr">
        <is>
          <t>VÄSTRA GÖTALANDS LÄN</t>
        </is>
      </c>
      <c r="E712" t="inlineStr">
        <is>
          <t>BENGTSFORS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20167-2025</t>
        </is>
      </c>
      <c r="B713" s="1" t="n">
        <v>45772.57635416667</v>
      </c>
      <c r="C713" s="1" t="n">
        <v>45950</v>
      </c>
      <c r="D713" t="inlineStr">
        <is>
          <t>VÄSTRA GÖTALANDS LÄN</t>
        </is>
      </c>
      <c r="E713" t="inlineStr">
        <is>
          <t>BENGTSFORS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4480-2023</t>
        </is>
      </c>
      <c r="B714" s="1" t="n">
        <v>44956.51046296296</v>
      </c>
      <c r="C714" s="1" t="n">
        <v>45950</v>
      </c>
      <c r="D714" t="inlineStr">
        <is>
          <t>VÄSTRA GÖTALANDS LÄN</t>
        </is>
      </c>
      <c r="E714" t="inlineStr">
        <is>
          <t>BENGTSFORS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16422-2023</t>
        </is>
      </c>
      <c r="B715" s="1" t="n">
        <v>45029.43778935185</v>
      </c>
      <c r="C715" s="1" t="n">
        <v>45950</v>
      </c>
      <c r="D715" t="inlineStr">
        <is>
          <t>VÄSTRA GÖTALANDS LÄN</t>
        </is>
      </c>
      <c r="E715" t="inlineStr">
        <is>
          <t>BENGTSFORS</t>
        </is>
      </c>
      <c r="G715" t="n">
        <v>11.6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36219-2025</t>
        </is>
      </c>
      <c r="B716" s="1" t="n">
        <v>45867</v>
      </c>
      <c r="C716" s="1" t="n">
        <v>45950</v>
      </c>
      <c r="D716" t="inlineStr">
        <is>
          <t>VÄSTRA GÖTALANDS LÄN</t>
        </is>
      </c>
      <c r="E716" t="inlineStr">
        <is>
          <t>BENGTSFORS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62022-2024</t>
        </is>
      </c>
      <c r="B717" s="1" t="n">
        <v>45655.93005787037</v>
      </c>
      <c r="C717" s="1" t="n">
        <v>45950</v>
      </c>
      <c r="D717" t="inlineStr">
        <is>
          <t>VÄSTRA GÖTALANDS LÄN</t>
        </is>
      </c>
      <c r="E717" t="inlineStr">
        <is>
          <t>BENGTSFORS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4795-2025</t>
        </is>
      </c>
      <c r="B718" s="1" t="n">
        <v>45688.57997685186</v>
      </c>
      <c r="C718" s="1" t="n">
        <v>45950</v>
      </c>
      <c r="D718" t="inlineStr">
        <is>
          <t>VÄSTRA GÖTALANDS LÄN</t>
        </is>
      </c>
      <c r="E718" t="inlineStr">
        <is>
          <t>BENGTSFORS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59980-2023</t>
        </is>
      </c>
      <c r="B719" s="1" t="n">
        <v>45257.78938657408</v>
      </c>
      <c r="C719" s="1" t="n">
        <v>45950</v>
      </c>
      <c r="D719" t="inlineStr">
        <is>
          <t>VÄSTRA GÖTALANDS LÄN</t>
        </is>
      </c>
      <c r="E719" t="inlineStr">
        <is>
          <t>BENGTSFORS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42471-2022</t>
        </is>
      </c>
      <c r="B720" s="1" t="n">
        <v>44831</v>
      </c>
      <c r="C720" s="1" t="n">
        <v>45950</v>
      </c>
      <c r="D720" t="inlineStr">
        <is>
          <t>VÄSTRA GÖTALANDS LÄN</t>
        </is>
      </c>
      <c r="E720" t="inlineStr">
        <is>
          <t>BENGTSFORS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13090-2025</t>
        </is>
      </c>
      <c r="B721" s="1" t="n">
        <v>45734.65050925926</v>
      </c>
      <c r="C721" s="1" t="n">
        <v>45950</v>
      </c>
      <c r="D721" t="inlineStr">
        <is>
          <t>VÄSTRA GÖTALANDS LÄN</t>
        </is>
      </c>
      <c r="E721" t="inlineStr">
        <is>
          <t>BENGTSFORS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44023-2025</t>
        </is>
      </c>
      <c r="B722" s="1" t="n">
        <v>45915.47930555556</v>
      </c>
      <c r="C722" s="1" t="n">
        <v>45950</v>
      </c>
      <c r="D722" t="inlineStr">
        <is>
          <t>VÄSTRA GÖTALANDS LÄN</t>
        </is>
      </c>
      <c r="E722" t="inlineStr">
        <is>
          <t>BENGTSFORS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43962-2025</t>
        </is>
      </c>
      <c r="B723" s="1" t="n">
        <v>45915.39197916666</v>
      </c>
      <c r="C723" s="1" t="n">
        <v>45950</v>
      </c>
      <c r="D723" t="inlineStr">
        <is>
          <t>VÄSTRA GÖTALANDS LÄN</t>
        </is>
      </c>
      <c r="E723" t="inlineStr">
        <is>
          <t>BENGTSFORS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24595-2021</t>
        </is>
      </c>
      <c r="B724" s="1" t="n">
        <v>44340</v>
      </c>
      <c r="C724" s="1" t="n">
        <v>45950</v>
      </c>
      <c r="D724" t="inlineStr">
        <is>
          <t>VÄSTRA GÖTALANDS LÄN</t>
        </is>
      </c>
      <c r="E724" t="inlineStr">
        <is>
          <t>BENGTSFORS</t>
        </is>
      </c>
      <c r="G724" t="n">
        <v>5.8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55880-2021</t>
        </is>
      </c>
      <c r="B725" s="1" t="n">
        <v>44476</v>
      </c>
      <c r="C725" s="1" t="n">
        <v>45950</v>
      </c>
      <c r="D725" t="inlineStr">
        <is>
          <t>VÄSTRA GÖTALANDS LÄN</t>
        </is>
      </c>
      <c r="E725" t="inlineStr">
        <is>
          <t>BENGTSFORS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43918-2025</t>
        </is>
      </c>
      <c r="B726" s="1" t="n">
        <v>45914.9084375</v>
      </c>
      <c r="C726" s="1" t="n">
        <v>45950</v>
      </c>
      <c r="D726" t="inlineStr">
        <is>
          <t>VÄSTRA GÖTALANDS LÄN</t>
        </is>
      </c>
      <c r="E726" t="inlineStr">
        <is>
          <t>BENGTSFORS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43921-2025</t>
        </is>
      </c>
      <c r="B727" s="1" t="n">
        <v>45914.94375</v>
      </c>
      <c r="C727" s="1" t="n">
        <v>45950</v>
      </c>
      <c r="D727" t="inlineStr">
        <is>
          <t>VÄSTRA GÖTALANDS LÄN</t>
        </is>
      </c>
      <c r="E727" t="inlineStr">
        <is>
          <t>BENGTSFORS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43920-2025</t>
        </is>
      </c>
      <c r="B728" s="1" t="n">
        <v>45914.9278587963</v>
      </c>
      <c r="C728" s="1" t="n">
        <v>45950</v>
      </c>
      <c r="D728" t="inlineStr">
        <is>
          <t>VÄSTRA GÖTALANDS LÄN</t>
        </is>
      </c>
      <c r="E728" t="inlineStr">
        <is>
          <t>BENGTSFORS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44653-2025</t>
        </is>
      </c>
      <c r="B729" s="1" t="n">
        <v>45917.54449074074</v>
      </c>
      <c r="C729" s="1" t="n">
        <v>45950</v>
      </c>
      <c r="D729" t="inlineStr">
        <is>
          <t>VÄSTRA GÖTALANDS LÄN</t>
        </is>
      </c>
      <c r="E729" t="inlineStr">
        <is>
          <t>BENGTSFORS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44654-2025</t>
        </is>
      </c>
      <c r="B730" s="1" t="n">
        <v>45917.54532407408</v>
      </c>
      <c r="C730" s="1" t="n">
        <v>45950</v>
      </c>
      <c r="D730" t="inlineStr">
        <is>
          <t>VÄSTRA GÖTALANDS LÄN</t>
        </is>
      </c>
      <c r="E730" t="inlineStr">
        <is>
          <t>BENGTSFORS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44656-2025</t>
        </is>
      </c>
      <c r="B731" s="1" t="n">
        <v>45917.54709490741</v>
      </c>
      <c r="C731" s="1" t="n">
        <v>45950</v>
      </c>
      <c r="D731" t="inlineStr">
        <is>
          <t>VÄSTRA GÖTALANDS LÄN</t>
        </is>
      </c>
      <c r="E731" t="inlineStr">
        <is>
          <t>BENGTSFORS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36881-2025</t>
        </is>
      </c>
      <c r="B732" s="1" t="n">
        <v>45874.43638888889</v>
      </c>
      <c r="C732" s="1" t="n">
        <v>45950</v>
      </c>
      <c r="D732" t="inlineStr">
        <is>
          <t>VÄSTRA GÖTALANDS LÄN</t>
        </is>
      </c>
      <c r="E732" t="inlineStr">
        <is>
          <t>BENGTSFORS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44504-2025</t>
        </is>
      </c>
      <c r="B733" s="1" t="n">
        <v>45916.67870370371</v>
      </c>
      <c r="C733" s="1" t="n">
        <v>45950</v>
      </c>
      <c r="D733" t="inlineStr">
        <is>
          <t>VÄSTRA GÖTALANDS LÄN</t>
        </is>
      </c>
      <c r="E733" t="inlineStr">
        <is>
          <t>BENGTSFORS</t>
        </is>
      </c>
      <c r="G733" t="n">
        <v>7.1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44315-2025</t>
        </is>
      </c>
      <c r="B734" s="1" t="n">
        <v>45916.38990740741</v>
      </c>
      <c r="C734" s="1" t="n">
        <v>45950</v>
      </c>
      <c r="D734" t="inlineStr">
        <is>
          <t>VÄSTRA GÖTALANDS LÄN</t>
        </is>
      </c>
      <c r="E734" t="inlineStr">
        <is>
          <t>BENGTSFORS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4597-2025</t>
        </is>
      </c>
      <c r="B735" s="1" t="n">
        <v>45687.54652777778</v>
      </c>
      <c r="C735" s="1" t="n">
        <v>45950</v>
      </c>
      <c r="D735" t="inlineStr">
        <is>
          <t>VÄSTRA GÖTALANDS LÄN</t>
        </is>
      </c>
      <c r="E735" t="inlineStr">
        <is>
          <t>BENGTSFORS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44701-2025</t>
        </is>
      </c>
      <c r="B736" s="1" t="n">
        <v>45917</v>
      </c>
      <c r="C736" s="1" t="n">
        <v>45950</v>
      </c>
      <c r="D736" t="inlineStr">
        <is>
          <t>VÄSTRA GÖTALANDS LÄN</t>
        </is>
      </c>
      <c r="E736" t="inlineStr">
        <is>
          <t>BENGTSFORS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37646-2025</t>
        </is>
      </c>
      <c r="B737" s="1" t="n">
        <v>45880</v>
      </c>
      <c r="C737" s="1" t="n">
        <v>45950</v>
      </c>
      <c r="D737" t="inlineStr">
        <is>
          <t>VÄSTRA GÖTALANDS LÄN</t>
        </is>
      </c>
      <c r="E737" t="inlineStr">
        <is>
          <t>BENGTSFORS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45872-2025</t>
        </is>
      </c>
      <c r="B738" s="1" t="n">
        <v>45923.65538194445</v>
      </c>
      <c r="C738" s="1" t="n">
        <v>45950</v>
      </c>
      <c r="D738" t="inlineStr">
        <is>
          <t>VÄSTRA GÖTALANDS LÄN</t>
        </is>
      </c>
      <c r="E738" t="inlineStr">
        <is>
          <t>BENGTSFORS</t>
        </is>
      </c>
      <c r="G738" t="n">
        <v>8.800000000000001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37549-2025</t>
        </is>
      </c>
      <c r="B739" s="1" t="n">
        <v>45879.8837037037</v>
      </c>
      <c r="C739" s="1" t="n">
        <v>45950</v>
      </c>
      <c r="D739" t="inlineStr">
        <is>
          <t>VÄSTRA GÖTALANDS LÄN</t>
        </is>
      </c>
      <c r="E739" t="inlineStr">
        <is>
          <t>BENGTSFORS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37648-2025</t>
        </is>
      </c>
      <c r="B740" s="1" t="n">
        <v>45880</v>
      </c>
      <c r="C740" s="1" t="n">
        <v>45950</v>
      </c>
      <c r="D740" t="inlineStr">
        <is>
          <t>VÄSTRA GÖTALANDS LÄN</t>
        </is>
      </c>
      <c r="E740" t="inlineStr">
        <is>
          <t>BENGTSFORS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37929-2025</t>
        </is>
      </c>
      <c r="B741" s="1" t="n">
        <v>45881.58626157408</v>
      </c>
      <c r="C741" s="1" t="n">
        <v>45950</v>
      </c>
      <c r="D741" t="inlineStr">
        <is>
          <t>VÄSTRA GÖTALANDS LÄN</t>
        </is>
      </c>
      <c r="E741" t="inlineStr">
        <is>
          <t>BENGTSFORS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44647-2025</t>
        </is>
      </c>
      <c r="B742" s="1" t="n">
        <v>45917.53954861111</v>
      </c>
      <c r="C742" s="1" t="n">
        <v>45950</v>
      </c>
      <c r="D742" t="inlineStr">
        <is>
          <t>VÄSTRA GÖTALANDS LÄN</t>
        </is>
      </c>
      <c r="E742" t="inlineStr">
        <is>
          <t>BENGTSFORS</t>
        </is>
      </c>
      <c r="G742" t="n">
        <v>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37889-2025</t>
        </is>
      </c>
      <c r="B743" s="1" t="n">
        <v>45881.52247685185</v>
      </c>
      <c r="C743" s="1" t="n">
        <v>45950</v>
      </c>
      <c r="D743" t="inlineStr">
        <is>
          <t>VÄSTRA GÖTALANDS LÄN</t>
        </is>
      </c>
      <c r="E743" t="inlineStr">
        <is>
          <t>BENGTSFORS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43356-2024</t>
        </is>
      </c>
      <c r="B744" s="1" t="n">
        <v>45568.57061342592</v>
      </c>
      <c r="C744" s="1" t="n">
        <v>45950</v>
      </c>
      <c r="D744" t="inlineStr">
        <is>
          <t>VÄSTRA GÖTALANDS LÄN</t>
        </is>
      </c>
      <c r="E744" t="inlineStr">
        <is>
          <t>BENGTSFORS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37647-2025</t>
        </is>
      </c>
      <c r="B745" s="1" t="n">
        <v>45880</v>
      </c>
      <c r="C745" s="1" t="n">
        <v>45950</v>
      </c>
      <c r="D745" t="inlineStr">
        <is>
          <t>VÄSTRA GÖTALANDS LÄN</t>
        </is>
      </c>
      <c r="E745" t="inlineStr">
        <is>
          <t>BENGTSFORS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>
      <c r="A746" t="inlineStr">
        <is>
          <t>A 45942-2025</t>
        </is>
      </c>
      <c r="B746" s="1" t="n">
        <v>45924.31892361111</v>
      </c>
      <c r="C746" s="1" t="n">
        <v>45950</v>
      </c>
      <c r="D746" t="inlineStr">
        <is>
          <t>VÄSTRA GÖTALANDS LÄN</t>
        </is>
      </c>
      <c r="E746" t="inlineStr">
        <is>
          <t>BENGTSFORS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2025-10-20T11:31:12Z</dcterms:created>
  <dcterms:modified xmlns:dcterms="http://purl.org/dc/terms/" xmlns:xsi="http://www.w3.org/2001/XMLSchema-instance" xsi:type="dcterms:W3CDTF">2025-10-20T11:31:12Z</dcterms:modified>
</cp:coreProperties>
</file>