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45953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45953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45953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45953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45953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320-2024</t>
        </is>
      </c>
      <c r="B7" s="1" t="n">
        <v>45295</v>
      </c>
      <c r="C7" s="1" t="n">
        <v>45953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Kyrkan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Havstulpanlav
Kattfotslav
Västlig hakmossa</t>
        </is>
      </c>
      <c r="S7">
        <f>HYPERLINK("https://klasma.github.io/Logging_1462/artfynd/A 320-2024 artfynd.xlsx", "A 320-2024")</f>
        <v/>
      </c>
      <c r="T7">
        <f>HYPERLINK("https://klasma.github.io/Logging_1462/kartor/A 320-2024 karta.png", "A 320-2024")</f>
        <v/>
      </c>
      <c r="V7">
        <f>HYPERLINK("https://klasma.github.io/Logging_1462/klagomål/A 320-2024 FSC-klagomål.docx", "A 320-2024")</f>
        <v/>
      </c>
      <c r="W7">
        <f>HYPERLINK("https://klasma.github.io/Logging_1462/klagomålsmail/A 320-2024 FSC-klagomål mail.docx", "A 320-2024")</f>
        <v/>
      </c>
      <c r="X7">
        <f>HYPERLINK("https://klasma.github.io/Logging_1462/tillsyn/A 320-2024 tillsynsbegäran.docx", "A 320-2024")</f>
        <v/>
      </c>
      <c r="Y7">
        <f>HYPERLINK("https://klasma.github.io/Logging_1462/tillsynsmail/A 320-2024 tillsynsbegäran mail.docx", "A 320-2024")</f>
        <v/>
      </c>
      <c r="Z7">
        <f>HYPERLINK("https://klasma.github.io/Logging_1462/fåglar/A 320-2024 prioriterade fågelarter.docx", "A 320-2024")</f>
        <v/>
      </c>
    </row>
    <row r="8" ht="15" customHeight="1">
      <c r="A8" t="inlineStr">
        <is>
          <t>A 25298-2024</t>
        </is>
      </c>
      <c r="B8" s="1" t="n">
        <v>45462</v>
      </c>
      <c r="C8" s="1" t="n">
        <v>45953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5.9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Björksplintborre
Västlig hakmossa
Revlummer</t>
        </is>
      </c>
      <c r="S8">
        <f>HYPERLINK("https://klasma.github.io/Logging_1462/artfynd/A 25298-2024 artfynd.xlsx", "A 25298-2024")</f>
        <v/>
      </c>
      <c r="T8">
        <f>HYPERLINK("https://klasma.github.io/Logging_1462/kartor/A 25298-2024 karta.png", "A 25298-2024")</f>
        <v/>
      </c>
      <c r="V8">
        <f>HYPERLINK("https://klasma.github.io/Logging_1462/klagomål/A 25298-2024 FSC-klagomål.docx", "A 25298-2024")</f>
        <v/>
      </c>
      <c r="W8">
        <f>HYPERLINK("https://klasma.github.io/Logging_1462/klagomålsmail/A 25298-2024 FSC-klagomål mail.docx", "A 25298-2024")</f>
        <v/>
      </c>
      <c r="X8">
        <f>HYPERLINK("https://klasma.github.io/Logging_1462/tillsyn/A 25298-2024 tillsynsbegäran.docx", "A 25298-2024")</f>
        <v/>
      </c>
      <c r="Y8">
        <f>HYPERLINK("https://klasma.github.io/Logging_1462/tillsynsmail/A 25298-2024 tillsynsbegäran mail.docx", "A 25298-2024")</f>
        <v/>
      </c>
      <c r="Z8">
        <f>HYPERLINK("https://klasma.github.io/Logging_1462/fåglar/A 25298-2024 prioriterade fågelarter.docx", "A 25298-2024")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45953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45953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45953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45953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30968-2025</t>
        </is>
      </c>
      <c r="B13" s="1" t="n">
        <v>45832.45538194444</v>
      </c>
      <c r="C13" s="1" t="n">
        <v>45953</v>
      </c>
      <c r="D13" t="inlineStr">
        <is>
          <t>VÄSTRA GÖTALANDS LÄN</t>
        </is>
      </c>
      <c r="E13" t="inlineStr">
        <is>
          <t>LILLA EDET</t>
        </is>
      </c>
      <c r="G13" t="n">
        <v>7.7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Blåmossa</t>
        </is>
      </c>
      <c r="S13">
        <f>HYPERLINK("https://klasma.github.io/Logging_1462/artfynd/A 30968-2025 artfynd.xlsx", "A 30968-2025")</f>
        <v/>
      </c>
      <c r="T13">
        <f>HYPERLINK("https://klasma.github.io/Logging_1462/kartor/A 30968-2025 karta.png", "A 30968-2025")</f>
        <v/>
      </c>
      <c r="V13">
        <f>HYPERLINK("https://klasma.github.io/Logging_1462/klagomål/A 30968-2025 FSC-klagomål.docx", "A 30968-2025")</f>
        <v/>
      </c>
      <c r="W13">
        <f>HYPERLINK("https://klasma.github.io/Logging_1462/klagomålsmail/A 30968-2025 FSC-klagomål mail.docx", "A 30968-2025")</f>
        <v/>
      </c>
      <c r="X13">
        <f>HYPERLINK("https://klasma.github.io/Logging_1462/tillsyn/A 30968-2025 tillsynsbegäran.docx", "A 30968-2025")</f>
        <v/>
      </c>
      <c r="Y13">
        <f>HYPERLINK("https://klasma.github.io/Logging_1462/tillsynsmail/A 30968-2025 tillsynsbegäran mail.docx", "A 30968-2025")</f>
        <v/>
      </c>
      <c r="Z13">
        <f>HYPERLINK("https://klasma.github.io/Logging_1462/fåglar/A 30968-2025 prioriterade fågelarter.docx", "A 30968-2025")</f>
        <v/>
      </c>
    </row>
    <row r="14" ht="15" customHeight="1">
      <c r="A14" t="inlineStr">
        <is>
          <t>A 13699-2024</t>
        </is>
      </c>
      <c r="B14" s="1" t="n">
        <v>45390</v>
      </c>
      <c r="C14" s="1" t="n">
        <v>45953</v>
      </c>
      <c r="D14" t="inlineStr">
        <is>
          <t>VÄSTRA GÖTALANDS LÄN</t>
        </is>
      </c>
      <c r="E14" t="inlineStr">
        <is>
          <t>LILLA EDET</t>
        </is>
      </c>
      <c r="G14" t="n">
        <v>6.6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HYPERLINK("https://klasma.github.io/Logging_1462/artfynd/A 13699-2024 artfynd.xlsx", "A 13699-2024")</f>
        <v/>
      </c>
      <c r="T14">
        <f>HYPERLINK("https://klasma.github.io/Logging_1462/kartor/A 13699-2024 karta.png", "A 13699-2024")</f>
        <v/>
      </c>
      <c r="V14">
        <f>HYPERLINK("https://klasma.github.io/Logging_1462/klagomål/A 13699-2024 FSC-klagomål.docx", "A 13699-2024")</f>
        <v/>
      </c>
      <c r="W14">
        <f>HYPERLINK("https://klasma.github.io/Logging_1462/klagomålsmail/A 13699-2024 FSC-klagomål mail.docx", "A 13699-2024")</f>
        <v/>
      </c>
      <c r="X14">
        <f>HYPERLINK("https://klasma.github.io/Logging_1462/tillsyn/A 13699-2024 tillsynsbegäran.docx", "A 13699-2024")</f>
        <v/>
      </c>
      <c r="Y14">
        <f>HYPERLINK("https://klasma.github.io/Logging_1462/tillsynsmail/A 13699-2024 tillsynsbegäran mail.docx", "A 13699-2024")</f>
        <v/>
      </c>
      <c r="Z14">
        <f>HYPERLINK("https://klasma.github.io/Logging_1462/fåglar/A 13699-2024 prioriterade fågelarter.docx", "A 13699-2024")</f>
        <v/>
      </c>
    </row>
    <row r="15" ht="15" customHeight="1">
      <c r="A15" t="inlineStr">
        <is>
          <t>A 30273-2022</t>
        </is>
      </c>
      <c r="B15" s="1" t="n">
        <v>44759</v>
      </c>
      <c r="C15" s="1" t="n">
        <v>45953</v>
      </c>
      <c r="D15" t="inlineStr">
        <is>
          <t>VÄSTRA GÖTALANDS LÄN</t>
        </is>
      </c>
      <c r="E15" t="inlineStr">
        <is>
          <t>LILLA EDET</t>
        </is>
      </c>
      <c r="G15" t="n">
        <v>12.5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HYPERLINK("https://klasma.github.io/Logging_1462/artfynd/A 30273-2022 artfynd.xlsx", "A 30273-2022")</f>
        <v/>
      </c>
      <c r="T15">
        <f>HYPERLINK("https://klasma.github.io/Logging_1462/kartor/A 30273-2022 karta.png", "A 30273-2022")</f>
        <v/>
      </c>
      <c r="V15">
        <f>HYPERLINK("https://klasma.github.io/Logging_1462/klagomål/A 30273-2022 FSC-klagomål.docx", "A 30273-2022")</f>
        <v/>
      </c>
      <c r="W15">
        <f>HYPERLINK("https://klasma.github.io/Logging_1462/klagomålsmail/A 30273-2022 FSC-klagomål mail.docx", "A 30273-2022")</f>
        <v/>
      </c>
      <c r="X15">
        <f>HYPERLINK("https://klasma.github.io/Logging_1462/tillsyn/A 30273-2022 tillsynsbegäran.docx", "A 30273-2022")</f>
        <v/>
      </c>
      <c r="Y15">
        <f>HYPERLINK("https://klasma.github.io/Logging_1462/tillsynsmail/A 30273-2022 tillsynsbegäran mail.docx", "A 30273-2022")</f>
        <v/>
      </c>
      <c r="Z15">
        <f>HYPERLINK("https://klasma.github.io/Logging_1462/fåglar/A 30273-2022 prioriterade fågelarter.docx", "A 30273-2022")</f>
        <v/>
      </c>
    </row>
    <row r="16" ht="15" customHeight="1">
      <c r="A16" t="inlineStr">
        <is>
          <t>A 25655-2023</t>
        </is>
      </c>
      <c r="B16" s="1" t="n">
        <v>45089</v>
      </c>
      <c r="C16" s="1" t="n">
        <v>45953</v>
      </c>
      <c r="D16" t="inlineStr">
        <is>
          <t>VÄSTRA GÖTALANDS LÄN</t>
        </is>
      </c>
      <c r="E16" t="inlineStr">
        <is>
          <t>LILLA EDET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Bergjohannesört</t>
        </is>
      </c>
      <c r="S16">
        <f>HYPERLINK("https://klasma.github.io/Logging_1462/artfynd/A 25655-2023 artfynd.xlsx", "A 25655-2023")</f>
        <v/>
      </c>
      <c r="T16">
        <f>HYPERLINK("https://klasma.github.io/Logging_1462/kartor/A 25655-2023 karta.png", "A 25655-2023")</f>
        <v/>
      </c>
      <c r="V16">
        <f>HYPERLINK("https://klasma.github.io/Logging_1462/klagomål/A 25655-2023 FSC-klagomål.docx", "A 25655-2023")</f>
        <v/>
      </c>
      <c r="W16">
        <f>HYPERLINK("https://klasma.github.io/Logging_1462/klagomålsmail/A 25655-2023 FSC-klagomål mail.docx", "A 25655-2023")</f>
        <v/>
      </c>
      <c r="X16">
        <f>HYPERLINK("https://klasma.github.io/Logging_1462/tillsyn/A 25655-2023 tillsynsbegäran.docx", "A 25655-2023")</f>
        <v/>
      </c>
      <c r="Y16">
        <f>HYPERLINK("https://klasma.github.io/Logging_1462/tillsynsmail/A 25655-2023 tillsynsbegäran mail.docx", "A 25655-2023")</f>
        <v/>
      </c>
    </row>
    <row r="17" ht="15" customHeight="1">
      <c r="A17" t="inlineStr">
        <is>
          <t>A 15351-2024</t>
        </is>
      </c>
      <c r="B17" s="1" t="n">
        <v>45400.8005787037</v>
      </c>
      <c r="C17" s="1" t="n">
        <v>45953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Kyrkan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Guldsandbi</t>
        </is>
      </c>
      <c r="S17">
        <f>HYPERLINK("https://klasma.github.io/Logging_1462/artfynd/A 15351-2024 artfynd.xlsx", "A 15351-2024")</f>
        <v/>
      </c>
      <c r="T17">
        <f>HYPERLINK("https://klasma.github.io/Logging_1462/kartor/A 15351-2024 karta.png", "A 15351-2024")</f>
        <v/>
      </c>
      <c r="V17">
        <f>HYPERLINK("https://klasma.github.io/Logging_1462/klagomål/A 15351-2024 FSC-klagomål.docx", "A 15351-2024")</f>
        <v/>
      </c>
      <c r="W17">
        <f>HYPERLINK("https://klasma.github.io/Logging_1462/klagomålsmail/A 15351-2024 FSC-klagomål mail.docx", "A 15351-2024")</f>
        <v/>
      </c>
      <c r="X17">
        <f>HYPERLINK("https://klasma.github.io/Logging_1462/tillsyn/A 15351-2024 tillsynsbegäran.docx", "A 15351-2024")</f>
        <v/>
      </c>
      <c r="Y17">
        <f>HYPERLINK("https://klasma.github.io/Logging_1462/tillsynsmail/A 15351-2024 tillsynsbegäran mail.docx", "A 15351-2024")</f>
        <v/>
      </c>
    </row>
    <row r="18" ht="15" customHeight="1">
      <c r="A18" t="inlineStr">
        <is>
          <t>A 7062-2024</t>
        </is>
      </c>
      <c r="B18" s="1" t="n">
        <v>45343</v>
      </c>
      <c r="C18" s="1" t="n">
        <v>45953</v>
      </c>
      <c r="D18" t="inlineStr">
        <is>
          <t>VÄSTRA GÖTALANDS LÄN</t>
        </is>
      </c>
      <c r="E18" t="inlineStr">
        <is>
          <t>LILLA EDET</t>
        </is>
      </c>
      <c r="G18" t="n">
        <v>9.1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HYPERLINK("https://klasma.github.io/Logging_1462/artfynd/A 7062-2024 artfynd.xlsx", "A 7062-2024")</f>
        <v/>
      </c>
      <c r="T18">
        <f>HYPERLINK("https://klasma.github.io/Logging_1462/kartor/A 7062-2024 karta.png", "A 7062-2024")</f>
        <v/>
      </c>
      <c r="V18">
        <f>HYPERLINK("https://klasma.github.io/Logging_1462/klagomål/A 7062-2024 FSC-klagomål.docx", "A 7062-2024")</f>
        <v/>
      </c>
      <c r="W18">
        <f>HYPERLINK("https://klasma.github.io/Logging_1462/klagomålsmail/A 7062-2024 FSC-klagomål mail.docx", "A 7062-2024")</f>
        <v/>
      </c>
      <c r="X18">
        <f>HYPERLINK("https://klasma.github.io/Logging_1462/tillsyn/A 7062-2024 tillsynsbegäran.docx", "A 7062-2024")</f>
        <v/>
      </c>
      <c r="Y18">
        <f>HYPERLINK("https://klasma.github.io/Logging_1462/tillsynsmail/A 7062-2024 tillsynsbegäran mail.docx", "A 7062-2024")</f>
        <v/>
      </c>
    </row>
    <row r="19" ht="15" customHeight="1">
      <c r="A19" t="inlineStr">
        <is>
          <t>A 54358-2024</t>
        </is>
      </c>
      <c r="B19" s="1" t="n">
        <v>45617.40755787037</v>
      </c>
      <c r="C19" s="1" t="n">
        <v>45953</v>
      </c>
      <c r="D19" t="inlineStr">
        <is>
          <t>VÄSTRA GÖTALANDS LÄN</t>
        </is>
      </c>
      <c r="E19" t="inlineStr">
        <is>
          <t>LILLA EDET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HYPERLINK("https://klasma.github.io/Logging_1462/artfynd/A 54358-2024 artfynd.xlsx", "A 54358-2024")</f>
        <v/>
      </c>
      <c r="T19">
        <f>HYPERLINK("https://klasma.github.io/Logging_1462/kartor/A 54358-2024 karta.png", "A 54358-2024")</f>
        <v/>
      </c>
      <c r="V19">
        <f>HYPERLINK("https://klasma.github.io/Logging_1462/klagomål/A 54358-2024 FSC-klagomål.docx", "A 54358-2024")</f>
        <v/>
      </c>
      <c r="W19">
        <f>HYPERLINK("https://klasma.github.io/Logging_1462/klagomålsmail/A 54358-2024 FSC-klagomål mail.docx", "A 54358-2024")</f>
        <v/>
      </c>
      <c r="X19">
        <f>HYPERLINK("https://klasma.github.io/Logging_1462/tillsyn/A 54358-2024 tillsynsbegäran.docx", "A 54358-2024")</f>
        <v/>
      </c>
      <c r="Y19">
        <f>HYPERLINK("https://klasma.github.io/Logging_1462/tillsynsmail/A 54358-2024 tillsynsbegäran mail.docx", "A 54358-2024")</f>
        <v/>
      </c>
    </row>
    <row r="20" ht="15" customHeight="1">
      <c r="A20" t="inlineStr">
        <is>
          <t>A 2381-2021</t>
        </is>
      </c>
      <c r="B20" s="1" t="n">
        <v>44211</v>
      </c>
      <c r="C20" s="1" t="n">
        <v>45953</v>
      </c>
      <c r="D20" t="inlineStr">
        <is>
          <t>VÄSTRA GÖTALANDS LÄN</t>
        </is>
      </c>
      <c r="E20" t="inlineStr">
        <is>
          <t>LILLA EDET</t>
        </is>
      </c>
      <c r="F20" t="inlineStr">
        <is>
          <t>Kommuner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Bergjohannesört</t>
        </is>
      </c>
      <c r="S20">
        <f>HYPERLINK("https://klasma.github.io/Logging_1462/artfynd/A 2381-2021 artfynd.xlsx", "A 2381-2021")</f>
        <v/>
      </c>
      <c r="T20">
        <f>HYPERLINK("https://klasma.github.io/Logging_1462/kartor/A 2381-2021 karta.png", "A 2381-2021")</f>
        <v/>
      </c>
      <c r="V20">
        <f>HYPERLINK("https://klasma.github.io/Logging_1462/klagomål/A 2381-2021 FSC-klagomål.docx", "A 2381-2021")</f>
        <v/>
      </c>
      <c r="W20">
        <f>HYPERLINK("https://klasma.github.io/Logging_1462/klagomålsmail/A 2381-2021 FSC-klagomål mail.docx", "A 2381-2021")</f>
        <v/>
      </c>
      <c r="X20">
        <f>HYPERLINK("https://klasma.github.io/Logging_1462/tillsyn/A 2381-2021 tillsynsbegäran.docx", "A 2381-2021")</f>
        <v/>
      </c>
      <c r="Y20">
        <f>HYPERLINK("https://klasma.github.io/Logging_1462/tillsynsmail/A 2381-2021 tillsynsbegäran mail.docx", "A 2381-2021")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45953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45953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45953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45953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45953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45953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45953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45953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45953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45953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45953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45953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45953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45953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45953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45953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45953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45953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45953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45953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45953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45953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45953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45953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45953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45953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7832-2021</t>
        </is>
      </c>
      <c r="B47" s="1" t="n">
        <v>44242</v>
      </c>
      <c r="C47" s="1" t="n">
        <v>45953</v>
      </c>
      <c r="D47" t="inlineStr">
        <is>
          <t>VÄSTRA GÖTALANDS LÄN</t>
        </is>
      </c>
      <c r="E47" t="inlineStr">
        <is>
          <t>LILLA EDET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24291-2021</t>
        </is>
      </c>
      <c r="B48" s="1" t="n">
        <v>44337.31774305556</v>
      </c>
      <c r="C48" s="1" t="n">
        <v>45953</v>
      </c>
      <c r="D48" t="inlineStr">
        <is>
          <t>VÄSTRA GÖTALANDS LÄN</t>
        </is>
      </c>
      <c r="E48" t="inlineStr">
        <is>
          <t>LILLA EDET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10726-2022</t>
        </is>
      </c>
      <c r="B49" s="1" t="n">
        <v>44627.32611111111</v>
      </c>
      <c r="C49" s="1" t="n">
        <v>45953</v>
      </c>
      <c r="D49" t="inlineStr">
        <is>
          <t>VÄSTRA GÖTALANDS LÄN</t>
        </is>
      </c>
      <c r="E49" t="inlineStr">
        <is>
          <t>LILLA EDET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8830-2021</t>
        </is>
      </c>
      <c r="B50" s="1" t="n">
        <v>44246</v>
      </c>
      <c r="C50" s="1" t="n">
        <v>45953</v>
      </c>
      <c r="D50" t="inlineStr">
        <is>
          <t>VÄSTRA GÖTALANDS LÄN</t>
        </is>
      </c>
      <c r="E50" t="inlineStr">
        <is>
          <t>LILLA EDET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38386-2022</t>
        </is>
      </c>
      <c r="B51" s="1" t="n">
        <v>44812.72657407408</v>
      </c>
      <c r="C51" s="1" t="n">
        <v>45953</v>
      </c>
      <c r="D51" t="inlineStr">
        <is>
          <t>VÄSTRA GÖTALANDS LÄN</t>
        </is>
      </c>
      <c r="E51" t="inlineStr">
        <is>
          <t>LILLA EDET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41420-2022</t>
        </is>
      </c>
      <c r="B52" s="1" t="n">
        <v>44826.6478125</v>
      </c>
      <c r="C52" s="1" t="n">
        <v>45953</v>
      </c>
      <c r="D52" t="inlineStr">
        <is>
          <t>VÄSTRA GÖTALANDS LÄN</t>
        </is>
      </c>
      <c r="E52" t="inlineStr">
        <is>
          <t>LILLA EDET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10023-2021</t>
        </is>
      </c>
      <c r="B53" s="1" t="n">
        <v>44256</v>
      </c>
      <c r="C53" s="1" t="n">
        <v>45953</v>
      </c>
      <c r="D53" t="inlineStr">
        <is>
          <t>VÄSTRA GÖTALANDS LÄN</t>
        </is>
      </c>
      <c r="E53" t="inlineStr">
        <is>
          <t>LILLA EDET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9801-2021</t>
        </is>
      </c>
      <c r="B54" s="1" t="n">
        <v>44252</v>
      </c>
      <c r="C54" s="1" t="n">
        <v>45953</v>
      </c>
      <c r="D54" t="inlineStr">
        <is>
          <t>VÄSTRA GÖTALANDS LÄN</t>
        </is>
      </c>
      <c r="E54" t="inlineStr">
        <is>
          <t>LILLA EDET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49384-2023</t>
        </is>
      </c>
      <c r="B55" s="1" t="n">
        <v>45205</v>
      </c>
      <c r="C55" s="1" t="n">
        <v>45953</v>
      </c>
      <c r="D55" t="inlineStr">
        <is>
          <t>VÄSTRA GÖTALANDS LÄN</t>
        </is>
      </c>
      <c r="E55" t="inlineStr">
        <is>
          <t>LILLA EDET</t>
        </is>
      </c>
      <c r="F55" t="inlineStr">
        <is>
          <t>Kyrkan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51569-2021</t>
        </is>
      </c>
      <c r="B56" s="1" t="n">
        <v>44462</v>
      </c>
      <c r="C56" s="1" t="n">
        <v>45953</v>
      </c>
      <c r="D56" t="inlineStr">
        <is>
          <t>VÄSTRA GÖTALANDS LÄN</t>
        </is>
      </c>
      <c r="E56" t="inlineStr">
        <is>
          <t>LILLA EDET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12234-2024</t>
        </is>
      </c>
      <c r="B57" s="1" t="n">
        <v>45378.36106481482</v>
      </c>
      <c r="C57" s="1" t="n">
        <v>45953</v>
      </c>
      <c r="D57" t="inlineStr">
        <is>
          <t>VÄSTRA GÖTALANDS LÄN</t>
        </is>
      </c>
      <c r="E57" t="inlineStr">
        <is>
          <t>LILLA EDET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38059-2022</t>
        </is>
      </c>
      <c r="B58" s="1" t="n">
        <v>44811.6625462963</v>
      </c>
      <c r="C58" s="1" t="n">
        <v>45953</v>
      </c>
      <c r="D58" t="inlineStr">
        <is>
          <t>VÄSTRA GÖTALANDS LÄN</t>
        </is>
      </c>
      <c r="E58" t="inlineStr">
        <is>
          <t>LILLA EDET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296-2022</t>
        </is>
      </c>
      <c r="B59" s="1" t="n">
        <v>44565.47288194444</v>
      </c>
      <c r="C59" s="1" t="n">
        <v>45953</v>
      </c>
      <c r="D59" t="inlineStr">
        <is>
          <t>VÄSTRA GÖTALANDS LÄN</t>
        </is>
      </c>
      <c r="E59" t="inlineStr">
        <is>
          <t>LILLA EDET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30284-2022</t>
        </is>
      </c>
      <c r="B60" s="1" t="n">
        <v>44760</v>
      </c>
      <c r="C60" s="1" t="n">
        <v>45953</v>
      </c>
      <c r="D60" t="inlineStr">
        <is>
          <t>VÄSTRA GÖTALANDS LÄN</t>
        </is>
      </c>
      <c r="E60" t="inlineStr">
        <is>
          <t>LILLA EDET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30287-2022</t>
        </is>
      </c>
      <c r="B61" s="1" t="n">
        <v>44760</v>
      </c>
      <c r="C61" s="1" t="n">
        <v>45953</v>
      </c>
      <c r="D61" t="inlineStr">
        <is>
          <t>VÄSTRA GÖTALANDS LÄN</t>
        </is>
      </c>
      <c r="E61" t="inlineStr">
        <is>
          <t>LILLA EDET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30042-2021</t>
        </is>
      </c>
      <c r="B62" s="1" t="n">
        <v>44363</v>
      </c>
      <c r="C62" s="1" t="n">
        <v>45953</v>
      </c>
      <c r="D62" t="inlineStr">
        <is>
          <t>VÄSTRA GÖTALANDS LÄN</t>
        </is>
      </c>
      <c r="E62" t="inlineStr">
        <is>
          <t>LILLA EDET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30045-2021</t>
        </is>
      </c>
      <c r="B63" s="1" t="n">
        <v>44363</v>
      </c>
      <c r="C63" s="1" t="n">
        <v>45953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60705-2020</t>
        </is>
      </c>
      <c r="B64" s="1" t="n">
        <v>44153</v>
      </c>
      <c r="C64" s="1" t="n">
        <v>45953</v>
      </c>
      <c r="D64" t="inlineStr">
        <is>
          <t>VÄSTRA GÖTALANDS LÄN</t>
        </is>
      </c>
      <c r="E64" t="inlineStr">
        <is>
          <t>LILLA EDET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13887-2024</t>
        </is>
      </c>
      <c r="B65" s="1" t="n">
        <v>45391.61759259259</v>
      </c>
      <c r="C65" s="1" t="n">
        <v>45953</v>
      </c>
      <c r="D65" t="inlineStr">
        <is>
          <t>VÄSTRA GÖTALANDS LÄN</t>
        </is>
      </c>
      <c r="E65" t="inlineStr">
        <is>
          <t>LILLA EDET</t>
        </is>
      </c>
      <c r="G65" t="n">
        <v>11.3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550-2024</t>
        </is>
      </c>
      <c r="B66" s="1" t="n">
        <v>45299</v>
      </c>
      <c r="C66" s="1" t="n">
        <v>45953</v>
      </c>
      <c r="D66" t="inlineStr">
        <is>
          <t>VÄSTRA GÖTALANDS LÄN</t>
        </is>
      </c>
      <c r="E66" t="inlineStr">
        <is>
          <t>LILLA EDET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13975-2023</t>
        </is>
      </c>
      <c r="B67" s="1" t="n">
        <v>45008</v>
      </c>
      <c r="C67" s="1" t="n">
        <v>45953</v>
      </c>
      <c r="D67" t="inlineStr">
        <is>
          <t>VÄSTRA GÖTALANDS LÄN</t>
        </is>
      </c>
      <c r="E67" t="inlineStr">
        <is>
          <t>LILLA EDET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61284-2022</t>
        </is>
      </c>
      <c r="B68" s="1" t="n">
        <v>44915</v>
      </c>
      <c r="C68" s="1" t="n">
        <v>45953</v>
      </c>
      <c r="D68" t="inlineStr">
        <is>
          <t>VÄSTRA GÖTALANDS LÄN</t>
        </is>
      </c>
      <c r="E68" t="inlineStr">
        <is>
          <t>LILLA EDET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52431-2023</t>
        </is>
      </c>
      <c r="B69" s="1" t="n">
        <v>45225.33118055556</v>
      </c>
      <c r="C69" s="1" t="n">
        <v>45953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33527-2021</t>
        </is>
      </c>
      <c r="B70" s="1" t="n">
        <v>44377.79693287037</v>
      </c>
      <c r="C70" s="1" t="n">
        <v>45953</v>
      </c>
      <c r="D70" t="inlineStr">
        <is>
          <t>VÄSTRA GÖTALANDS LÄN</t>
        </is>
      </c>
      <c r="E70" t="inlineStr">
        <is>
          <t>LILLA EDET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8071-2024</t>
        </is>
      </c>
      <c r="B71" s="1" t="n">
        <v>45351</v>
      </c>
      <c r="C71" s="1" t="n">
        <v>45953</v>
      </c>
      <c r="D71" t="inlineStr">
        <is>
          <t>VÄSTRA GÖTALANDS LÄN</t>
        </is>
      </c>
      <c r="E71" t="inlineStr">
        <is>
          <t>LILLA EDET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11104-2024</t>
        </is>
      </c>
      <c r="B72" s="1" t="n">
        <v>45371.32724537037</v>
      </c>
      <c r="C72" s="1" t="n">
        <v>45953</v>
      </c>
      <c r="D72" t="inlineStr">
        <is>
          <t>VÄSTRA GÖTALANDS LÄN</t>
        </is>
      </c>
      <c r="E72" t="inlineStr">
        <is>
          <t>LILLA EDET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6489-2025</t>
        </is>
      </c>
      <c r="B73" s="1" t="n">
        <v>45699.62678240741</v>
      </c>
      <c r="C73" s="1" t="n">
        <v>45953</v>
      </c>
      <c r="D73" t="inlineStr">
        <is>
          <t>VÄSTRA GÖTALANDS LÄN</t>
        </is>
      </c>
      <c r="E73" t="inlineStr">
        <is>
          <t>LILLA EDET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45469-2024</t>
        </is>
      </c>
      <c r="B74" s="1" t="n">
        <v>45576.73229166667</v>
      </c>
      <c r="C74" s="1" t="n">
        <v>45953</v>
      </c>
      <c r="D74" t="inlineStr">
        <is>
          <t>VÄSTRA GÖTALANDS LÄN</t>
        </is>
      </c>
      <c r="E74" t="inlineStr">
        <is>
          <t>LILLA EDET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406-2024</t>
        </is>
      </c>
      <c r="B75" s="1" t="n">
        <v>45296</v>
      </c>
      <c r="C75" s="1" t="n">
        <v>45953</v>
      </c>
      <c r="D75" t="inlineStr">
        <is>
          <t>VÄSTRA GÖTALANDS LÄN</t>
        </is>
      </c>
      <c r="E75" t="inlineStr">
        <is>
          <t>LILLA EDET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35718-2025</t>
        </is>
      </c>
      <c r="B76" s="1" t="n">
        <v>45860.4315162037</v>
      </c>
      <c r="C76" s="1" t="n">
        <v>45953</v>
      </c>
      <c r="D76" t="inlineStr">
        <is>
          <t>VÄSTRA GÖTALANDS LÄN</t>
        </is>
      </c>
      <c r="E76" t="inlineStr">
        <is>
          <t>LILLA EDET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62730-2023</t>
        </is>
      </c>
      <c r="B77" s="1" t="n">
        <v>45268</v>
      </c>
      <c r="C77" s="1" t="n">
        <v>45953</v>
      </c>
      <c r="D77" t="inlineStr">
        <is>
          <t>VÄSTRA GÖTALANDS LÄN</t>
        </is>
      </c>
      <c r="E77" t="inlineStr">
        <is>
          <t>LILLA EDET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23559-2023</t>
        </is>
      </c>
      <c r="B78" s="1" t="n">
        <v>45072</v>
      </c>
      <c r="C78" s="1" t="n">
        <v>45953</v>
      </c>
      <c r="D78" t="inlineStr">
        <is>
          <t>VÄSTRA GÖTALANDS LÄN</t>
        </is>
      </c>
      <c r="E78" t="inlineStr">
        <is>
          <t>LILLA EDET</t>
        </is>
      </c>
      <c r="F78" t="inlineStr">
        <is>
          <t>Kyrkan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38383-2022</t>
        </is>
      </c>
      <c r="B79" s="1" t="n">
        <v>44812</v>
      </c>
      <c r="C79" s="1" t="n">
        <v>45953</v>
      </c>
      <c r="D79" t="inlineStr">
        <is>
          <t>VÄSTRA GÖTALANDS LÄN</t>
        </is>
      </c>
      <c r="E79" t="inlineStr">
        <is>
          <t>LILLA EDET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55972-2022</t>
        </is>
      </c>
      <c r="B80" s="1" t="n">
        <v>44889</v>
      </c>
      <c r="C80" s="1" t="n">
        <v>45953</v>
      </c>
      <c r="D80" t="inlineStr">
        <is>
          <t>VÄSTRA GÖTALANDS LÄN</t>
        </is>
      </c>
      <c r="E80" t="inlineStr">
        <is>
          <t>LILLA EDET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57381-2022</t>
        </is>
      </c>
      <c r="B81" s="1" t="n">
        <v>44896</v>
      </c>
      <c r="C81" s="1" t="n">
        <v>45953</v>
      </c>
      <c r="D81" t="inlineStr">
        <is>
          <t>VÄSTRA GÖTALANDS LÄN</t>
        </is>
      </c>
      <c r="E81" t="inlineStr">
        <is>
          <t>LILLA EDET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49879-2023</t>
        </is>
      </c>
      <c r="B82" s="1" t="n">
        <v>45213</v>
      </c>
      <c r="C82" s="1" t="n">
        <v>45953</v>
      </c>
      <c r="D82" t="inlineStr">
        <is>
          <t>VÄSTRA GÖTALANDS LÄN</t>
        </is>
      </c>
      <c r="E82" t="inlineStr">
        <is>
          <t>LILLA EDET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33993-2023</t>
        </is>
      </c>
      <c r="B83" s="1" t="n">
        <v>45134.92311342592</v>
      </c>
      <c r="C83" s="1" t="n">
        <v>45953</v>
      </c>
      <c r="D83" t="inlineStr">
        <is>
          <t>VÄSTRA GÖTALANDS LÄN</t>
        </is>
      </c>
      <c r="E83" t="inlineStr">
        <is>
          <t>LILLA EDET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33996-2023</t>
        </is>
      </c>
      <c r="B84" s="1" t="n">
        <v>45134.92869212963</v>
      </c>
      <c r="C84" s="1" t="n">
        <v>45953</v>
      </c>
      <c r="D84" t="inlineStr">
        <is>
          <t>VÄSTRA GÖTALANDS LÄN</t>
        </is>
      </c>
      <c r="E84" t="inlineStr">
        <is>
          <t>LILLA EDET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26886-2023</t>
        </is>
      </c>
      <c r="B85" s="1" t="n">
        <v>45093</v>
      </c>
      <c r="C85" s="1" t="n">
        <v>45953</v>
      </c>
      <c r="D85" t="inlineStr">
        <is>
          <t>VÄSTRA GÖTALANDS LÄN</t>
        </is>
      </c>
      <c r="E85" t="inlineStr">
        <is>
          <t>LILLA EDET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5420-2025</t>
        </is>
      </c>
      <c r="B86" s="1" t="n">
        <v>45692.68938657407</v>
      </c>
      <c r="C86" s="1" t="n">
        <v>45953</v>
      </c>
      <c r="D86" t="inlineStr">
        <is>
          <t>VÄSTRA GÖTALANDS LÄN</t>
        </is>
      </c>
      <c r="E86" t="inlineStr">
        <is>
          <t>LILLA EDET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61952-2024</t>
        </is>
      </c>
      <c r="B87" s="1" t="n">
        <v>45653.50980324074</v>
      </c>
      <c r="C87" s="1" t="n">
        <v>45953</v>
      </c>
      <c r="D87" t="inlineStr">
        <is>
          <t>VÄSTRA GÖTALANDS LÄN</t>
        </is>
      </c>
      <c r="E87" t="inlineStr">
        <is>
          <t>LILLA EDET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65619-2021</t>
        </is>
      </c>
      <c r="B88" s="1" t="n">
        <v>44516.53974537037</v>
      </c>
      <c r="C88" s="1" t="n">
        <v>45953</v>
      </c>
      <c r="D88" t="inlineStr">
        <is>
          <t>VÄSTRA GÖTALANDS LÄN</t>
        </is>
      </c>
      <c r="E88" t="inlineStr">
        <is>
          <t>LILLA EDET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16489-2025</t>
        </is>
      </c>
      <c r="B89" s="1" t="n">
        <v>45751.58628472222</v>
      </c>
      <c r="C89" s="1" t="n">
        <v>45953</v>
      </c>
      <c r="D89" t="inlineStr">
        <is>
          <t>VÄSTRA GÖTALANDS LÄN</t>
        </is>
      </c>
      <c r="E89" t="inlineStr">
        <is>
          <t>LILLA EDET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28022-2023</t>
        </is>
      </c>
      <c r="B90" s="1" t="n">
        <v>45098.95484953704</v>
      </c>
      <c r="C90" s="1" t="n">
        <v>45953</v>
      </c>
      <c r="D90" t="inlineStr">
        <is>
          <t>VÄSTRA GÖTALANDS LÄN</t>
        </is>
      </c>
      <c r="E90" t="inlineStr">
        <is>
          <t>LILLA EDET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26443-2023</t>
        </is>
      </c>
      <c r="B91" s="1" t="n">
        <v>45092</v>
      </c>
      <c r="C91" s="1" t="n">
        <v>45953</v>
      </c>
      <c r="D91" t="inlineStr">
        <is>
          <t>VÄSTRA GÖTALANDS LÄN</t>
        </is>
      </c>
      <c r="E91" t="inlineStr">
        <is>
          <t>LILLA EDET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51488-2022</t>
        </is>
      </c>
      <c r="B92" s="1" t="n">
        <v>44869</v>
      </c>
      <c r="C92" s="1" t="n">
        <v>45953</v>
      </c>
      <c r="D92" t="inlineStr">
        <is>
          <t>VÄSTRA GÖTALANDS LÄN</t>
        </is>
      </c>
      <c r="E92" t="inlineStr">
        <is>
          <t>LILLA EDET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17114-2023</t>
        </is>
      </c>
      <c r="B93" s="1" t="n">
        <v>45034.58234953704</v>
      </c>
      <c r="C93" s="1" t="n">
        <v>45953</v>
      </c>
      <c r="D93" t="inlineStr">
        <is>
          <t>VÄSTRA GÖTALANDS LÄN</t>
        </is>
      </c>
      <c r="E93" t="inlineStr">
        <is>
          <t>LILLA EDET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58750-2021</t>
        </is>
      </c>
      <c r="B94" s="1" t="n">
        <v>44489</v>
      </c>
      <c r="C94" s="1" t="n">
        <v>45953</v>
      </c>
      <c r="D94" t="inlineStr">
        <is>
          <t>VÄSTRA GÖTALANDS LÄN</t>
        </is>
      </c>
      <c r="E94" t="inlineStr">
        <is>
          <t>LILLA EDET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28910-2024</t>
        </is>
      </c>
      <c r="B95" s="1" t="n">
        <v>45480.65789351852</v>
      </c>
      <c r="C95" s="1" t="n">
        <v>45953</v>
      </c>
      <c r="D95" t="inlineStr">
        <is>
          <t>VÄSTRA GÖTALANDS LÄN</t>
        </is>
      </c>
      <c r="E95" t="inlineStr">
        <is>
          <t>LILLA EDET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11604-2024</t>
        </is>
      </c>
      <c r="B96" s="1" t="n">
        <v>45373.39337962963</v>
      </c>
      <c r="C96" s="1" t="n">
        <v>45953</v>
      </c>
      <c r="D96" t="inlineStr">
        <is>
          <t>VÄSTRA GÖTALANDS LÄN</t>
        </is>
      </c>
      <c r="E96" t="inlineStr">
        <is>
          <t>LILLA EDET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7947-2024</t>
        </is>
      </c>
      <c r="B97" s="1" t="n">
        <v>45350</v>
      </c>
      <c r="C97" s="1" t="n">
        <v>45953</v>
      </c>
      <c r="D97" t="inlineStr">
        <is>
          <t>VÄSTRA GÖTALANDS LÄN</t>
        </is>
      </c>
      <c r="E97" t="inlineStr">
        <is>
          <t>LILLA EDET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15567-2022</t>
        </is>
      </c>
      <c r="B98" s="1" t="n">
        <v>44662</v>
      </c>
      <c r="C98" s="1" t="n">
        <v>45953</v>
      </c>
      <c r="D98" t="inlineStr">
        <is>
          <t>VÄSTRA GÖTALANDS LÄN</t>
        </is>
      </c>
      <c r="E98" t="inlineStr">
        <is>
          <t>LILLA EDET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1382-2024</t>
        </is>
      </c>
      <c r="B99" s="1" t="n">
        <v>45303.56011574074</v>
      </c>
      <c r="C99" s="1" t="n">
        <v>45953</v>
      </c>
      <c r="D99" t="inlineStr">
        <is>
          <t>VÄSTRA GÖTALANDS LÄN</t>
        </is>
      </c>
      <c r="E99" t="inlineStr">
        <is>
          <t>LILLA EDET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12784-2025</t>
        </is>
      </c>
      <c r="B100" s="1" t="n">
        <v>45733.59857638889</v>
      </c>
      <c r="C100" s="1" t="n">
        <v>45953</v>
      </c>
      <c r="D100" t="inlineStr">
        <is>
          <t>VÄSTRA GÖTALANDS LÄN</t>
        </is>
      </c>
      <c r="E100" t="inlineStr">
        <is>
          <t>LILLA EDET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1262-2021</t>
        </is>
      </c>
      <c r="B101" s="1" t="n">
        <v>44208</v>
      </c>
      <c r="C101" s="1" t="n">
        <v>45953</v>
      </c>
      <c r="D101" t="inlineStr">
        <is>
          <t>VÄSTRA GÖTALANDS LÄN</t>
        </is>
      </c>
      <c r="E101" t="inlineStr">
        <is>
          <t>LILLA EDET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21304-2025</t>
        </is>
      </c>
      <c r="B102" s="1" t="n">
        <v>45781.36851851852</v>
      </c>
      <c r="C102" s="1" t="n">
        <v>45953</v>
      </c>
      <c r="D102" t="inlineStr">
        <is>
          <t>VÄSTRA GÖTALANDS LÄN</t>
        </is>
      </c>
      <c r="E102" t="inlineStr">
        <is>
          <t>LILLA EDET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32110-2023</t>
        </is>
      </c>
      <c r="B103" s="1" t="n">
        <v>45119.61902777778</v>
      </c>
      <c r="C103" s="1" t="n">
        <v>45953</v>
      </c>
      <c r="D103" t="inlineStr">
        <is>
          <t>VÄSTRA GÖTALANDS LÄN</t>
        </is>
      </c>
      <c r="E103" t="inlineStr">
        <is>
          <t>LILLA EDET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587-2025</t>
        </is>
      </c>
      <c r="B104" s="1" t="n">
        <v>45664.58135416666</v>
      </c>
      <c r="C104" s="1" t="n">
        <v>45953</v>
      </c>
      <c r="D104" t="inlineStr">
        <is>
          <t>VÄSTRA GÖTALANDS LÄN</t>
        </is>
      </c>
      <c r="E104" t="inlineStr">
        <is>
          <t>LILLA EDET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3867-2025</t>
        </is>
      </c>
      <c r="B105" s="1" t="n">
        <v>45684</v>
      </c>
      <c r="C105" s="1" t="n">
        <v>45953</v>
      </c>
      <c r="D105" t="inlineStr">
        <is>
          <t>VÄSTRA GÖTALANDS LÄN</t>
        </is>
      </c>
      <c r="E105" t="inlineStr">
        <is>
          <t>LILLA EDET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13581-2023</t>
        </is>
      </c>
      <c r="B106" s="1" t="n">
        <v>45006.54443287037</v>
      </c>
      <c r="C106" s="1" t="n">
        <v>45953</v>
      </c>
      <c r="D106" t="inlineStr">
        <is>
          <t>VÄSTRA GÖTALANDS LÄN</t>
        </is>
      </c>
      <c r="E106" t="inlineStr">
        <is>
          <t>LILLA EDET</t>
        </is>
      </c>
      <c r="F106" t="inlineStr">
        <is>
          <t>Kommuner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55991-2022</t>
        </is>
      </c>
      <c r="B107" s="1" t="n">
        <v>44889</v>
      </c>
      <c r="C107" s="1" t="n">
        <v>45953</v>
      </c>
      <c r="D107" t="inlineStr">
        <is>
          <t>VÄSTRA GÖTALANDS LÄN</t>
        </is>
      </c>
      <c r="E107" t="inlineStr">
        <is>
          <t>LILLA EDET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21617-2024</t>
        </is>
      </c>
      <c r="B108" s="1" t="n">
        <v>45441.97630787037</v>
      </c>
      <c r="C108" s="1" t="n">
        <v>45953</v>
      </c>
      <c r="D108" t="inlineStr">
        <is>
          <t>VÄSTRA GÖTALANDS LÄN</t>
        </is>
      </c>
      <c r="E108" t="inlineStr">
        <is>
          <t>LILLA EDET</t>
        </is>
      </c>
      <c r="G108" t="n">
        <v>9.699999999999999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54681-2021</t>
        </is>
      </c>
      <c r="B109" s="1" t="n">
        <v>44473</v>
      </c>
      <c r="C109" s="1" t="n">
        <v>45953</v>
      </c>
      <c r="D109" t="inlineStr">
        <is>
          <t>VÄSTRA GÖTALANDS LÄN</t>
        </is>
      </c>
      <c r="E109" t="inlineStr">
        <is>
          <t>LILLA EDET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11102-2024</t>
        </is>
      </c>
      <c r="B110" s="1" t="n">
        <v>45371.32438657407</v>
      </c>
      <c r="C110" s="1" t="n">
        <v>45953</v>
      </c>
      <c r="D110" t="inlineStr">
        <is>
          <t>VÄSTRA GÖTALANDS LÄN</t>
        </is>
      </c>
      <c r="E110" t="inlineStr">
        <is>
          <t>LILLA EDET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30724-2024</t>
        </is>
      </c>
      <c r="B111" s="1" t="n">
        <v>45496</v>
      </c>
      <c r="C111" s="1" t="n">
        <v>45953</v>
      </c>
      <c r="D111" t="inlineStr">
        <is>
          <t>VÄSTRA GÖTALANDS LÄN</t>
        </is>
      </c>
      <c r="E111" t="inlineStr">
        <is>
          <t>LILLA EDET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22561-2025</t>
        </is>
      </c>
      <c r="B112" s="1" t="n">
        <v>45789.3449537037</v>
      </c>
      <c r="C112" s="1" t="n">
        <v>45953</v>
      </c>
      <c r="D112" t="inlineStr">
        <is>
          <t>VÄSTRA GÖTALANDS LÄN</t>
        </is>
      </c>
      <c r="E112" t="inlineStr">
        <is>
          <t>LILLA EDET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11329-2025</t>
        </is>
      </c>
      <c r="B113" s="1" t="n">
        <v>45726.47752314815</v>
      </c>
      <c r="C113" s="1" t="n">
        <v>45953</v>
      </c>
      <c r="D113" t="inlineStr">
        <is>
          <t>VÄSTRA GÖTALANDS LÄN</t>
        </is>
      </c>
      <c r="E113" t="inlineStr">
        <is>
          <t>LILLA EDET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7912-2024</t>
        </is>
      </c>
      <c r="B114" s="1" t="n">
        <v>45350</v>
      </c>
      <c r="C114" s="1" t="n">
        <v>45953</v>
      </c>
      <c r="D114" t="inlineStr">
        <is>
          <t>VÄSTRA GÖTALANDS LÄN</t>
        </is>
      </c>
      <c r="E114" t="inlineStr">
        <is>
          <t>LILLA EDET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5811-2025</t>
        </is>
      </c>
      <c r="B115" s="1" t="n">
        <v>45694.7127662037</v>
      </c>
      <c r="C115" s="1" t="n">
        <v>45953</v>
      </c>
      <c r="D115" t="inlineStr">
        <is>
          <t>VÄSTRA GÖTALANDS LÄN</t>
        </is>
      </c>
      <c r="E115" t="inlineStr">
        <is>
          <t>LILLA EDET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23509-2025</t>
        </is>
      </c>
      <c r="B116" s="1" t="n">
        <v>45792.49081018518</v>
      </c>
      <c r="C116" s="1" t="n">
        <v>45953</v>
      </c>
      <c r="D116" t="inlineStr">
        <is>
          <t>VÄSTRA GÖTALANDS LÄN</t>
        </is>
      </c>
      <c r="E116" t="inlineStr">
        <is>
          <t>LILLA EDET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23374-2025</t>
        </is>
      </c>
      <c r="B117" s="1" t="n">
        <v>45791.77096064815</v>
      </c>
      <c r="C117" s="1" t="n">
        <v>45953</v>
      </c>
      <c r="D117" t="inlineStr">
        <is>
          <t>VÄSTRA GÖTALANDS LÄN</t>
        </is>
      </c>
      <c r="E117" t="inlineStr">
        <is>
          <t>LILLA EDET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12790-2025</t>
        </is>
      </c>
      <c r="B118" s="1" t="n">
        <v>45733.60599537037</v>
      </c>
      <c r="C118" s="1" t="n">
        <v>45953</v>
      </c>
      <c r="D118" t="inlineStr">
        <is>
          <t>VÄSTRA GÖTALANDS LÄN</t>
        </is>
      </c>
      <c r="E118" t="inlineStr">
        <is>
          <t>LILLA EDET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12782-2025</t>
        </is>
      </c>
      <c r="B119" s="1" t="n">
        <v>45733.59701388889</v>
      </c>
      <c r="C119" s="1" t="n">
        <v>45953</v>
      </c>
      <c r="D119" t="inlineStr">
        <is>
          <t>VÄSTRA GÖTALANDS LÄN</t>
        </is>
      </c>
      <c r="E119" t="inlineStr">
        <is>
          <t>LILLA EDET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12243-2025</t>
        </is>
      </c>
      <c r="B120" s="1" t="n">
        <v>45729</v>
      </c>
      <c r="C120" s="1" t="n">
        <v>45953</v>
      </c>
      <c r="D120" t="inlineStr">
        <is>
          <t>VÄSTRA GÖTALANDS LÄN</t>
        </is>
      </c>
      <c r="E120" t="inlineStr">
        <is>
          <t>LILLA EDET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14891-2025</t>
        </is>
      </c>
      <c r="B121" s="1" t="n">
        <v>45743.47010416666</v>
      </c>
      <c r="C121" s="1" t="n">
        <v>45953</v>
      </c>
      <c r="D121" t="inlineStr">
        <is>
          <t>VÄSTRA GÖTALANDS LÄN</t>
        </is>
      </c>
      <c r="E121" t="inlineStr">
        <is>
          <t>LILLA EDET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6323-2023</t>
        </is>
      </c>
      <c r="B122" s="1" t="n">
        <v>44960</v>
      </c>
      <c r="C122" s="1" t="n">
        <v>45953</v>
      </c>
      <c r="D122" t="inlineStr">
        <is>
          <t>VÄSTRA GÖTALANDS LÄN</t>
        </is>
      </c>
      <c r="E122" t="inlineStr">
        <is>
          <t>LILLA EDET</t>
        </is>
      </c>
      <c r="F122" t="inlineStr">
        <is>
          <t>Kyrkan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47511-2024</t>
        </is>
      </c>
      <c r="B123" s="1" t="n">
        <v>45587.61174768519</v>
      </c>
      <c r="C123" s="1" t="n">
        <v>45953</v>
      </c>
      <c r="D123" t="inlineStr">
        <is>
          <t>VÄSTRA GÖTALANDS LÄN</t>
        </is>
      </c>
      <c r="E123" t="inlineStr">
        <is>
          <t>LILLA EDET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2867-2025</t>
        </is>
      </c>
      <c r="B124" s="1" t="n">
        <v>45677.67715277777</v>
      </c>
      <c r="C124" s="1" t="n">
        <v>45953</v>
      </c>
      <c r="D124" t="inlineStr">
        <is>
          <t>VÄSTRA GÖTALANDS LÄN</t>
        </is>
      </c>
      <c r="E124" t="inlineStr">
        <is>
          <t>LILLA EDET</t>
        </is>
      </c>
      <c r="G124" t="n">
        <v>10.7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54804-2022</t>
        </is>
      </c>
      <c r="B125" s="1" t="n">
        <v>44883</v>
      </c>
      <c r="C125" s="1" t="n">
        <v>45953</v>
      </c>
      <c r="D125" t="inlineStr">
        <is>
          <t>VÄSTRA GÖTALANDS LÄN</t>
        </is>
      </c>
      <c r="E125" t="inlineStr">
        <is>
          <t>LILLA EDET</t>
        </is>
      </c>
      <c r="G125" t="n">
        <v>22.6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24053-2025</t>
        </is>
      </c>
      <c r="B126" s="1" t="n">
        <v>45796</v>
      </c>
      <c r="C126" s="1" t="n">
        <v>45953</v>
      </c>
      <c r="D126" t="inlineStr">
        <is>
          <t>VÄSTRA GÖTALANDS LÄN</t>
        </is>
      </c>
      <c r="E126" t="inlineStr">
        <is>
          <t>LILLA EDET</t>
        </is>
      </c>
      <c r="G126" t="n">
        <v>11.1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43770-2023</t>
        </is>
      </c>
      <c r="B127" s="1" t="n">
        <v>45187.50803240741</v>
      </c>
      <c r="C127" s="1" t="n">
        <v>45953</v>
      </c>
      <c r="D127" t="inlineStr">
        <is>
          <t>VÄSTRA GÖTALANDS LÄN</t>
        </is>
      </c>
      <c r="E127" t="inlineStr">
        <is>
          <t>LILLA EDET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4881-2024</t>
        </is>
      </c>
      <c r="B128" s="1" t="n">
        <v>45329.44875</v>
      </c>
      <c r="C128" s="1" t="n">
        <v>45953</v>
      </c>
      <c r="D128" t="inlineStr">
        <is>
          <t>VÄSTRA GÖTALANDS LÄN</t>
        </is>
      </c>
      <c r="E128" t="inlineStr">
        <is>
          <t>LILLA EDET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46561-2024</t>
        </is>
      </c>
      <c r="B129" s="1" t="n">
        <v>45582.67883101852</v>
      </c>
      <c r="C129" s="1" t="n">
        <v>45953</v>
      </c>
      <c r="D129" t="inlineStr">
        <is>
          <t>VÄSTRA GÖTALANDS LÄN</t>
        </is>
      </c>
      <c r="E129" t="inlineStr">
        <is>
          <t>LILLA EDET</t>
        </is>
      </c>
      <c r="G129" t="n">
        <v>12.2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35423-2025</t>
        </is>
      </c>
      <c r="B130" s="1" t="n">
        <v>45855.4134837963</v>
      </c>
      <c r="C130" s="1" t="n">
        <v>45953</v>
      </c>
      <c r="D130" t="inlineStr">
        <is>
          <t>VÄSTRA GÖTALANDS LÄN</t>
        </is>
      </c>
      <c r="E130" t="inlineStr">
        <is>
          <t>LILLA EDET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5743-2025</t>
        </is>
      </c>
      <c r="B131" s="1" t="n">
        <v>45694.52391203704</v>
      </c>
      <c r="C131" s="1" t="n">
        <v>45953</v>
      </c>
      <c r="D131" t="inlineStr">
        <is>
          <t>VÄSTRA GÖTALANDS LÄN</t>
        </is>
      </c>
      <c r="E131" t="inlineStr">
        <is>
          <t>LILLA EDET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7819-2025</t>
        </is>
      </c>
      <c r="B132" s="1" t="n">
        <v>45706.63945601852</v>
      </c>
      <c r="C132" s="1" t="n">
        <v>45953</v>
      </c>
      <c r="D132" t="inlineStr">
        <is>
          <t>VÄSTRA GÖTALANDS LÄN</t>
        </is>
      </c>
      <c r="E132" t="inlineStr">
        <is>
          <t>LILLA EDET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55277-2020</t>
        </is>
      </c>
      <c r="B133" s="1" t="n">
        <v>44130</v>
      </c>
      <c r="C133" s="1" t="n">
        <v>45953</v>
      </c>
      <c r="D133" t="inlineStr">
        <is>
          <t>VÄSTRA GÖTALANDS LÄN</t>
        </is>
      </c>
      <c r="E133" t="inlineStr">
        <is>
          <t>LILLA EDET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47509-2024</t>
        </is>
      </c>
      <c r="B134" s="1" t="n">
        <v>45587.60949074074</v>
      </c>
      <c r="C134" s="1" t="n">
        <v>45953</v>
      </c>
      <c r="D134" t="inlineStr">
        <is>
          <t>VÄSTRA GÖTALANDS LÄN</t>
        </is>
      </c>
      <c r="E134" t="inlineStr">
        <is>
          <t>LILLA EDET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8117-2023</t>
        </is>
      </c>
      <c r="B135" s="1" t="n">
        <v>44974</v>
      </c>
      <c r="C135" s="1" t="n">
        <v>45953</v>
      </c>
      <c r="D135" t="inlineStr">
        <is>
          <t>VÄSTRA GÖTALANDS LÄN</t>
        </is>
      </c>
      <c r="E135" t="inlineStr">
        <is>
          <t>LILLA EDET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5740-2025</t>
        </is>
      </c>
      <c r="B136" s="1" t="n">
        <v>45694.5205324074</v>
      </c>
      <c r="C136" s="1" t="n">
        <v>45953</v>
      </c>
      <c r="D136" t="inlineStr">
        <is>
          <t>VÄSTRA GÖTALANDS LÄN</t>
        </is>
      </c>
      <c r="E136" t="inlineStr">
        <is>
          <t>LILLA EDET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6384-2025</t>
        </is>
      </c>
      <c r="B137" s="1" t="n">
        <v>45699.42287037037</v>
      </c>
      <c r="C137" s="1" t="n">
        <v>45953</v>
      </c>
      <c r="D137" t="inlineStr">
        <is>
          <t>VÄSTRA GÖTALANDS LÄN</t>
        </is>
      </c>
      <c r="E137" t="inlineStr">
        <is>
          <t>LILLA EDET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48727-2025</t>
        </is>
      </c>
      <c r="B138" s="1" t="n">
        <v>45936.65829861111</v>
      </c>
      <c r="C138" s="1" t="n">
        <v>45953</v>
      </c>
      <c r="D138" t="inlineStr">
        <is>
          <t>VÄSTRA GÖTALANDS LÄN</t>
        </is>
      </c>
      <c r="E138" t="inlineStr">
        <is>
          <t>LILLA EDET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9046-2022</t>
        </is>
      </c>
      <c r="B139" s="1" t="n">
        <v>44615.44694444445</v>
      </c>
      <c r="C139" s="1" t="n">
        <v>45953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48730-2025</t>
        </is>
      </c>
      <c r="B140" s="1" t="n">
        <v>45936.65984953703</v>
      </c>
      <c r="C140" s="1" t="n">
        <v>45953</v>
      </c>
      <c r="D140" t="inlineStr">
        <is>
          <t>VÄSTRA GÖTALANDS LÄN</t>
        </is>
      </c>
      <c r="E140" t="inlineStr">
        <is>
          <t>LILLA EDET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36984-2024</t>
        </is>
      </c>
      <c r="B141" s="1" t="n">
        <v>45539.32334490741</v>
      </c>
      <c r="C141" s="1" t="n">
        <v>45953</v>
      </c>
      <c r="D141" t="inlineStr">
        <is>
          <t>VÄSTRA GÖTALANDS LÄN</t>
        </is>
      </c>
      <c r="E141" t="inlineStr">
        <is>
          <t>LILLA EDET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13801-2025</t>
        </is>
      </c>
      <c r="B142" s="1" t="n">
        <v>45737.4871412037</v>
      </c>
      <c r="C142" s="1" t="n">
        <v>45953</v>
      </c>
      <c r="D142" t="inlineStr">
        <is>
          <t>VÄSTRA GÖTALANDS LÄN</t>
        </is>
      </c>
      <c r="E142" t="inlineStr">
        <is>
          <t>LILLA EDET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12628-2023</t>
        </is>
      </c>
      <c r="B143" s="1" t="n">
        <v>45000</v>
      </c>
      <c r="C143" s="1" t="n">
        <v>45953</v>
      </c>
      <c r="D143" t="inlineStr">
        <is>
          <t>VÄSTRA GÖTALANDS LÄN</t>
        </is>
      </c>
      <c r="E143" t="inlineStr">
        <is>
          <t>LILLA EDET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49188-2025</t>
        </is>
      </c>
      <c r="B144" s="1" t="n">
        <v>45938.40711805555</v>
      </c>
      <c r="C144" s="1" t="n">
        <v>45953</v>
      </c>
      <c r="D144" t="inlineStr">
        <is>
          <t>VÄSTRA GÖTALANDS LÄN</t>
        </is>
      </c>
      <c r="E144" t="inlineStr">
        <is>
          <t>LILLA EDET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20031-2025</t>
        </is>
      </c>
      <c r="B145" s="1" t="n">
        <v>45772</v>
      </c>
      <c r="C145" s="1" t="n">
        <v>45953</v>
      </c>
      <c r="D145" t="inlineStr">
        <is>
          <t>VÄSTRA GÖTALANDS LÄN</t>
        </is>
      </c>
      <c r="E145" t="inlineStr">
        <is>
          <t>LILLA EDET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27222-2025</t>
        </is>
      </c>
      <c r="B146" s="1" t="n">
        <v>45812.42443287037</v>
      </c>
      <c r="C146" s="1" t="n">
        <v>45953</v>
      </c>
      <c r="D146" t="inlineStr">
        <is>
          <t>VÄSTRA GÖTALANDS LÄN</t>
        </is>
      </c>
      <c r="E146" t="inlineStr">
        <is>
          <t>LILLA EDET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27620-2025</t>
        </is>
      </c>
      <c r="B147" s="1" t="n">
        <v>45813.54954861111</v>
      </c>
      <c r="C147" s="1" t="n">
        <v>45953</v>
      </c>
      <c r="D147" t="inlineStr">
        <is>
          <t>VÄSTRA GÖTALANDS LÄN</t>
        </is>
      </c>
      <c r="E147" t="inlineStr">
        <is>
          <t>LILLA EDET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61435-2024</t>
        </is>
      </c>
      <c r="B148" s="1" t="n">
        <v>45646.46203703704</v>
      </c>
      <c r="C148" s="1" t="n">
        <v>45953</v>
      </c>
      <c r="D148" t="inlineStr">
        <is>
          <t>VÄSTRA GÖTALANDS LÄN</t>
        </is>
      </c>
      <c r="E148" t="inlineStr">
        <is>
          <t>LILLA EDET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50349-2024</t>
        </is>
      </c>
      <c r="B149" s="1" t="n">
        <v>45600.81916666667</v>
      </c>
      <c r="C149" s="1" t="n">
        <v>45953</v>
      </c>
      <c r="D149" t="inlineStr">
        <is>
          <t>VÄSTRA GÖTALANDS LÄN</t>
        </is>
      </c>
      <c r="E149" t="inlineStr">
        <is>
          <t>LILLA EDET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28515-2025</t>
        </is>
      </c>
      <c r="B150" s="1" t="n">
        <v>45819.48321759259</v>
      </c>
      <c r="C150" s="1" t="n">
        <v>45953</v>
      </c>
      <c r="D150" t="inlineStr">
        <is>
          <t>VÄSTRA GÖTALANDS LÄN</t>
        </is>
      </c>
      <c r="E150" t="inlineStr">
        <is>
          <t>LILLA EDET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41756-2025</t>
        </is>
      </c>
      <c r="B151" s="1" t="n">
        <v>45902.50689814815</v>
      </c>
      <c r="C151" s="1" t="n">
        <v>45953</v>
      </c>
      <c r="D151" t="inlineStr">
        <is>
          <t>VÄSTRA GÖTALANDS LÄN</t>
        </is>
      </c>
      <c r="E151" t="inlineStr">
        <is>
          <t>LILLA EDET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41758-2025</t>
        </is>
      </c>
      <c r="B152" s="1" t="n">
        <v>45902.51023148148</v>
      </c>
      <c r="C152" s="1" t="n">
        <v>45953</v>
      </c>
      <c r="D152" t="inlineStr">
        <is>
          <t>VÄSTRA GÖTALANDS LÄN</t>
        </is>
      </c>
      <c r="E152" t="inlineStr">
        <is>
          <t>LILLA EDET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41760-2025</t>
        </is>
      </c>
      <c r="B153" s="1" t="n">
        <v>45902.51596064815</v>
      </c>
      <c r="C153" s="1" t="n">
        <v>45953</v>
      </c>
      <c r="D153" t="inlineStr">
        <is>
          <t>VÄSTRA GÖTALANDS LÄN</t>
        </is>
      </c>
      <c r="E153" t="inlineStr">
        <is>
          <t>LILLA EDET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41761-2025</t>
        </is>
      </c>
      <c r="B154" s="1" t="n">
        <v>45902.51922453703</v>
      </c>
      <c r="C154" s="1" t="n">
        <v>45953</v>
      </c>
      <c r="D154" t="inlineStr">
        <is>
          <t>VÄSTRA GÖTALANDS LÄN</t>
        </is>
      </c>
      <c r="E154" t="inlineStr">
        <is>
          <t>LILLA EDET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28903-2024</t>
        </is>
      </c>
      <c r="B155" s="1" t="n">
        <v>45480.54913194444</v>
      </c>
      <c r="C155" s="1" t="n">
        <v>45953</v>
      </c>
      <c r="D155" t="inlineStr">
        <is>
          <t>VÄSTRA GÖTALANDS LÄN</t>
        </is>
      </c>
      <c r="E155" t="inlineStr">
        <is>
          <t>LILLA EDET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23497-2023</t>
        </is>
      </c>
      <c r="B156" s="1" t="n">
        <v>45072</v>
      </c>
      <c r="C156" s="1" t="n">
        <v>45953</v>
      </c>
      <c r="D156" t="inlineStr">
        <is>
          <t>VÄSTRA GÖTALANDS LÄN</t>
        </is>
      </c>
      <c r="E156" t="inlineStr">
        <is>
          <t>LILLA EDET</t>
        </is>
      </c>
      <c r="F156" t="inlineStr">
        <is>
          <t>Kyrkan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41759-2025</t>
        </is>
      </c>
      <c r="B157" s="1" t="n">
        <v>45902.51219907407</v>
      </c>
      <c r="C157" s="1" t="n">
        <v>45953</v>
      </c>
      <c r="D157" t="inlineStr">
        <is>
          <t>VÄSTRA GÖTALANDS LÄN</t>
        </is>
      </c>
      <c r="E157" t="inlineStr">
        <is>
          <t>LILLA EDET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12647-2023</t>
        </is>
      </c>
      <c r="B158" s="1" t="n">
        <v>45000</v>
      </c>
      <c r="C158" s="1" t="n">
        <v>45953</v>
      </c>
      <c r="D158" t="inlineStr">
        <is>
          <t>VÄSTRA GÖTALANDS LÄN</t>
        </is>
      </c>
      <c r="E158" t="inlineStr">
        <is>
          <t>LILLA EDET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14929-2024</t>
        </is>
      </c>
      <c r="B159" s="1" t="n">
        <v>45398.64460648148</v>
      </c>
      <c r="C159" s="1" t="n">
        <v>45953</v>
      </c>
      <c r="D159" t="inlineStr">
        <is>
          <t>VÄSTRA GÖTALANDS LÄN</t>
        </is>
      </c>
      <c r="E159" t="inlineStr">
        <is>
          <t>LILLA EDET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21630-2024</t>
        </is>
      </c>
      <c r="B160" s="1" t="n">
        <v>45442.32711805555</v>
      </c>
      <c r="C160" s="1" t="n">
        <v>45953</v>
      </c>
      <c r="D160" t="inlineStr">
        <is>
          <t>VÄSTRA GÖTALANDS LÄN</t>
        </is>
      </c>
      <c r="E160" t="inlineStr">
        <is>
          <t>LILLA EDET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43767-2023</t>
        </is>
      </c>
      <c r="B161" s="1" t="n">
        <v>45187.50667824074</v>
      </c>
      <c r="C161" s="1" t="n">
        <v>45953</v>
      </c>
      <c r="D161" t="inlineStr">
        <is>
          <t>VÄSTRA GÖTALANDS LÄN</t>
        </is>
      </c>
      <c r="E161" t="inlineStr">
        <is>
          <t>LILLA EDET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35422-2025</t>
        </is>
      </c>
      <c r="B162" s="1" t="n">
        <v>45855.41179398148</v>
      </c>
      <c r="C162" s="1" t="n">
        <v>45953</v>
      </c>
      <c r="D162" t="inlineStr">
        <is>
          <t>VÄSTRA GÖTALANDS LÄN</t>
        </is>
      </c>
      <c r="E162" t="inlineStr">
        <is>
          <t>LILLA EDET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42857-2025</t>
        </is>
      </c>
      <c r="B163" s="1" t="n">
        <v>45908.6132175926</v>
      </c>
      <c r="C163" s="1" t="n">
        <v>45953</v>
      </c>
      <c r="D163" t="inlineStr">
        <is>
          <t>VÄSTRA GÖTALANDS LÄN</t>
        </is>
      </c>
      <c r="E163" t="inlineStr">
        <is>
          <t>LILLA EDET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5328-2025</t>
        </is>
      </c>
      <c r="B164" s="1" t="n">
        <v>45692.53454861111</v>
      </c>
      <c r="C164" s="1" t="n">
        <v>45953</v>
      </c>
      <c r="D164" t="inlineStr">
        <is>
          <t>VÄSTRA GÖTALANDS LÄN</t>
        </is>
      </c>
      <c r="E164" t="inlineStr">
        <is>
          <t>LILLA EDET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37510-2023</t>
        </is>
      </c>
      <c r="B165" s="1" t="n">
        <v>45158</v>
      </c>
      <c r="C165" s="1" t="n">
        <v>45953</v>
      </c>
      <c r="D165" t="inlineStr">
        <is>
          <t>VÄSTRA GÖTALANDS LÄN</t>
        </is>
      </c>
      <c r="E165" t="inlineStr">
        <is>
          <t>LILLA EDET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33991-2023</t>
        </is>
      </c>
      <c r="B166" s="1" t="n">
        <v>45134.90613425926</v>
      </c>
      <c r="C166" s="1" t="n">
        <v>45953</v>
      </c>
      <c r="D166" t="inlineStr">
        <is>
          <t>VÄSTRA GÖTALANDS LÄN</t>
        </is>
      </c>
      <c r="E166" t="inlineStr">
        <is>
          <t>LILLA EDET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32107-2023</t>
        </is>
      </c>
      <c r="B167" s="1" t="n">
        <v>45119.61793981482</v>
      </c>
      <c r="C167" s="1" t="n">
        <v>45953</v>
      </c>
      <c r="D167" t="inlineStr">
        <is>
          <t>VÄSTRA GÖTALANDS LÄN</t>
        </is>
      </c>
      <c r="E167" t="inlineStr">
        <is>
          <t>LILLA EDET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23494-2023</t>
        </is>
      </c>
      <c r="B168" s="1" t="n">
        <v>45072</v>
      </c>
      <c r="C168" s="1" t="n">
        <v>45953</v>
      </c>
      <c r="D168" t="inlineStr">
        <is>
          <t>VÄSTRA GÖTALANDS LÄN</t>
        </is>
      </c>
      <c r="E168" t="inlineStr">
        <is>
          <t>LILLA EDET</t>
        </is>
      </c>
      <c r="F168" t="inlineStr">
        <is>
          <t>Kyrkan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35420-2025</t>
        </is>
      </c>
      <c r="B169" s="1" t="n">
        <v>45855.41025462963</v>
      </c>
      <c r="C169" s="1" t="n">
        <v>45953</v>
      </c>
      <c r="D169" t="inlineStr">
        <is>
          <t>VÄSTRA GÖTALANDS LÄN</t>
        </is>
      </c>
      <c r="E169" t="inlineStr">
        <is>
          <t>LILLA EDET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35416-2025</t>
        </is>
      </c>
      <c r="B170" s="1" t="n">
        <v>45855.40481481481</v>
      </c>
      <c r="C170" s="1" t="n">
        <v>45953</v>
      </c>
      <c r="D170" t="inlineStr">
        <is>
          <t>VÄSTRA GÖTALANDS LÄN</t>
        </is>
      </c>
      <c r="E170" t="inlineStr">
        <is>
          <t>LILLA EDET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41411-2022</t>
        </is>
      </c>
      <c r="B171" s="1" t="n">
        <v>44826.63782407407</v>
      </c>
      <c r="C171" s="1" t="n">
        <v>45953</v>
      </c>
      <c r="D171" t="inlineStr">
        <is>
          <t>VÄSTRA GÖTALANDS LÄN</t>
        </is>
      </c>
      <c r="E171" t="inlineStr">
        <is>
          <t>LILLA EDET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35717-2025</t>
        </is>
      </c>
      <c r="B172" s="1" t="n">
        <v>45860.42960648148</v>
      </c>
      <c r="C172" s="1" t="n">
        <v>45953</v>
      </c>
      <c r="D172" t="inlineStr">
        <is>
          <t>VÄSTRA GÖTALANDS LÄN</t>
        </is>
      </c>
      <c r="E172" t="inlineStr">
        <is>
          <t>LILLA EDET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4225-2024</t>
        </is>
      </c>
      <c r="B173" s="1" t="n">
        <v>45324.41422453704</v>
      </c>
      <c r="C173" s="1" t="n">
        <v>45953</v>
      </c>
      <c r="D173" t="inlineStr">
        <is>
          <t>VÄSTRA GÖTALANDS LÄN</t>
        </is>
      </c>
      <c r="E173" t="inlineStr">
        <is>
          <t>LILLA EDET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4227-2024</t>
        </is>
      </c>
      <c r="B174" s="1" t="n">
        <v>45324.41612268519</v>
      </c>
      <c r="C174" s="1" t="n">
        <v>45953</v>
      </c>
      <c r="D174" t="inlineStr">
        <is>
          <t>VÄSTRA GÖTALANDS LÄN</t>
        </is>
      </c>
      <c r="E174" t="inlineStr">
        <is>
          <t>LILLA EDET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43684-2025</t>
        </is>
      </c>
      <c r="B175" s="1" t="n">
        <v>45912.37804398148</v>
      </c>
      <c r="C175" s="1" t="n">
        <v>45953</v>
      </c>
      <c r="D175" t="inlineStr">
        <is>
          <t>VÄSTRA GÖTALANDS LÄN</t>
        </is>
      </c>
      <c r="E175" t="inlineStr">
        <is>
          <t>LILLA EDET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44104-2025</t>
        </is>
      </c>
      <c r="B176" s="1" t="n">
        <v>45915.56895833334</v>
      </c>
      <c r="C176" s="1" t="n">
        <v>45953</v>
      </c>
      <c r="D176" t="inlineStr">
        <is>
          <t>VÄSTRA GÖTALANDS LÄN</t>
        </is>
      </c>
      <c r="E176" t="inlineStr">
        <is>
          <t>LILLA EDET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37508-2023</t>
        </is>
      </c>
      <c r="B177" s="1" t="n">
        <v>45158.42202546296</v>
      </c>
      <c r="C177" s="1" t="n">
        <v>45953</v>
      </c>
      <c r="D177" t="inlineStr">
        <is>
          <t>VÄSTRA GÖTALANDS LÄN</t>
        </is>
      </c>
      <c r="E177" t="inlineStr">
        <is>
          <t>LILLA EDET</t>
        </is>
      </c>
      <c r="G177" t="n">
        <v>6.9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37509-2023</t>
        </is>
      </c>
      <c r="B178" s="1" t="n">
        <v>45158.43357638889</v>
      </c>
      <c r="C178" s="1" t="n">
        <v>45953</v>
      </c>
      <c r="D178" t="inlineStr">
        <is>
          <t>VÄSTRA GÖTALANDS LÄN</t>
        </is>
      </c>
      <c r="E178" t="inlineStr">
        <is>
          <t>LILLA EDET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44915-2025</t>
        </is>
      </c>
      <c r="B179" s="1" t="n">
        <v>45918.54668981482</v>
      </c>
      <c r="C179" s="1" t="n">
        <v>45953</v>
      </c>
      <c r="D179" t="inlineStr">
        <is>
          <t>VÄSTRA GÖTALANDS LÄN</t>
        </is>
      </c>
      <c r="E179" t="inlineStr">
        <is>
          <t>LILLA EDET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44914-2025</t>
        </is>
      </c>
      <c r="B180" s="1" t="n">
        <v>45918.54420138889</v>
      </c>
      <c r="C180" s="1" t="n">
        <v>45953</v>
      </c>
      <c r="D180" t="inlineStr">
        <is>
          <t>VÄSTRA GÖTALANDS LÄN</t>
        </is>
      </c>
      <c r="E180" t="inlineStr">
        <is>
          <t>LILLA EDET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37190-2025</t>
        </is>
      </c>
      <c r="B181" s="1" t="n">
        <v>45875.64939814815</v>
      </c>
      <c r="C181" s="1" t="n">
        <v>45953</v>
      </c>
      <c r="D181" t="inlineStr">
        <is>
          <t>VÄSTRA GÖTALANDS LÄN</t>
        </is>
      </c>
      <c r="E181" t="inlineStr">
        <is>
          <t>LILLA EDET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44916-2025</t>
        </is>
      </c>
      <c r="B182" s="1" t="n">
        <v>45918.54886574074</v>
      </c>
      <c r="C182" s="1" t="n">
        <v>45953</v>
      </c>
      <c r="D182" t="inlineStr">
        <is>
          <t>VÄSTRA GÖTALANDS LÄN</t>
        </is>
      </c>
      <c r="E182" t="inlineStr">
        <is>
          <t>LILLA EDET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44918-2025</t>
        </is>
      </c>
      <c r="B183" s="1" t="n">
        <v>45918.5504050926</v>
      </c>
      <c r="C183" s="1" t="n">
        <v>45953</v>
      </c>
      <c r="D183" t="inlineStr">
        <is>
          <t>VÄSTRA GÖTALANDS LÄN</t>
        </is>
      </c>
      <c r="E183" t="inlineStr">
        <is>
          <t>LILLA EDET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37152-2025</t>
        </is>
      </c>
      <c r="B184" s="1" t="n">
        <v>45875</v>
      </c>
      <c r="C184" s="1" t="n">
        <v>45953</v>
      </c>
      <c r="D184" t="inlineStr">
        <is>
          <t>VÄSTRA GÖTALANDS LÄN</t>
        </is>
      </c>
      <c r="E184" t="inlineStr">
        <is>
          <t>LILLA EDET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13382-2023</t>
        </is>
      </c>
      <c r="B185" s="1" t="n">
        <v>45005.50784722222</v>
      </c>
      <c r="C185" s="1" t="n">
        <v>45953</v>
      </c>
      <c r="D185" t="inlineStr">
        <is>
          <t>VÄSTRA GÖTALANDS LÄN</t>
        </is>
      </c>
      <c r="E185" t="inlineStr">
        <is>
          <t>LILLA EDET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38093-2022</t>
        </is>
      </c>
      <c r="B186" s="1" t="n">
        <v>44811.94373842593</v>
      </c>
      <c r="C186" s="1" t="n">
        <v>45953</v>
      </c>
      <c r="D186" t="inlineStr">
        <is>
          <t>VÄSTRA GÖTALANDS LÄN</t>
        </is>
      </c>
      <c r="E186" t="inlineStr">
        <is>
          <t>LILLA EDET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38522-2024</t>
        </is>
      </c>
      <c r="B187" s="1" t="n">
        <v>45546.56513888889</v>
      </c>
      <c r="C187" s="1" t="n">
        <v>45953</v>
      </c>
      <c r="D187" t="inlineStr">
        <is>
          <t>VÄSTRA GÖTALANDS LÄN</t>
        </is>
      </c>
      <c r="E187" t="inlineStr">
        <is>
          <t>LILLA EDET</t>
        </is>
      </c>
      <c r="F187" t="inlineStr">
        <is>
          <t>Kyrkan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16473-2022</t>
        </is>
      </c>
      <c r="B188" s="1" t="n">
        <v>44671</v>
      </c>
      <c r="C188" s="1" t="n">
        <v>45953</v>
      </c>
      <c r="D188" t="inlineStr">
        <is>
          <t>VÄSTRA GÖTALANDS LÄN</t>
        </is>
      </c>
      <c r="E188" t="inlineStr">
        <is>
          <t>LILLA EDET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20037-2025</t>
        </is>
      </c>
      <c r="B189" s="1" t="n">
        <v>45772</v>
      </c>
      <c r="C189" s="1" t="n">
        <v>45953</v>
      </c>
      <c r="D189" t="inlineStr">
        <is>
          <t>VÄSTRA GÖTALANDS LÄN</t>
        </is>
      </c>
      <c r="E189" t="inlineStr">
        <is>
          <t>LILLA EDET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6193-2021</t>
        </is>
      </c>
      <c r="B190" s="1" t="n">
        <v>44234</v>
      </c>
      <c r="C190" s="1" t="n">
        <v>45953</v>
      </c>
      <c r="D190" t="inlineStr">
        <is>
          <t>VÄSTRA GÖTALANDS LÄN</t>
        </is>
      </c>
      <c r="E190" t="inlineStr">
        <is>
          <t>LILLA EDET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40092-2024</t>
        </is>
      </c>
      <c r="B191" s="1" t="n">
        <v>45554.3884375</v>
      </c>
      <c r="C191" s="1" t="n">
        <v>45953</v>
      </c>
      <c r="D191" t="inlineStr">
        <is>
          <t>VÄSTRA GÖTALANDS LÄN</t>
        </is>
      </c>
      <c r="E191" t="inlineStr">
        <is>
          <t>LILLA EDET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57754-2023</t>
        </is>
      </c>
      <c r="B192" s="1" t="n">
        <v>45246.79032407407</v>
      </c>
      <c r="C192" s="1" t="n">
        <v>45953</v>
      </c>
      <c r="D192" t="inlineStr">
        <is>
          <t>VÄSTRA GÖTALANDS LÄN</t>
        </is>
      </c>
      <c r="E192" t="inlineStr">
        <is>
          <t>LILLA EDET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48904-2024</t>
        </is>
      </c>
      <c r="B193" s="1" t="n">
        <v>45594.35560185185</v>
      </c>
      <c r="C193" s="1" t="n">
        <v>45953</v>
      </c>
      <c r="D193" t="inlineStr">
        <is>
          <t>VÄSTRA GÖTALANDS LÄN</t>
        </is>
      </c>
      <c r="E193" t="inlineStr">
        <is>
          <t>LILLA EDET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28021-2023</t>
        </is>
      </c>
      <c r="B194" s="1" t="n">
        <v>45098.95337962963</v>
      </c>
      <c r="C194" s="1" t="n">
        <v>45953</v>
      </c>
      <c r="D194" t="inlineStr">
        <is>
          <t>VÄSTRA GÖTALANDS LÄN</t>
        </is>
      </c>
      <c r="E194" t="inlineStr">
        <is>
          <t>LILLA EDET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17510-2021</t>
        </is>
      </c>
      <c r="B195" s="1" t="n">
        <v>44299</v>
      </c>
      <c r="C195" s="1" t="n">
        <v>45953</v>
      </c>
      <c r="D195" t="inlineStr">
        <is>
          <t>VÄSTRA GÖTALANDS LÄN</t>
        </is>
      </c>
      <c r="E195" t="inlineStr">
        <is>
          <t>LILLA EDET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44445-2023</t>
        </is>
      </c>
      <c r="B196" s="1" t="n">
        <v>45189.37668981482</v>
      </c>
      <c r="C196" s="1" t="n">
        <v>45953</v>
      </c>
      <c r="D196" t="inlineStr">
        <is>
          <t>VÄSTRA GÖTALANDS LÄN</t>
        </is>
      </c>
      <c r="E196" t="inlineStr">
        <is>
          <t>LILLA EDET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17116-2023</t>
        </is>
      </c>
      <c r="B197" s="1" t="n">
        <v>45034.58351851852</v>
      </c>
      <c r="C197" s="1" t="n">
        <v>45953</v>
      </c>
      <c r="D197" t="inlineStr">
        <is>
          <t>VÄSTRA GÖTALANDS LÄN</t>
        </is>
      </c>
      <c r="E197" t="inlineStr">
        <is>
          <t>LILLA EDET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12760-2023</t>
        </is>
      </c>
      <c r="B198" s="1" t="n">
        <v>45001</v>
      </c>
      <c r="C198" s="1" t="n">
        <v>45953</v>
      </c>
      <c r="D198" t="inlineStr">
        <is>
          <t>VÄSTRA GÖTALANDS LÄN</t>
        </is>
      </c>
      <c r="E198" t="inlineStr">
        <is>
          <t>LILLA EDET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5612-2025</t>
        </is>
      </c>
      <c r="B199" s="1" t="n">
        <v>45693.60490740741</v>
      </c>
      <c r="C199" s="1" t="n">
        <v>45953</v>
      </c>
      <c r="D199" t="inlineStr">
        <is>
          <t>VÄSTRA GÖTALANDS LÄN</t>
        </is>
      </c>
      <c r="E199" t="inlineStr">
        <is>
          <t>LILLA EDET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302-2024</t>
        </is>
      </c>
      <c r="B200" s="1" t="n">
        <v>45295</v>
      </c>
      <c r="C200" s="1" t="n">
        <v>45953</v>
      </c>
      <c r="D200" t="inlineStr">
        <is>
          <t>VÄSTRA GÖTALANDS LÄN</t>
        </is>
      </c>
      <c r="E200" t="inlineStr">
        <is>
          <t>LILLA EDET</t>
        </is>
      </c>
      <c r="F200" t="inlineStr">
        <is>
          <t>Kyrkan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29066-2024</t>
        </is>
      </c>
      <c r="B201" s="1" t="n">
        <v>45481.69738425926</v>
      </c>
      <c r="C201" s="1" t="n">
        <v>45953</v>
      </c>
      <c r="D201" t="inlineStr">
        <is>
          <t>VÄSTRA GÖTALANDS LÄN</t>
        </is>
      </c>
      <c r="E201" t="inlineStr">
        <is>
          <t>LILLA EDET</t>
        </is>
      </c>
      <c r="G201" t="n">
        <v>7.9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29067-2024</t>
        </is>
      </c>
      <c r="B202" s="1" t="n">
        <v>45481.70640046296</v>
      </c>
      <c r="C202" s="1" t="n">
        <v>45953</v>
      </c>
      <c r="D202" t="inlineStr">
        <is>
          <t>VÄSTRA GÖTALANDS LÄN</t>
        </is>
      </c>
      <c r="E202" t="inlineStr">
        <is>
          <t>LILLA EDET</t>
        </is>
      </c>
      <c r="G202" t="n">
        <v>10.4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29068-2024</t>
        </is>
      </c>
      <c r="B203" s="1" t="n">
        <v>45481.71290509259</v>
      </c>
      <c r="C203" s="1" t="n">
        <v>45953</v>
      </c>
      <c r="D203" t="inlineStr">
        <is>
          <t>VÄSTRA GÖTALANDS LÄN</t>
        </is>
      </c>
      <c r="E203" t="inlineStr">
        <is>
          <t>LILLA EDET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38442-2023</t>
        </is>
      </c>
      <c r="B204" s="1" t="n">
        <v>45162.39668981481</v>
      </c>
      <c r="C204" s="1" t="n">
        <v>45953</v>
      </c>
      <c r="D204" t="inlineStr">
        <is>
          <t>VÄSTRA GÖTALANDS LÄN</t>
        </is>
      </c>
      <c r="E204" t="inlineStr">
        <is>
          <t>LILLA EDET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19079-2025</t>
        </is>
      </c>
      <c r="B205" s="1" t="n">
        <v>45766.61758101852</v>
      </c>
      <c r="C205" s="1" t="n">
        <v>45953</v>
      </c>
      <c r="D205" t="inlineStr">
        <is>
          <t>VÄSTRA GÖTALANDS LÄN</t>
        </is>
      </c>
      <c r="E205" t="inlineStr">
        <is>
          <t>LILLA EDET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5324-2025</t>
        </is>
      </c>
      <c r="B206" s="1" t="n">
        <v>45692.5303125</v>
      </c>
      <c r="C206" s="1" t="n">
        <v>45953</v>
      </c>
      <c r="D206" t="inlineStr">
        <is>
          <t>VÄSTRA GÖTALANDS LÄN</t>
        </is>
      </c>
      <c r="E206" t="inlineStr">
        <is>
          <t>LILLA EDET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13631-2024</t>
        </is>
      </c>
      <c r="B207" s="1" t="n">
        <v>45390.41417824074</v>
      </c>
      <c r="C207" s="1" t="n">
        <v>45953</v>
      </c>
      <c r="D207" t="inlineStr">
        <is>
          <t>VÄSTRA GÖTALANDS LÄN</t>
        </is>
      </c>
      <c r="E207" t="inlineStr">
        <is>
          <t>LILLA EDET</t>
        </is>
      </c>
      <c r="G207" t="n">
        <v>16.4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37063-2024</t>
        </is>
      </c>
      <c r="B208" s="1" t="n">
        <v>45539.45819444444</v>
      </c>
      <c r="C208" s="1" t="n">
        <v>45953</v>
      </c>
      <c r="D208" t="inlineStr">
        <is>
          <t>VÄSTRA GÖTALANDS LÄN</t>
        </is>
      </c>
      <c r="E208" t="inlineStr">
        <is>
          <t>LILLA EDET</t>
        </is>
      </c>
      <c r="G208" t="n">
        <v>8.800000000000001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15159-2023</t>
        </is>
      </c>
      <c r="B209" s="1" t="n">
        <v>45016.58609953704</v>
      </c>
      <c r="C209" s="1" t="n">
        <v>45953</v>
      </c>
      <c r="D209" t="inlineStr">
        <is>
          <t>VÄSTRA GÖTALANDS LÄN</t>
        </is>
      </c>
      <c r="E209" t="inlineStr">
        <is>
          <t>LILLA EDET</t>
        </is>
      </c>
      <c r="F209" t="inlineStr">
        <is>
          <t>Kommuner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2025-10-23T11:13:54Z</dcterms:created>
  <dcterms:modified xmlns:dcterms="http://purl.org/dc/terms/" xmlns:xsi="http://www.w3.org/2001/XMLSchema-instance" xsi:type="dcterms:W3CDTF">2025-10-23T11:13:54Z</dcterms:modified>
</cp:coreProperties>
</file>