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45952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45952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45952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45952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45952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45952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45952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45952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45952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45952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45952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45952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45952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45952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45952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4394-2022</t>
        </is>
      </c>
      <c r="B17" s="1" t="n">
        <v>44589</v>
      </c>
      <c r="C17" s="1" t="n">
        <v>45952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Vätteros</t>
        </is>
      </c>
      <c r="S17">
        <f>HYPERLINK("https://klasma.github.io/Logging_1785/artfynd/A 4394-2022 artfynd.xlsx", "A 4394-2022")</f>
        <v/>
      </c>
      <c r="T17">
        <f>HYPERLINK("https://klasma.github.io/Logging_1785/kartor/A 4394-2022 karta.png", "A 4394-2022")</f>
        <v/>
      </c>
      <c r="V17">
        <f>HYPERLINK("https://klasma.github.io/Logging_1785/klagomål/A 4394-2022 FSC-klagomål.docx", "A 4394-2022")</f>
        <v/>
      </c>
      <c r="W17">
        <f>HYPERLINK("https://klasma.github.io/Logging_1785/klagomålsmail/A 4394-2022 FSC-klagomål mail.docx", "A 4394-2022")</f>
        <v/>
      </c>
      <c r="X17">
        <f>HYPERLINK("https://klasma.github.io/Logging_1785/tillsyn/A 4394-2022 tillsynsbegäran.docx", "A 4394-2022")</f>
        <v/>
      </c>
      <c r="Y17">
        <f>HYPERLINK("https://klasma.github.io/Logging_1785/tillsynsmail/A 4394-2022 tillsynsbegäran mail.docx", "A 4394-2022")</f>
        <v/>
      </c>
    </row>
    <row r="18" ht="15" customHeight="1">
      <c r="A18" t="inlineStr">
        <is>
          <t>A 12740-2024</t>
        </is>
      </c>
      <c r="B18" s="1" t="n">
        <v>45384</v>
      </c>
      <c r="C18" s="1" t="n">
        <v>45952</v>
      </c>
      <c r="D18" t="inlineStr">
        <is>
          <t>VÄRMLANDS LÄN</t>
        </is>
      </c>
      <c r="E18" t="inlineStr">
        <is>
          <t>SÄFFLE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HYPERLINK("https://klasma.github.io/Logging_1785/artfynd/A 12740-2024 artfynd.xlsx", "A 12740-2024")</f>
        <v/>
      </c>
      <c r="T18">
        <f>HYPERLINK("https://klasma.github.io/Logging_1785/kartor/A 12740-2024 karta.png", "A 12740-2024")</f>
        <v/>
      </c>
      <c r="V18">
        <f>HYPERLINK("https://klasma.github.io/Logging_1785/klagomål/A 12740-2024 FSC-klagomål.docx", "A 12740-2024")</f>
        <v/>
      </c>
      <c r="W18">
        <f>HYPERLINK("https://klasma.github.io/Logging_1785/klagomålsmail/A 12740-2024 FSC-klagomål mail.docx", "A 12740-2024")</f>
        <v/>
      </c>
      <c r="X18">
        <f>HYPERLINK("https://klasma.github.io/Logging_1785/tillsyn/A 12740-2024 tillsynsbegäran.docx", "A 12740-2024")</f>
        <v/>
      </c>
      <c r="Y18">
        <f>HYPERLINK("https://klasma.github.io/Logging_1785/tillsynsmail/A 12740-2024 tillsynsbegäran mail.docx", "A 12740-2024")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45952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45952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48120-2025</t>
        </is>
      </c>
      <c r="B21" s="1" t="n">
        <v>45933.36122685186</v>
      </c>
      <c r="C21" s="1" t="n">
        <v>45952</v>
      </c>
      <c r="D21" t="inlineStr">
        <is>
          <t>VÄRMLANDS LÄN</t>
        </is>
      </c>
      <c r="E21" t="inlineStr">
        <is>
          <t>SÄFFLE</t>
        </is>
      </c>
      <c r="G21" t="n">
        <v>11.7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48120-2025 artfynd.xlsx", "A 48120-2025")</f>
        <v/>
      </c>
      <c r="T21">
        <f>HYPERLINK("https://klasma.github.io/Logging_1785/kartor/A 48120-2025 karta.png", "A 48120-2025")</f>
        <v/>
      </c>
      <c r="V21">
        <f>HYPERLINK("https://klasma.github.io/Logging_1785/klagomål/A 48120-2025 FSC-klagomål.docx", "A 48120-2025")</f>
        <v/>
      </c>
      <c r="W21">
        <f>HYPERLINK("https://klasma.github.io/Logging_1785/klagomålsmail/A 48120-2025 FSC-klagomål mail.docx", "A 48120-2025")</f>
        <v/>
      </c>
      <c r="X21">
        <f>HYPERLINK("https://klasma.github.io/Logging_1785/tillsyn/A 48120-2025 tillsynsbegäran.docx", "A 48120-2025")</f>
        <v/>
      </c>
      <c r="Y21">
        <f>HYPERLINK("https://klasma.github.io/Logging_1785/tillsynsmail/A 48120-2025 tillsynsbegäran mail.docx", "A 48120-2025")</f>
        <v/>
      </c>
    </row>
    <row r="22" ht="15" customHeight="1">
      <c r="A22" t="inlineStr">
        <is>
          <t>A 47881-2025</t>
        </is>
      </c>
      <c r="B22" s="1" t="n">
        <v>45932.46107638889</v>
      </c>
      <c r="C22" s="1" t="n">
        <v>45952</v>
      </c>
      <c r="D22" t="inlineStr">
        <is>
          <t>VÄRMLANDS LÄN</t>
        </is>
      </c>
      <c r="E22" t="inlineStr">
        <is>
          <t>SÄFFLE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HYPERLINK("https://klasma.github.io/Logging_1785/artfynd/A 47881-2025 artfynd.xlsx", "A 47881-2025")</f>
        <v/>
      </c>
      <c r="T22">
        <f>HYPERLINK("https://klasma.github.io/Logging_1785/kartor/A 47881-2025 karta.png", "A 47881-2025")</f>
        <v/>
      </c>
      <c r="V22">
        <f>HYPERLINK("https://klasma.github.io/Logging_1785/klagomål/A 47881-2025 FSC-klagomål.docx", "A 47881-2025")</f>
        <v/>
      </c>
      <c r="W22">
        <f>HYPERLINK("https://klasma.github.io/Logging_1785/klagomålsmail/A 47881-2025 FSC-klagomål mail.docx", "A 47881-2025")</f>
        <v/>
      </c>
      <c r="X22">
        <f>HYPERLINK("https://klasma.github.io/Logging_1785/tillsyn/A 47881-2025 tillsynsbegäran.docx", "A 47881-2025")</f>
        <v/>
      </c>
      <c r="Y22">
        <f>HYPERLINK("https://klasma.github.io/Logging_1785/tillsynsmail/A 47881-2025 tillsynsbegäran mail.docx", "A 47881-2025")</f>
        <v/>
      </c>
    </row>
    <row r="23" ht="15" customHeight="1">
      <c r="A23" t="inlineStr">
        <is>
          <t>A 23770-2025</t>
        </is>
      </c>
      <c r="B23" s="1" t="n">
        <v>45793</v>
      </c>
      <c r="C23" s="1" t="n">
        <v>45952</v>
      </c>
      <c r="D23" t="inlineStr">
        <is>
          <t>VÄRMLANDS LÄN</t>
        </is>
      </c>
      <c r="E23" t="inlineStr">
        <is>
          <t>SÄFFLE</t>
        </is>
      </c>
      <c r="G23" t="n">
        <v>6.9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Kopparödla</t>
        </is>
      </c>
      <c r="S23">
        <f>HYPERLINK("https://klasma.github.io/Logging_1785/artfynd/A 23770-2025 artfynd.xlsx", "A 23770-2025")</f>
        <v/>
      </c>
      <c r="T23">
        <f>HYPERLINK("https://klasma.github.io/Logging_1785/kartor/A 23770-2025 karta.png", "A 23770-2025")</f>
        <v/>
      </c>
      <c r="V23">
        <f>HYPERLINK("https://klasma.github.io/Logging_1785/klagomål/A 23770-2025 FSC-klagomål.docx", "A 23770-2025")</f>
        <v/>
      </c>
      <c r="W23">
        <f>HYPERLINK("https://klasma.github.io/Logging_1785/klagomålsmail/A 23770-2025 FSC-klagomål mail.docx", "A 23770-2025")</f>
        <v/>
      </c>
      <c r="X23">
        <f>HYPERLINK("https://klasma.github.io/Logging_1785/tillsyn/A 23770-2025 tillsynsbegäran.docx", "A 23770-2025")</f>
        <v/>
      </c>
      <c r="Y23">
        <f>HYPERLINK("https://klasma.github.io/Logging_1785/tillsynsmail/A 23770-2025 tillsynsbegäran mail.docx", "A 23770-2025")</f>
        <v/>
      </c>
    </row>
    <row r="24" ht="15" customHeight="1">
      <c r="A24" t="inlineStr">
        <is>
          <t>A 14738-2024</t>
        </is>
      </c>
      <c r="B24" s="1" t="n">
        <v>45397</v>
      </c>
      <c r="C24" s="1" t="n">
        <v>45952</v>
      </c>
      <c r="D24" t="inlineStr">
        <is>
          <t>VÄRMLANDS LÄN</t>
        </is>
      </c>
      <c r="E24" t="inlineStr">
        <is>
          <t>SÄFFLE</t>
        </is>
      </c>
      <c r="G24" t="n">
        <v>3.7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HYPERLINK("https://klasma.github.io/Logging_1785/artfynd/A 14738-2024 artfynd.xlsx", "A 14738-2024")</f>
        <v/>
      </c>
      <c r="T24">
        <f>HYPERLINK("https://klasma.github.io/Logging_1785/kartor/A 14738-2024 karta.png", "A 14738-2024")</f>
        <v/>
      </c>
      <c r="V24">
        <f>HYPERLINK("https://klasma.github.io/Logging_1785/klagomål/A 14738-2024 FSC-klagomål.docx", "A 14738-2024")</f>
        <v/>
      </c>
      <c r="W24">
        <f>HYPERLINK("https://klasma.github.io/Logging_1785/klagomålsmail/A 14738-2024 FSC-klagomål mail.docx", "A 14738-2024")</f>
        <v/>
      </c>
      <c r="X24">
        <f>HYPERLINK("https://klasma.github.io/Logging_1785/tillsyn/A 14738-2024 tillsynsbegäran.docx", "A 14738-2024")</f>
        <v/>
      </c>
      <c r="Y24">
        <f>HYPERLINK("https://klasma.github.io/Logging_1785/tillsynsmail/A 14738-2024 tillsynsbegäran mail.docx", "A 14738-2024")</f>
        <v/>
      </c>
    </row>
    <row r="25" ht="15" customHeight="1">
      <c r="A25" t="inlineStr">
        <is>
          <t>A 49302-2025</t>
        </is>
      </c>
      <c r="B25" s="1" t="n">
        <v>45938.55289351852</v>
      </c>
      <c r="C25" s="1" t="n">
        <v>45952</v>
      </c>
      <c r="D25" t="inlineStr">
        <is>
          <t>VÄRMLANDS LÄN</t>
        </is>
      </c>
      <c r="E25" t="inlineStr">
        <is>
          <t>SÄFFLE</t>
        </is>
      </c>
      <c r="G25" t="n">
        <v>12.2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Slåtterfibbla</t>
        </is>
      </c>
      <c r="S25">
        <f>HYPERLINK("https://klasma.github.io/Logging_1785/artfynd/A 49302-2025 artfynd.xlsx", "A 49302-2025")</f>
        <v/>
      </c>
      <c r="T25">
        <f>HYPERLINK("https://klasma.github.io/Logging_1785/kartor/A 49302-2025 karta.png", "A 49302-2025")</f>
        <v/>
      </c>
      <c r="V25">
        <f>HYPERLINK("https://klasma.github.io/Logging_1785/klagomål/A 49302-2025 FSC-klagomål.docx", "A 49302-2025")</f>
        <v/>
      </c>
      <c r="W25">
        <f>HYPERLINK("https://klasma.github.io/Logging_1785/klagomålsmail/A 49302-2025 FSC-klagomål mail.docx", "A 49302-2025")</f>
        <v/>
      </c>
      <c r="X25">
        <f>HYPERLINK("https://klasma.github.io/Logging_1785/tillsyn/A 49302-2025 tillsynsbegäran.docx", "A 49302-2025")</f>
        <v/>
      </c>
      <c r="Y25">
        <f>HYPERLINK("https://klasma.github.io/Logging_1785/tillsynsmail/A 49302-2025 tillsynsbegäran mail.docx", "A 49302-2025")</f>
        <v/>
      </c>
    </row>
    <row r="26" ht="15" customHeight="1">
      <c r="A26" t="inlineStr">
        <is>
          <t>A 56489-2023</t>
        </is>
      </c>
      <c r="B26" s="1" t="n">
        <v>45237</v>
      </c>
      <c r="C26" s="1" t="n">
        <v>45952</v>
      </c>
      <c r="D26" t="inlineStr">
        <is>
          <t>VÄRMLANDS LÄN</t>
        </is>
      </c>
      <c r="E26" t="inlineStr">
        <is>
          <t>SÄFFLE</t>
        </is>
      </c>
      <c r="G26" t="n">
        <v>2.7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Havsörn</t>
        </is>
      </c>
      <c r="S26">
        <f>HYPERLINK("https://klasma.github.io/Logging_1785/artfynd/A 56489-2023 artfynd.xlsx", "A 56489-2023")</f>
        <v/>
      </c>
      <c r="T26">
        <f>HYPERLINK("https://klasma.github.io/Logging_1785/kartor/A 56489-2023 karta.png", "A 56489-2023")</f>
        <v/>
      </c>
      <c r="V26">
        <f>HYPERLINK("https://klasma.github.io/Logging_1785/klagomål/A 56489-2023 FSC-klagomål.docx", "A 56489-2023")</f>
        <v/>
      </c>
      <c r="W26">
        <f>HYPERLINK("https://klasma.github.io/Logging_1785/klagomålsmail/A 56489-2023 FSC-klagomål mail.docx", "A 56489-2023")</f>
        <v/>
      </c>
      <c r="X26">
        <f>HYPERLINK("https://klasma.github.io/Logging_1785/tillsyn/A 56489-2023 tillsynsbegäran.docx", "A 56489-2023")</f>
        <v/>
      </c>
      <c r="Y26">
        <f>HYPERLINK("https://klasma.github.io/Logging_1785/tillsynsmail/A 56489-2023 tillsynsbegäran mail.docx", "A 56489-2023")</f>
        <v/>
      </c>
      <c r="Z26">
        <f>HYPERLINK("https://klasma.github.io/Logging_1785/fåglar/A 56489-2023 prioriterade fågelarter.docx", "A 56489-2023")</f>
        <v/>
      </c>
    </row>
    <row r="27" ht="15" customHeight="1">
      <c r="A27" t="inlineStr">
        <is>
          <t>A 59466-2020</t>
        </is>
      </c>
      <c r="B27" s="1" t="n">
        <v>44148</v>
      </c>
      <c r="C27" s="1" t="n">
        <v>45952</v>
      </c>
      <c r="D27" t="inlineStr">
        <is>
          <t>VÄRMLANDS LÄN</t>
        </is>
      </c>
      <c r="E27" t="inlineStr">
        <is>
          <t>SÄFFLE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59466-2020 artfynd.xlsx", "A 59466-2020")</f>
        <v/>
      </c>
      <c r="T27">
        <f>HYPERLINK("https://klasma.github.io/Logging_1785/kartor/A 59466-2020 karta.png", "A 59466-2020")</f>
        <v/>
      </c>
      <c r="V27">
        <f>HYPERLINK("https://klasma.github.io/Logging_1785/klagomål/A 59466-2020 FSC-klagomål.docx", "A 59466-2020")</f>
        <v/>
      </c>
      <c r="W27">
        <f>HYPERLINK("https://klasma.github.io/Logging_1785/klagomålsmail/A 59466-2020 FSC-klagomål mail.docx", "A 59466-2020")</f>
        <v/>
      </c>
      <c r="X27">
        <f>HYPERLINK("https://klasma.github.io/Logging_1785/tillsyn/A 59466-2020 tillsynsbegäran.docx", "A 59466-2020")</f>
        <v/>
      </c>
      <c r="Y27">
        <f>HYPERLINK("https://klasma.github.io/Logging_1785/tillsynsmail/A 59466-2020 tillsynsbegäran mail.docx", "A 59466-2020")</f>
        <v/>
      </c>
    </row>
    <row r="28" ht="15" customHeight="1">
      <c r="A28" t="inlineStr">
        <is>
          <t>A 1717-2023</t>
        </is>
      </c>
      <c r="B28" s="1" t="n">
        <v>44936</v>
      </c>
      <c r="C28" s="1" t="n">
        <v>45952</v>
      </c>
      <c r="D28" t="inlineStr">
        <is>
          <t>VÄRMLANDS LÄN</t>
        </is>
      </c>
      <c r="E28" t="inlineStr">
        <is>
          <t>SÄFFLE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HYPERLINK("https://klasma.github.io/Logging_1785/artfynd/A 1717-2023 artfynd.xlsx", "A 1717-2023")</f>
        <v/>
      </c>
      <c r="T28">
        <f>HYPERLINK("https://klasma.github.io/Logging_1785/kartor/A 1717-2023 karta.png", "A 1717-2023")</f>
        <v/>
      </c>
      <c r="V28">
        <f>HYPERLINK("https://klasma.github.io/Logging_1785/klagomål/A 1717-2023 FSC-klagomål.docx", "A 1717-2023")</f>
        <v/>
      </c>
      <c r="W28">
        <f>HYPERLINK("https://klasma.github.io/Logging_1785/klagomålsmail/A 1717-2023 FSC-klagomål mail.docx", "A 1717-2023")</f>
        <v/>
      </c>
      <c r="X28">
        <f>HYPERLINK("https://klasma.github.io/Logging_1785/tillsyn/A 1717-2023 tillsynsbegäran.docx", "A 1717-2023")</f>
        <v/>
      </c>
      <c r="Y28">
        <f>HYPERLINK("https://klasma.github.io/Logging_1785/tillsynsmail/A 1717-2023 tillsynsbegäran mail.docx", "A 1717-2023")</f>
        <v/>
      </c>
    </row>
    <row r="29" ht="15" customHeight="1">
      <c r="A29" t="inlineStr">
        <is>
          <t>A 1823-2023</t>
        </is>
      </c>
      <c r="B29" s="1" t="n">
        <v>44938</v>
      </c>
      <c r="C29" s="1" t="n">
        <v>45952</v>
      </c>
      <c r="D29" t="inlineStr">
        <is>
          <t>VÄRMLANDS LÄN</t>
        </is>
      </c>
      <c r="E29" t="inlineStr">
        <is>
          <t>SÄFFLE</t>
        </is>
      </c>
      <c r="G29" t="n">
        <v>4.4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1823-2023 artfynd.xlsx", "A 1823-2023")</f>
        <v/>
      </c>
      <c r="T29">
        <f>HYPERLINK("https://klasma.github.io/Logging_1785/kartor/A 1823-2023 karta.png", "A 1823-2023")</f>
        <v/>
      </c>
      <c r="V29">
        <f>HYPERLINK("https://klasma.github.io/Logging_1785/klagomål/A 1823-2023 FSC-klagomål.docx", "A 1823-2023")</f>
        <v/>
      </c>
      <c r="W29">
        <f>HYPERLINK("https://klasma.github.io/Logging_1785/klagomålsmail/A 1823-2023 FSC-klagomål mail.docx", "A 1823-2023")</f>
        <v/>
      </c>
      <c r="X29">
        <f>HYPERLINK("https://klasma.github.io/Logging_1785/tillsyn/A 1823-2023 tillsynsbegäran.docx", "A 1823-2023")</f>
        <v/>
      </c>
      <c r="Y29">
        <f>HYPERLINK("https://klasma.github.io/Logging_1785/tillsynsmail/A 1823-2023 tillsynsbegäran mail.docx", "A 1823-2023")</f>
        <v/>
      </c>
    </row>
    <row r="30" ht="15" customHeight="1">
      <c r="A30" t="inlineStr">
        <is>
          <t>A 11933-2025</t>
        </is>
      </c>
      <c r="B30" s="1" t="n">
        <v>45728</v>
      </c>
      <c r="C30" s="1" t="n">
        <v>45952</v>
      </c>
      <c r="D30" t="inlineStr">
        <is>
          <t>VÄRMLANDS LÄN</t>
        </is>
      </c>
      <c r="E30" t="inlineStr">
        <is>
          <t>SÄFFLE</t>
        </is>
      </c>
      <c r="G30" t="n">
        <v>1.9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HYPERLINK("https://klasma.github.io/Logging_1785/artfynd/A 11933-2025 artfynd.xlsx", "A 11933-2025")</f>
        <v/>
      </c>
      <c r="T30">
        <f>HYPERLINK("https://klasma.github.io/Logging_1785/kartor/A 11933-2025 karta.png", "A 11933-2025")</f>
        <v/>
      </c>
      <c r="V30">
        <f>HYPERLINK("https://klasma.github.io/Logging_1785/klagomål/A 11933-2025 FSC-klagomål.docx", "A 11933-2025")</f>
        <v/>
      </c>
      <c r="W30">
        <f>HYPERLINK("https://klasma.github.io/Logging_1785/klagomålsmail/A 11933-2025 FSC-klagomål mail.docx", "A 11933-2025")</f>
        <v/>
      </c>
      <c r="X30">
        <f>HYPERLINK("https://klasma.github.io/Logging_1785/tillsyn/A 11933-2025 tillsynsbegäran.docx", "A 11933-2025")</f>
        <v/>
      </c>
      <c r="Y30">
        <f>HYPERLINK("https://klasma.github.io/Logging_1785/tillsynsmail/A 11933-2025 tillsynsbegäran mail.docx", "A 11933-2025")</f>
        <v/>
      </c>
    </row>
    <row r="31" ht="15" customHeight="1">
      <c r="A31" t="inlineStr">
        <is>
          <t>A 43852-2025</t>
        </is>
      </c>
      <c r="B31" s="1" t="n">
        <v>45912.64041666667</v>
      </c>
      <c r="C31" s="1" t="n">
        <v>45952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Springkorn</t>
        </is>
      </c>
      <c r="S31">
        <f>HYPERLINK("https://klasma.github.io/Logging_1785/artfynd/A 43852-2025 artfynd.xlsx", "A 43852-2025")</f>
        <v/>
      </c>
      <c r="T31">
        <f>HYPERLINK("https://klasma.github.io/Logging_1785/kartor/A 43852-2025 karta.png", "A 43852-2025")</f>
        <v/>
      </c>
      <c r="V31">
        <f>HYPERLINK("https://klasma.github.io/Logging_1785/klagomål/A 43852-2025 FSC-klagomål.docx", "A 43852-2025")</f>
        <v/>
      </c>
      <c r="W31">
        <f>HYPERLINK("https://klasma.github.io/Logging_1785/klagomålsmail/A 43852-2025 FSC-klagomål mail.docx", "A 43852-2025")</f>
        <v/>
      </c>
      <c r="X31">
        <f>HYPERLINK("https://klasma.github.io/Logging_1785/tillsyn/A 43852-2025 tillsynsbegäran.docx", "A 43852-2025")</f>
        <v/>
      </c>
      <c r="Y31">
        <f>HYPERLINK("https://klasma.github.io/Logging_1785/tillsynsmail/A 43852-2025 tillsynsbegäran mail.docx", "A 43852-2025")</f>
        <v/>
      </c>
    </row>
    <row r="32" ht="15" customHeight="1">
      <c r="A32" t="inlineStr">
        <is>
          <t>A 46893-2021</t>
        </is>
      </c>
      <c r="B32" s="1" t="n">
        <v>44446</v>
      </c>
      <c r="C32" s="1" t="n">
        <v>45952</v>
      </c>
      <c r="D32" t="inlineStr">
        <is>
          <t>VÄRMLANDS LÄN</t>
        </is>
      </c>
      <c r="E32" t="inlineStr">
        <is>
          <t>SÄFFLE</t>
        </is>
      </c>
      <c r="G32" t="n">
        <v>5.4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HYPERLINK("https://klasma.github.io/Logging_1785/artfynd/A 46893-2021 artfynd.xlsx", "A 46893-2021")</f>
        <v/>
      </c>
      <c r="T32">
        <f>HYPERLINK("https://klasma.github.io/Logging_1785/kartor/A 46893-2021 karta.png", "A 46893-2021")</f>
        <v/>
      </c>
      <c r="V32">
        <f>HYPERLINK("https://klasma.github.io/Logging_1785/klagomål/A 46893-2021 FSC-klagomål.docx", "A 46893-2021")</f>
        <v/>
      </c>
      <c r="W32">
        <f>HYPERLINK("https://klasma.github.io/Logging_1785/klagomålsmail/A 46893-2021 FSC-klagomål mail.docx", "A 46893-2021")</f>
        <v/>
      </c>
      <c r="X32">
        <f>HYPERLINK("https://klasma.github.io/Logging_1785/tillsyn/A 46893-2021 tillsynsbegäran.docx", "A 46893-2021")</f>
        <v/>
      </c>
      <c r="Y32">
        <f>HYPERLINK("https://klasma.github.io/Logging_1785/tillsynsmail/A 46893-2021 tillsynsbegäran mail.docx", "A 46893-2021")</f>
        <v/>
      </c>
    </row>
    <row r="33" ht="15" customHeight="1">
      <c r="A33" t="inlineStr">
        <is>
          <t>A 4134-2024</t>
        </is>
      </c>
      <c r="B33" s="1" t="n">
        <v>45323</v>
      </c>
      <c r="C33" s="1" t="n">
        <v>45952</v>
      </c>
      <c r="D33" t="inlineStr">
        <is>
          <t>VÄRMLANDS LÄN</t>
        </is>
      </c>
      <c r="E33" t="inlineStr">
        <is>
          <t>SÄFFLE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Ryl</t>
        </is>
      </c>
      <c r="S33">
        <f>HYPERLINK("https://klasma.github.io/Logging_1785/artfynd/A 4134-2024 artfynd.xlsx", "A 4134-2024")</f>
        <v/>
      </c>
      <c r="T33">
        <f>HYPERLINK("https://klasma.github.io/Logging_1785/kartor/A 4134-2024 karta.png", "A 4134-2024")</f>
        <v/>
      </c>
      <c r="V33">
        <f>HYPERLINK("https://klasma.github.io/Logging_1785/klagomål/A 4134-2024 FSC-klagomål.docx", "A 4134-2024")</f>
        <v/>
      </c>
      <c r="W33">
        <f>HYPERLINK("https://klasma.github.io/Logging_1785/klagomålsmail/A 4134-2024 FSC-klagomål mail.docx", "A 4134-2024")</f>
        <v/>
      </c>
      <c r="X33">
        <f>HYPERLINK("https://klasma.github.io/Logging_1785/tillsyn/A 4134-2024 tillsynsbegäran.docx", "A 4134-2024")</f>
        <v/>
      </c>
      <c r="Y33">
        <f>HYPERLINK("https://klasma.github.io/Logging_1785/tillsynsmail/A 4134-2024 tillsynsbegäran mail.docx", "A 4134-2024")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45952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45952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45952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45952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45952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45952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45952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35407-2021</t>
        </is>
      </c>
      <c r="B41" s="1" t="n">
        <v>44385.41387731482</v>
      </c>
      <c r="C41" s="1" t="n">
        <v>45952</v>
      </c>
      <c r="D41" t="inlineStr">
        <is>
          <t>VÄRMLANDS LÄN</t>
        </is>
      </c>
      <c r="E41" t="inlineStr">
        <is>
          <t>SÄFFLE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64801-2021</t>
        </is>
      </c>
      <c r="B42" s="1" t="n">
        <v>44512.50644675926</v>
      </c>
      <c r="C42" s="1" t="n">
        <v>45952</v>
      </c>
      <c r="D42" t="inlineStr">
        <is>
          <t>VÄRMLANDS LÄN</t>
        </is>
      </c>
      <c r="E42" t="inlineStr">
        <is>
          <t>SÄFFLE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45952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33705-2021</t>
        </is>
      </c>
      <c r="B44" s="1" t="n">
        <v>44378</v>
      </c>
      <c r="C44" s="1" t="n">
        <v>45952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64805-2021</t>
        </is>
      </c>
      <c r="B45" s="1" t="n">
        <v>44512.51515046296</v>
      </c>
      <c r="C45" s="1" t="n">
        <v>45952</v>
      </c>
      <c r="D45" t="inlineStr">
        <is>
          <t>VÄRMLANDS LÄN</t>
        </is>
      </c>
      <c r="E45" t="inlineStr">
        <is>
          <t>SÄFFLE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45952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45952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45952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45952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45952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45952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45952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26358-2021</t>
        </is>
      </c>
      <c r="B53" s="1" t="n">
        <v>44347.64283564815</v>
      </c>
      <c r="C53" s="1" t="n">
        <v>45952</v>
      </c>
      <c r="D53" t="inlineStr">
        <is>
          <t>VÄRMLANDS LÄN</t>
        </is>
      </c>
      <c r="E53" t="inlineStr">
        <is>
          <t>SÄFFLE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63520-2021</t>
        </is>
      </c>
      <c r="B54" s="1" t="n">
        <v>44508.64581018518</v>
      </c>
      <c r="C54" s="1" t="n">
        <v>45952</v>
      </c>
      <c r="D54" t="inlineStr">
        <is>
          <t>VÄRMLANDS LÄN</t>
        </is>
      </c>
      <c r="E54" t="inlineStr">
        <is>
          <t>SÄFFLE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45952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45952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45952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45952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22897-2021</t>
        </is>
      </c>
      <c r="B59" s="1" t="n">
        <v>44328.4728125</v>
      </c>
      <c r="C59" s="1" t="n">
        <v>45952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4235-2021</t>
        </is>
      </c>
      <c r="B60" s="1" t="n">
        <v>44221</v>
      </c>
      <c r="C60" s="1" t="n">
        <v>45952</v>
      </c>
      <c r="D60" t="inlineStr">
        <is>
          <t>VÄRMLANDS LÄN</t>
        </is>
      </c>
      <c r="E60" t="inlineStr">
        <is>
          <t>SÄFFLE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45952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45952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45952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45952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45952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45952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45952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45952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45952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45952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45952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45952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45952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45952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45952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45952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45952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45952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45952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45952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45952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45952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45952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45952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45952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45952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45952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45952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45952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2323-2021</t>
        </is>
      </c>
      <c r="B90" s="1" t="n">
        <v>44211</v>
      </c>
      <c r="C90" s="1" t="n">
        <v>45952</v>
      </c>
      <c r="D90" t="inlineStr">
        <is>
          <t>VÄRMLANDS LÄN</t>
        </is>
      </c>
      <c r="E90" t="inlineStr">
        <is>
          <t>SÄFFLE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58467-2020</t>
        </is>
      </c>
      <c r="B91" s="1" t="n">
        <v>44144</v>
      </c>
      <c r="C91" s="1" t="n">
        <v>45952</v>
      </c>
      <c r="D91" t="inlineStr">
        <is>
          <t>VÄRMLANDS LÄN</t>
        </is>
      </c>
      <c r="E91" t="inlineStr">
        <is>
          <t>SÄFFLE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11580-2021</t>
        </is>
      </c>
      <c r="B92" s="1" t="n">
        <v>44264</v>
      </c>
      <c r="C92" s="1" t="n">
        <v>45952</v>
      </c>
      <c r="D92" t="inlineStr">
        <is>
          <t>VÄRMLANDS LÄN</t>
        </is>
      </c>
      <c r="E92" t="inlineStr">
        <is>
          <t>SÄFFLE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50584-2021</t>
        </is>
      </c>
      <c r="B93" s="1" t="n">
        <v>44456</v>
      </c>
      <c r="C93" s="1" t="n">
        <v>45952</v>
      </c>
      <c r="D93" t="inlineStr">
        <is>
          <t>VÄRMLANDS LÄN</t>
        </is>
      </c>
      <c r="E93" t="inlineStr">
        <is>
          <t>SÄFFLE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53143-2021</t>
        </is>
      </c>
      <c r="B94" s="1" t="n">
        <v>44466</v>
      </c>
      <c r="C94" s="1" t="n">
        <v>45952</v>
      </c>
      <c r="D94" t="inlineStr">
        <is>
          <t>VÄRMLANDS LÄN</t>
        </is>
      </c>
      <c r="E94" t="inlineStr">
        <is>
          <t>SÄFFLE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27983-2022</t>
        </is>
      </c>
      <c r="B95" s="1" t="n">
        <v>44745</v>
      </c>
      <c r="C95" s="1" t="n">
        <v>45952</v>
      </c>
      <c r="D95" t="inlineStr">
        <is>
          <t>VÄRMLANDS LÄN</t>
        </is>
      </c>
      <c r="E95" t="inlineStr">
        <is>
          <t>SÄFFLE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17940-2021</t>
        </is>
      </c>
      <c r="B96" s="1" t="n">
        <v>44301.5815625</v>
      </c>
      <c r="C96" s="1" t="n">
        <v>45952</v>
      </c>
      <c r="D96" t="inlineStr">
        <is>
          <t>VÄRMLANDS LÄN</t>
        </is>
      </c>
      <c r="E96" t="inlineStr">
        <is>
          <t>SÄFFLE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10661-2021</t>
        </is>
      </c>
      <c r="B97" s="1" t="n">
        <v>44258</v>
      </c>
      <c r="C97" s="1" t="n">
        <v>45952</v>
      </c>
      <c r="D97" t="inlineStr">
        <is>
          <t>VÄRMLANDS LÄN</t>
        </is>
      </c>
      <c r="E97" t="inlineStr">
        <is>
          <t>SÄFFLE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45952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45952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45952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45952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45952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45952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45952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45952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33249-2022</t>
        </is>
      </c>
      <c r="B106" s="1" t="n">
        <v>44787</v>
      </c>
      <c r="C106" s="1" t="n">
        <v>45952</v>
      </c>
      <c r="D106" t="inlineStr">
        <is>
          <t>VÄRMLANDS LÄN</t>
        </is>
      </c>
      <c r="E106" t="inlineStr">
        <is>
          <t>SÄFFLE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35972-2021</t>
        </is>
      </c>
      <c r="B107" s="1" t="n">
        <v>44385</v>
      </c>
      <c r="C107" s="1" t="n">
        <v>45952</v>
      </c>
      <c r="D107" t="inlineStr">
        <is>
          <t>VÄRMLANDS LÄN</t>
        </is>
      </c>
      <c r="E107" t="inlineStr">
        <is>
          <t>SÄFFLE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45952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45952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45952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45952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45952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45952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45952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45952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45952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55256-2020</t>
        </is>
      </c>
      <c r="B117" s="1" t="n">
        <v>44130</v>
      </c>
      <c r="C117" s="1" t="n">
        <v>45952</v>
      </c>
      <c r="D117" t="inlineStr">
        <is>
          <t>VÄRMLANDS LÄN</t>
        </is>
      </c>
      <c r="E117" t="inlineStr">
        <is>
          <t>SÄFFLE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6838-2022</t>
        </is>
      </c>
      <c r="B118" s="1" t="n">
        <v>44602.61702546296</v>
      </c>
      <c r="C118" s="1" t="n">
        <v>45952</v>
      </c>
      <c r="D118" t="inlineStr">
        <is>
          <t>VÄRMLANDS LÄN</t>
        </is>
      </c>
      <c r="E118" t="inlineStr">
        <is>
          <t>SÄFFLE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36088-2021</t>
        </is>
      </c>
      <c r="B119" s="1" t="n">
        <v>44389.50047453704</v>
      </c>
      <c r="C119" s="1" t="n">
        <v>45952</v>
      </c>
      <c r="D119" t="inlineStr">
        <is>
          <t>VÄRMLANDS LÄN</t>
        </is>
      </c>
      <c r="E119" t="inlineStr">
        <is>
          <t>SÄFFLE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45952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45952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45952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45952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45952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45952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45952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45952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45952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45952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45952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45952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45952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45952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45952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33438-2021</t>
        </is>
      </c>
      <c r="B135" s="1" t="n">
        <v>44377.61174768519</v>
      </c>
      <c r="C135" s="1" t="n">
        <v>45952</v>
      </c>
      <c r="D135" t="inlineStr">
        <is>
          <t>VÄRMLANDS LÄN</t>
        </is>
      </c>
      <c r="E135" t="inlineStr">
        <is>
          <t>SÄFFLE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45554-2021</t>
        </is>
      </c>
      <c r="B136" s="1" t="n">
        <v>44440</v>
      </c>
      <c r="C136" s="1" t="n">
        <v>45952</v>
      </c>
      <c r="D136" t="inlineStr">
        <is>
          <t>VÄRMLANDS LÄN</t>
        </is>
      </c>
      <c r="E136" t="inlineStr">
        <is>
          <t>SÄFFLE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45952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45952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45952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45952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45952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45952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45952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45952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45952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45952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45952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45952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45952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10565-2021</t>
        </is>
      </c>
      <c r="B150" s="1" t="n">
        <v>44258</v>
      </c>
      <c r="C150" s="1" t="n">
        <v>45952</v>
      </c>
      <c r="D150" t="inlineStr">
        <is>
          <t>VÄRMLANDS LÄN</t>
        </is>
      </c>
      <c r="E150" t="inlineStr">
        <is>
          <t>SÄFFLE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25580-2021</t>
        </is>
      </c>
      <c r="B151" s="1" t="n">
        <v>44343</v>
      </c>
      <c r="C151" s="1" t="n">
        <v>45952</v>
      </c>
      <c r="D151" t="inlineStr">
        <is>
          <t>VÄRMLANDS LÄN</t>
        </is>
      </c>
      <c r="E151" t="inlineStr">
        <is>
          <t>SÄFFLE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68155-2021</t>
        </is>
      </c>
      <c r="B152" s="1" t="n">
        <v>44526</v>
      </c>
      <c r="C152" s="1" t="n">
        <v>45952</v>
      </c>
      <c r="D152" t="inlineStr">
        <is>
          <t>VÄRMLANDS LÄN</t>
        </is>
      </c>
      <c r="E152" t="inlineStr">
        <is>
          <t>SÄFFLE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18479-2022</t>
        </is>
      </c>
      <c r="B153" s="1" t="n">
        <v>44686</v>
      </c>
      <c r="C153" s="1" t="n">
        <v>45952</v>
      </c>
      <c r="D153" t="inlineStr">
        <is>
          <t>VÄRMLANDS LÄN</t>
        </is>
      </c>
      <c r="E153" t="inlineStr">
        <is>
          <t>SÄFFLE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30595-2022</t>
        </is>
      </c>
      <c r="B154" s="1" t="n">
        <v>44762.81606481481</v>
      </c>
      <c r="C154" s="1" t="n">
        <v>45952</v>
      </c>
      <c r="D154" t="inlineStr">
        <is>
          <t>VÄRMLANDS LÄN</t>
        </is>
      </c>
      <c r="E154" t="inlineStr">
        <is>
          <t>SÄFFLE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30598-2022</t>
        </is>
      </c>
      <c r="B155" s="1" t="n">
        <v>44762</v>
      </c>
      <c r="C155" s="1" t="n">
        <v>45952</v>
      </c>
      <c r="D155" t="inlineStr">
        <is>
          <t>VÄRMLANDS LÄN</t>
        </is>
      </c>
      <c r="E155" t="inlineStr">
        <is>
          <t>SÄFFLE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64332-2020</t>
        </is>
      </c>
      <c r="B156" s="1" t="n">
        <v>44168</v>
      </c>
      <c r="C156" s="1" t="n">
        <v>45952</v>
      </c>
      <c r="D156" t="inlineStr">
        <is>
          <t>VÄRMLANDS LÄN</t>
        </is>
      </c>
      <c r="E156" t="inlineStr">
        <is>
          <t>SÄFFLE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22057-2022</t>
        </is>
      </c>
      <c r="B157" s="1" t="n">
        <v>44711.68866898148</v>
      </c>
      <c r="C157" s="1" t="n">
        <v>45952</v>
      </c>
      <c r="D157" t="inlineStr">
        <is>
          <t>VÄRMLANDS LÄN</t>
        </is>
      </c>
      <c r="E157" t="inlineStr">
        <is>
          <t>SÄFFLE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66385-2021</t>
        </is>
      </c>
      <c r="B158" s="1" t="n">
        <v>44518</v>
      </c>
      <c r="C158" s="1" t="n">
        <v>45952</v>
      </c>
      <c r="D158" t="inlineStr">
        <is>
          <t>VÄRMLANDS LÄN</t>
        </is>
      </c>
      <c r="E158" t="inlineStr">
        <is>
          <t>SÄFFLE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36094-2021</t>
        </is>
      </c>
      <c r="B159" s="1" t="n">
        <v>44389</v>
      </c>
      <c r="C159" s="1" t="n">
        <v>45952</v>
      </c>
      <c r="D159" t="inlineStr">
        <is>
          <t>VÄRMLANDS LÄN</t>
        </is>
      </c>
      <c r="E159" t="inlineStr">
        <is>
          <t>SÄFFLE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36095-2021</t>
        </is>
      </c>
      <c r="B160" s="1" t="n">
        <v>44389</v>
      </c>
      <c r="C160" s="1" t="n">
        <v>45952</v>
      </c>
      <c r="D160" t="inlineStr">
        <is>
          <t>VÄRMLANDS LÄN</t>
        </is>
      </c>
      <c r="E160" t="inlineStr">
        <is>
          <t>SÄFFLE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20119-2022</t>
        </is>
      </c>
      <c r="B161" s="1" t="n">
        <v>44698</v>
      </c>
      <c r="C161" s="1" t="n">
        <v>45952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63111-2021</t>
        </is>
      </c>
      <c r="B162" s="1" t="n">
        <v>44505</v>
      </c>
      <c r="C162" s="1" t="n">
        <v>45952</v>
      </c>
      <c r="D162" t="inlineStr">
        <is>
          <t>VÄRMLANDS LÄN</t>
        </is>
      </c>
      <c r="E162" t="inlineStr">
        <is>
          <t>SÄFFLE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10874-2022</t>
        </is>
      </c>
      <c r="B163" s="1" t="n">
        <v>44627.6694212963</v>
      </c>
      <c r="C163" s="1" t="n">
        <v>45952</v>
      </c>
      <c r="D163" t="inlineStr">
        <is>
          <t>VÄRMLANDS LÄN</t>
        </is>
      </c>
      <c r="E163" t="inlineStr">
        <is>
          <t>SÄFFLE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45149-2021</t>
        </is>
      </c>
      <c r="B164" s="1" t="n">
        <v>44439</v>
      </c>
      <c r="C164" s="1" t="n">
        <v>45952</v>
      </c>
      <c r="D164" t="inlineStr">
        <is>
          <t>VÄRMLANDS LÄN</t>
        </is>
      </c>
      <c r="E164" t="inlineStr">
        <is>
          <t>SÄFFLE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23802-2021</t>
        </is>
      </c>
      <c r="B165" s="1" t="n">
        <v>44334</v>
      </c>
      <c r="C165" s="1" t="n">
        <v>45952</v>
      </c>
      <c r="D165" t="inlineStr">
        <is>
          <t>VÄRMLANDS LÄN</t>
        </is>
      </c>
      <c r="E165" t="inlineStr">
        <is>
          <t>SÄFFLE</t>
        </is>
      </c>
      <c r="G165" t="n">
        <v>11.5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40904-2021</t>
        </is>
      </c>
      <c r="B166" s="1" t="n">
        <v>44421</v>
      </c>
      <c r="C166" s="1" t="n">
        <v>45952</v>
      </c>
      <c r="D166" t="inlineStr">
        <is>
          <t>VÄRMLANDS LÄN</t>
        </is>
      </c>
      <c r="E166" t="inlineStr">
        <is>
          <t>SÄFFLE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39990-2022</t>
        </is>
      </c>
      <c r="B167" s="1" t="n">
        <v>44820.35306712963</v>
      </c>
      <c r="C167" s="1" t="n">
        <v>45952</v>
      </c>
      <c r="D167" t="inlineStr">
        <is>
          <t>VÄRMLANDS LÄN</t>
        </is>
      </c>
      <c r="E167" t="inlineStr">
        <is>
          <t>SÄFFLE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41512-2021</t>
        </is>
      </c>
      <c r="B168" s="1" t="n">
        <v>44424</v>
      </c>
      <c r="C168" s="1" t="n">
        <v>45952</v>
      </c>
      <c r="D168" t="inlineStr">
        <is>
          <t>VÄRMLANDS LÄN</t>
        </is>
      </c>
      <c r="E168" t="inlineStr">
        <is>
          <t>SÄFFLE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50415-2022</t>
        </is>
      </c>
      <c r="B169" s="1" t="n">
        <v>44861</v>
      </c>
      <c r="C169" s="1" t="n">
        <v>45952</v>
      </c>
      <c r="D169" t="inlineStr">
        <is>
          <t>VÄRMLANDS LÄN</t>
        </is>
      </c>
      <c r="E169" t="inlineStr">
        <is>
          <t>SÄFFLE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9359-2022</t>
        </is>
      </c>
      <c r="B170" s="1" t="n">
        <v>44616.59842592593</v>
      </c>
      <c r="C170" s="1" t="n">
        <v>45952</v>
      </c>
      <c r="D170" t="inlineStr">
        <is>
          <t>VÄRMLANDS LÄN</t>
        </is>
      </c>
      <c r="E170" t="inlineStr">
        <is>
          <t>SÄFFLE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32146-2022</t>
        </is>
      </c>
      <c r="B171" s="1" t="n">
        <v>44780.62754629629</v>
      </c>
      <c r="C171" s="1" t="n">
        <v>45952</v>
      </c>
      <c r="D171" t="inlineStr">
        <is>
          <t>VÄRMLANDS LÄN</t>
        </is>
      </c>
      <c r="E171" t="inlineStr">
        <is>
          <t>SÄFFLE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70962-2021</t>
        </is>
      </c>
      <c r="B172" s="1" t="n">
        <v>44538</v>
      </c>
      <c r="C172" s="1" t="n">
        <v>45952</v>
      </c>
      <c r="D172" t="inlineStr">
        <is>
          <t>VÄRMLANDS LÄN</t>
        </is>
      </c>
      <c r="E172" t="inlineStr">
        <is>
          <t>SÄFFLE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23086-2022</t>
        </is>
      </c>
      <c r="B173" s="1" t="n">
        <v>44719.4793287037</v>
      </c>
      <c r="C173" s="1" t="n">
        <v>45952</v>
      </c>
      <c r="D173" t="inlineStr">
        <is>
          <t>VÄRMLANDS LÄN</t>
        </is>
      </c>
      <c r="E173" t="inlineStr">
        <is>
          <t>SÄFFLE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32815-2022</t>
        </is>
      </c>
      <c r="B174" s="1" t="n">
        <v>44784.38228009259</v>
      </c>
      <c r="C174" s="1" t="n">
        <v>45952</v>
      </c>
      <c r="D174" t="inlineStr">
        <is>
          <t>VÄRMLANDS LÄN</t>
        </is>
      </c>
      <c r="E174" t="inlineStr">
        <is>
          <t>SÄFFLE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18044-2021</t>
        </is>
      </c>
      <c r="B175" s="1" t="n">
        <v>44302.39375</v>
      </c>
      <c r="C175" s="1" t="n">
        <v>45952</v>
      </c>
      <c r="D175" t="inlineStr">
        <is>
          <t>VÄRMLANDS LÄN</t>
        </is>
      </c>
      <c r="E175" t="inlineStr">
        <is>
          <t>SÄFFLE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30355-2022</t>
        </is>
      </c>
      <c r="B176" s="1" t="n">
        <v>44759</v>
      </c>
      <c r="C176" s="1" t="n">
        <v>45952</v>
      </c>
      <c r="D176" t="inlineStr">
        <is>
          <t>VÄRMLANDS LÄN</t>
        </is>
      </c>
      <c r="E176" t="inlineStr">
        <is>
          <t>SÄFFLE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16646-2021</t>
        </is>
      </c>
      <c r="B177" s="1" t="n">
        <v>44294</v>
      </c>
      <c r="C177" s="1" t="n">
        <v>45952</v>
      </c>
      <c r="D177" t="inlineStr">
        <is>
          <t>VÄRMLANDS LÄN</t>
        </is>
      </c>
      <c r="E177" t="inlineStr">
        <is>
          <t>SÄFFLE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40391-2022</t>
        </is>
      </c>
      <c r="B178" s="1" t="n">
        <v>44819</v>
      </c>
      <c r="C178" s="1" t="n">
        <v>45952</v>
      </c>
      <c r="D178" t="inlineStr">
        <is>
          <t>VÄRMLANDS LÄN</t>
        </is>
      </c>
      <c r="E178" t="inlineStr">
        <is>
          <t>SÄFFLE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41858-2022</t>
        </is>
      </c>
      <c r="B179" s="1" t="n">
        <v>44829.64430555556</v>
      </c>
      <c r="C179" s="1" t="n">
        <v>45952</v>
      </c>
      <c r="D179" t="inlineStr">
        <is>
          <t>VÄRMLANDS LÄN</t>
        </is>
      </c>
      <c r="E179" t="inlineStr">
        <is>
          <t>SÄFFLE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1285-2022</t>
        </is>
      </c>
      <c r="B180" s="1" t="n">
        <v>44572.6740625</v>
      </c>
      <c r="C180" s="1" t="n">
        <v>45952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33160-2022</t>
        </is>
      </c>
      <c r="B181" s="1" t="n">
        <v>44785</v>
      </c>
      <c r="C181" s="1" t="n">
        <v>45952</v>
      </c>
      <c r="D181" t="inlineStr">
        <is>
          <t>VÄRMLANDS LÄN</t>
        </is>
      </c>
      <c r="E181" t="inlineStr">
        <is>
          <t>SÄFFLE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21651-2021</t>
        </is>
      </c>
      <c r="B182" s="1" t="n">
        <v>44322</v>
      </c>
      <c r="C182" s="1" t="n">
        <v>45952</v>
      </c>
      <c r="D182" t="inlineStr">
        <is>
          <t>VÄRMLANDS LÄN</t>
        </is>
      </c>
      <c r="E182" t="inlineStr">
        <is>
          <t>SÄFFLE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3825-2021</t>
        </is>
      </c>
      <c r="B183" s="1" t="n">
        <v>44221</v>
      </c>
      <c r="C183" s="1" t="n">
        <v>45952</v>
      </c>
      <c r="D183" t="inlineStr">
        <is>
          <t>VÄRMLANDS LÄN</t>
        </is>
      </c>
      <c r="E183" t="inlineStr">
        <is>
          <t>SÄFFLE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19593-2024</t>
        </is>
      </c>
      <c r="B184" s="1" t="n">
        <v>45430</v>
      </c>
      <c r="C184" s="1" t="n">
        <v>45952</v>
      </c>
      <c r="D184" t="inlineStr">
        <is>
          <t>VÄRMLANDS LÄN</t>
        </is>
      </c>
      <c r="E184" t="inlineStr">
        <is>
          <t>SÄFFLE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13146-2022</t>
        </is>
      </c>
      <c r="B185" s="1" t="n">
        <v>44644</v>
      </c>
      <c r="C185" s="1" t="n">
        <v>45952</v>
      </c>
      <c r="D185" t="inlineStr">
        <is>
          <t>VÄRMLANDS LÄN</t>
        </is>
      </c>
      <c r="E185" t="inlineStr">
        <is>
          <t>SÄFFLE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8882-2021</t>
        </is>
      </c>
      <c r="B186" s="1" t="n">
        <v>44247</v>
      </c>
      <c r="C186" s="1" t="n">
        <v>45952</v>
      </c>
      <c r="D186" t="inlineStr">
        <is>
          <t>VÄRMLANDS LÄN</t>
        </is>
      </c>
      <c r="E186" t="inlineStr">
        <is>
          <t>SÄFFLE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14200-2025</t>
        </is>
      </c>
      <c r="B187" s="1" t="n">
        <v>45740</v>
      </c>
      <c r="C187" s="1" t="n">
        <v>45952</v>
      </c>
      <c r="D187" t="inlineStr">
        <is>
          <t>VÄRMLANDS LÄN</t>
        </is>
      </c>
      <c r="E187" t="inlineStr">
        <is>
          <t>SÄFFLE</t>
        </is>
      </c>
      <c r="F187" t="inlineStr">
        <is>
          <t>Bergvik skog väst AB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14201-2025</t>
        </is>
      </c>
      <c r="B188" s="1" t="n">
        <v>45740</v>
      </c>
      <c r="C188" s="1" t="n">
        <v>45952</v>
      </c>
      <c r="D188" t="inlineStr">
        <is>
          <t>VÄRMLANDS LÄN</t>
        </is>
      </c>
      <c r="E188" t="inlineStr">
        <is>
          <t>SÄFFLE</t>
        </is>
      </c>
      <c r="F188" t="inlineStr">
        <is>
          <t>Bergvik skog väst AB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38014-2021</t>
        </is>
      </c>
      <c r="B189" s="1" t="n">
        <v>44404.53424768519</v>
      </c>
      <c r="C189" s="1" t="n">
        <v>45952</v>
      </c>
      <c r="D189" t="inlineStr">
        <is>
          <t>VÄRMLANDS LÄN</t>
        </is>
      </c>
      <c r="E189" t="inlineStr">
        <is>
          <t>SÄFFLE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34006-2021</t>
        </is>
      </c>
      <c r="B190" s="1" t="n">
        <v>44378</v>
      </c>
      <c r="C190" s="1" t="n">
        <v>45952</v>
      </c>
      <c r="D190" t="inlineStr">
        <is>
          <t>VÄRMLANDS LÄN</t>
        </is>
      </c>
      <c r="E190" t="inlineStr">
        <is>
          <t>SÄFFLE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37637-2021</t>
        </is>
      </c>
      <c r="B191" s="1" t="n">
        <v>44400</v>
      </c>
      <c r="C191" s="1" t="n">
        <v>45952</v>
      </c>
      <c r="D191" t="inlineStr">
        <is>
          <t>VÄRMLANDS LÄN</t>
        </is>
      </c>
      <c r="E191" t="inlineStr">
        <is>
          <t>SÄFFLE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37040-2022</t>
        </is>
      </c>
      <c r="B192" s="1" t="n">
        <v>44806</v>
      </c>
      <c r="C192" s="1" t="n">
        <v>45952</v>
      </c>
      <c r="D192" t="inlineStr">
        <is>
          <t>VÄRMLANDS LÄN</t>
        </is>
      </c>
      <c r="E192" t="inlineStr">
        <is>
          <t>SÄFFLE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15185-2022</t>
        </is>
      </c>
      <c r="B193" s="1" t="n">
        <v>44658.58828703704</v>
      </c>
      <c r="C193" s="1" t="n">
        <v>45952</v>
      </c>
      <c r="D193" t="inlineStr">
        <is>
          <t>VÄRMLANDS LÄN</t>
        </is>
      </c>
      <c r="E193" t="inlineStr">
        <is>
          <t>SÄFFLE</t>
        </is>
      </c>
      <c r="F193" t="inlineStr">
        <is>
          <t>Bergvik skog väst AB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18469-2024</t>
        </is>
      </c>
      <c r="B194" s="1" t="n">
        <v>45425</v>
      </c>
      <c r="C194" s="1" t="n">
        <v>45952</v>
      </c>
      <c r="D194" t="inlineStr">
        <is>
          <t>VÄRMLANDS LÄN</t>
        </is>
      </c>
      <c r="E194" t="inlineStr">
        <is>
          <t>SÄFFLE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33247-2022</t>
        </is>
      </c>
      <c r="B195" s="1" t="n">
        <v>44787.57554398148</v>
      </c>
      <c r="C195" s="1" t="n">
        <v>45952</v>
      </c>
      <c r="D195" t="inlineStr">
        <is>
          <t>VÄRMLANDS LÄN</t>
        </is>
      </c>
      <c r="E195" t="inlineStr">
        <is>
          <t>SÄFFLE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7499-2022</t>
        </is>
      </c>
      <c r="B196" s="1" t="n">
        <v>44607</v>
      </c>
      <c r="C196" s="1" t="n">
        <v>45952</v>
      </c>
      <c r="D196" t="inlineStr">
        <is>
          <t>VÄRMLANDS LÄN</t>
        </is>
      </c>
      <c r="E196" t="inlineStr">
        <is>
          <t>SÄFFLE</t>
        </is>
      </c>
      <c r="G196" t="n">
        <v>8.6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7502-2022</t>
        </is>
      </c>
      <c r="B197" s="1" t="n">
        <v>44607</v>
      </c>
      <c r="C197" s="1" t="n">
        <v>45952</v>
      </c>
      <c r="D197" t="inlineStr">
        <is>
          <t>VÄRMLANDS LÄN</t>
        </is>
      </c>
      <c r="E197" t="inlineStr">
        <is>
          <t>SÄFFLE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41686-2022</t>
        </is>
      </c>
      <c r="B198" s="1" t="n">
        <v>44826</v>
      </c>
      <c r="C198" s="1" t="n">
        <v>45952</v>
      </c>
      <c r="D198" t="inlineStr">
        <is>
          <t>VÄRMLANDS LÄN</t>
        </is>
      </c>
      <c r="E198" t="inlineStr">
        <is>
          <t>SÄFFLE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6773-2022</t>
        </is>
      </c>
      <c r="B199" s="1" t="n">
        <v>44602.52010416667</v>
      </c>
      <c r="C199" s="1" t="n">
        <v>45952</v>
      </c>
      <c r="D199" t="inlineStr">
        <is>
          <t>VÄRMLANDS LÄN</t>
        </is>
      </c>
      <c r="E199" t="inlineStr">
        <is>
          <t>SÄFFLE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73119-2021</t>
        </is>
      </c>
      <c r="B200" s="1" t="n">
        <v>44546</v>
      </c>
      <c r="C200" s="1" t="n">
        <v>45952</v>
      </c>
      <c r="D200" t="inlineStr">
        <is>
          <t>VÄRMLANDS LÄN</t>
        </is>
      </c>
      <c r="E200" t="inlineStr">
        <is>
          <t>SÄFFLE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51113-2022</t>
        </is>
      </c>
      <c r="B201" s="1" t="n">
        <v>44868.4477662037</v>
      </c>
      <c r="C201" s="1" t="n">
        <v>45952</v>
      </c>
      <c r="D201" t="inlineStr">
        <is>
          <t>VÄRMLANDS LÄN</t>
        </is>
      </c>
      <c r="E201" t="inlineStr">
        <is>
          <t>SÄFFLE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11210-2022</t>
        </is>
      </c>
      <c r="B202" s="1" t="n">
        <v>44629</v>
      </c>
      <c r="C202" s="1" t="n">
        <v>45952</v>
      </c>
      <c r="D202" t="inlineStr">
        <is>
          <t>VÄRMLANDS LÄN</t>
        </is>
      </c>
      <c r="E202" t="inlineStr">
        <is>
          <t>SÄFFLE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17904-2022</t>
        </is>
      </c>
      <c r="B203" s="1" t="n">
        <v>44683.5315625</v>
      </c>
      <c r="C203" s="1" t="n">
        <v>45952</v>
      </c>
      <c r="D203" t="inlineStr">
        <is>
          <t>VÄRMLANDS LÄN</t>
        </is>
      </c>
      <c r="E203" t="inlineStr">
        <is>
          <t>SÄFFLE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43937-2021</t>
        </is>
      </c>
      <c r="B204" s="1" t="n">
        <v>44434.40748842592</v>
      </c>
      <c r="C204" s="1" t="n">
        <v>45952</v>
      </c>
      <c r="D204" t="inlineStr">
        <is>
          <t>VÄRMLANDS LÄN</t>
        </is>
      </c>
      <c r="E204" t="inlineStr">
        <is>
          <t>SÄFFLE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40887-2022</t>
        </is>
      </c>
      <c r="B205" s="1" t="n">
        <v>44825.35525462963</v>
      </c>
      <c r="C205" s="1" t="n">
        <v>45952</v>
      </c>
      <c r="D205" t="inlineStr">
        <is>
          <t>VÄRMLANDS LÄN</t>
        </is>
      </c>
      <c r="E205" t="inlineStr">
        <is>
          <t>SÄFFLE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54498-2024</t>
        </is>
      </c>
      <c r="B206" s="1" t="n">
        <v>45617</v>
      </c>
      <c r="C206" s="1" t="n">
        <v>45952</v>
      </c>
      <c r="D206" t="inlineStr">
        <is>
          <t>VÄRMLANDS LÄN</t>
        </is>
      </c>
      <c r="E206" t="inlineStr">
        <is>
          <t>SÄFFLE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9109-2022</t>
        </is>
      </c>
      <c r="B207" s="1" t="n">
        <v>44615</v>
      </c>
      <c r="C207" s="1" t="n">
        <v>45952</v>
      </c>
      <c r="D207" t="inlineStr">
        <is>
          <t>VÄRMLANDS LÄN</t>
        </is>
      </c>
      <c r="E207" t="inlineStr">
        <is>
          <t>SÄFFLE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26353-2021</t>
        </is>
      </c>
      <c r="B208" s="1" t="n">
        <v>44347.63983796296</v>
      </c>
      <c r="C208" s="1" t="n">
        <v>45952</v>
      </c>
      <c r="D208" t="inlineStr">
        <is>
          <t>VÄRMLANDS LÄN</t>
        </is>
      </c>
      <c r="E208" t="inlineStr">
        <is>
          <t>SÄFFLE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4263-2021</t>
        </is>
      </c>
      <c r="B209" s="1" t="n">
        <v>44221</v>
      </c>
      <c r="C209" s="1" t="n">
        <v>45952</v>
      </c>
      <c r="D209" t="inlineStr">
        <is>
          <t>VÄRMLANDS LÄN</t>
        </is>
      </c>
      <c r="E209" t="inlineStr">
        <is>
          <t>SÄFFLE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9296-2022</t>
        </is>
      </c>
      <c r="B210" s="1" t="n">
        <v>44616</v>
      </c>
      <c r="C210" s="1" t="n">
        <v>45952</v>
      </c>
      <c r="D210" t="inlineStr">
        <is>
          <t>VÄRMLANDS LÄN</t>
        </is>
      </c>
      <c r="E210" t="inlineStr">
        <is>
          <t>SÄFFLE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30050-2021</t>
        </is>
      </c>
      <c r="B211" s="1" t="n">
        <v>44362</v>
      </c>
      <c r="C211" s="1" t="n">
        <v>45952</v>
      </c>
      <c r="D211" t="inlineStr">
        <is>
          <t>VÄRMLANDS LÄN</t>
        </is>
      </c>
      <c r="E211" t="inlineStr">
        <is>
          <t>SÄFFLE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17496-2022</t>
        </is>
      </c>
      <c r="B212" s="1" t="n">
        <v>44679</v>
      </c>
      <c r="C212" s="1" t="n">
        <v>45952</v>
      </c>
      <c r="D212" t="inlineStr">
        <is>
          <t>VÄRMLANDS LÄN</t>
        </is>
      </c>
      <c r="E212" t="inlineStr">
        <is>
          <t>SÄFFLE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13757-2022</t>
        </is>
      </c>
      <c r="B213" s="1" t="n">
        <v>44649</v>
      </c>
      <c r="C213" s="1" t="n">
        <v>45952</v>
      </c>
      <c r="D213" t="inlineStr">
        <is>
          <t>VÄRMLANDS LÄN</t>
        </is>
      </c>
      <c r="E213" t="inlineStr">
        <is>
          <t>SÄFFLE</t>
        </is>
      </c>
      <c r="G213" t="n">
        <v>15.1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36191-2021</t>
        </is>
      </c>
      <c r="B214" s="1" t="n">
        <v>44389.64984953704</v>
      </c>
      <c r="C214" s="1" t="n">
        <v>45952</v>
      </c>
      <c r="D214" t="inlineStr">
        <is>
          <t>VÄRMLANDS LÄN</t>
        </is>
      </c>
      <c r="E214" t="inlineStr">
        <is>
          <t>SÄFFLE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1534-2024</t>
        </is>
      </c>
      <c r="B215" s="1" t="n">
        <v>45306</v>
      </c>
      <c r="C215" s="1" t="n">
        <v>45952</v>
      </c>
      <c r="D215" t="inlineStr">
        <is>
          <t>VÄRMLANDS LÄN</t>
        </is>
      </c>
      <c r="E215" t="inlineStr">
        <is>
          <t>SÄFFLE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43894-2024</t>
        </is>
      </c>
      <c r="B216" s="1" t="n">
        <v>45572</v>
      </c>
      <c r="C216" s="1" t="n">
        <v>45952</v>
      </c>
      <c r="D216" t="inlineStr">
        <is>
          <t>VÄRMLANDS LÄN</t>
        </is>
      </c>
      <c r="E216" t="inlineStr">
        <is>
          <t>SÄFFLE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73115-2021</t>
        </is>
      </c>
      <c r="B217" s="1" t="n">
        <v>44546</v>
      </c>
      <c r="C217" s="1" t="n">
        <v>45952</v>
      </c>
      <c r="D217" t="inlineStr">
        <is>
          <t>VÄRMLANDS LÄN</t>
        </is>
      </c>
      <c r="E217" t="inlineStr">
        <is>
          <t>SÄFFLE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73162-2021</t>
        </is>
      </c>
      <c r="B218" s="1" t="n">
        <v>44550</v>
      </c>
      <c r="C218" s="1" t="n">
        <v>45952</v>
      </c>
      <c r="D218" t="inlineStr">
        <is>
          <t>VÄRMLANDS LÄN</t>
        </is>
      </c>
      <c r="E218" t="inlineStr">
        <is>
          <t>SÄFFLE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6959-2024</t>
        </is>
      </c>
      <c r="B219" s="1" t="n">
        <v>45343.45314814815</v>
      </c>
      <c r="C219" s="1" t="n">
        <v>45952</v>
      </c>
      <c r="D219" t="inlineStr">
        <is>
          <t>VÄRMLANDS LÄN</t>
        </is>
      </c>
      <c r="E219" t="inlineStr">
        <is>
          <t>SÄFFLE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63781-2023</t>
        </is>
      </c>
      <c r="B220" s="1" t="n">
        <v>45278</v>
      </c>
      <c r="C220" s="1" t="n">
        <v>45952</v>
      </c>
      <c r="D220" t="inlineStr">
        <is>
          <t>VÄRMLANDS LÄN</t>
        </is>
      </c>
      <c r="E220" t="inlineStr">
        <is>
          <t>SÄFFLE</t>
        </is>
      </c>
      <c r="F220" t="inlineStr">
        <is>
          <t>Kommuner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8826-2025</t>
        </is>
      </c>
      <c r="B221" s="1" t="n">
        <v>45712</v>
      </c>
      <c r="C221" s="1" t="n">
        <v>45952</v>
      </c>
      <c r="D221" t="inlineStr">
        <is>
          <t>VÄRMLANDS LÄN</t>
        </is>
      </c>
      <c r="E221" t="inlineStr">
        <is>
          <t>SÄFFLE</t>
        </is>
      </c>
      <c r="F221" t="inlineStr">
        <is>
          <t>Kommuner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39756-2021</t>
        </is>
      </c>
      <c r="B222" s="1" t="n">
        <v>44417.52393518519</v>
      </c>
      <c r="C222" s="1" t="n">
        <v>45952</v>
      </c>
      <c r="D222" t="inlineStr">
        <is>
          <t>VÄRMLANDS LÄN</t>
        </is>
      </c>
      <c r="E222" t="inlineStr">
        <is>
          <t>SÄFFLE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44499-2023</t>
        </is>
      </c>
      <c r="B223" s="1" t="n">
        <v>45189.4577662037</v>
      </c>
      <c r="C223" s="1" t="n">
        <v>45952</v>
      </c>
      <c r="D223" t="inlineStr">
        <is>
          <t>VÄRMLANDS LÄN</t>
        </is>
      </c>
      <c r="E223" t="inlineStr">
        <is>
          <t>SÄFFLE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5594-2024</t>
        </is>
      </c>
      <c r="B224" s="1" t="n">
        <v>45334</v>
      </c>
      <c r="C224" s="1" t="n">
        <v>45952</v>
      </c>
      <c r="D224" t="inlineStr">
        <is>
          <t>VÄRMLANDS LÄN</t>
        </is>
      </c>
      <c r="E224" t="inlineStr">
        <is>
          <t>SÄFFLE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11392-2025</t>
        </is>
      </c>
      <c r="B225" s="1" t="n">
        <v>45725</v>
      </c>
      <c r="C225" s="1" t="n">
        <v>45952</v>
      </c>
      <c r="D225" t="inlineStr">
        <is>
          <t>VÄRMLANDS LÄN</t>
        </is>
      </c>
      <c r="E225" t="inlineStr">
        <is>
          <t>SÄFFLE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57089-2023</t>
        </is>
      </c>
      <c r="B226" s="1" t="n">
        <v>45245</v>
      </c>
      <c r="C226" s="1" t="n">
        <v>45952</v>
      </c>
      <c r="D226" t="inlineStr">
        <is>
          <t>VÄRMLANDS LÄN</t>
        </is>
      </c>
      <c r="E226" t="inlineStr">
        <is>
          <t>SÄFFLE</t>
        </is>
      </c>
      <c r="F226" t="inlineStr">
        <is>
          <t>Bergvik skog väst AB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23412-2021</t>
        </is>
      </c>
      <c r="B227" s="1" t="n">
        <v>44333</v>
      </c>
      <c r="C227" s="1" t="n">
        <v>45952</v>
      </c>
      <c r="D227" t="inlineStr">
        <is>
          <t>VÄRMLANDS LÄN</t>
        </is>
      </c>
      <c r="E227" t="inlineStr">
        <is>
          <t>SÄFFLE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8621-2025</t>
        </is>
      </c>
      <c r="B228" s="1" t="n">
        <v>45711.45023148148</v>
      </c>
      <c r="C228" s="1" t="n">
        <v>45952</v>
      </c>
      <c r="D228" t="inlineStr">
        <is>
          <t>VÄRMLANDS LÄN</t>
        </is>
      </c>
      <c r="E228" t="inlineStr">
        <is>
          <t>SÄFFLE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30249-2022</t>
        </is>
      </c>
      <c r="B229" s="1" t="n">
        <v>44758.50113425926</v>
      </c>
      <c r="C229" s="1" t="n">
        <v>45952</v>
      </c>
      <c r="D229" t="inlineStr">
        <is>
          <t>VÄRMLANDS LÄN</t>
        </is>
      </c>
      <c r="E229" t="inlineStr">
        <is>
          <t>SÄFFLE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40028-2023</t>
        </is>
      </c>
      <c r="B230" s="1" t="n">
        <v>45168.65633101852</v>
      </c>
      <c r="C230" s="1" t="n">
        <v>45952</v>
      </c>
      <c r="D230" t="inlineStr">
        <is>
          <t>VÄRMLANDS LÄN</t>
        </is>
      </c>
      <c r="E230" t="inlineStr">
        <is>
          <t>SÄFFLE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19506-2023</t>
        </is>
      </c>
      <c r="B231" s="1" t="n">
        <v>45050</v>
      </c>
      <c r="C231" s="1" t="n">
        <v>45952</v>
      </c>
      <c r="D231" t="inlineStr">
        <is>
          <t>VÄRMLANDS LÄN</t>
        </is>
      </c>
      <c r="E231" t="inlineStr">
        <is>
          <t>SÄFFLE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19508-2023</t>
        </is>
      </c>
      <c r="B232" s="1" t="n">
        <v>45050</v>
      </c>
      <c r="C232" s="1" t="n">
        <v>45952</v>
      </c>
      <c r="D232" t="inlineStr">
        <is>
          <t>VÄRMLANDS LÄN</t>
        </is>
      </c>
      <c r="E232" t="inlineStr">
        <is>
          <t>SÄFFLE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19694-2024</t>
        </is>
      </c>
      <c r="B233" s="1" t="n">
        <v>45432</v>
      </c>
      <c r="C233" s="1" t="n">
        <v>45952</v>
      </c>
      <c r="D233" t="inlineStr">
        <is>
          <t>VÄRMLANDS LÄN</t>
        </is>
      </c>
      <c r="E233" t="inlineStr">
        <is>
          <t>SÄFFLE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57153-2023</t>
        </is>
      </c>
      <c r="B234" s="1" t="n">
        <v>45239</v>
      </c>
      <c r="C234" s="1" t="n">
        <v>45952</v>
      </c>
      <c r="D234" t="inlineStr">
        <is>
          <t>VÄRMLANDS LÄN</t>
        </is>
      </c>
      <c r="E234" t="inlineStr">
        <is>
          <t>SÄFFLE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57176-2023</t>
        </is>
      </c>
      <c r="B235" s="1" t="n">
        <v>45239</v>
      </c>
      <c r="C235" s="1" t="n">
        <v>45952</v>
      </c>
      <c r="D235" t="inlineStr">
        <is>
          <t>VÄRMLANDS LÄN</t>
        </is>
      </c>
      <c r="E235" t="inlineStr">
        <is>
          <t>SÄFFLE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40759-2024</t>
        </is>
      </c>
      <c r="B236" s="1" t="n">
        <v>45558</v>
      </c>
      <c r="C236" s="1" t="n">
        <v>45952</v>
      </c>
      <c r="D236" t="inlineStr">
        <is>
          <t>VÄRMLANDS LÄN</t>
        </is>
      </c>
      <c r="E236" t="inlineStr">
        <is>
          <t>SÄFFLE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18622-2025</t>
        </is>
      </c>
      <c r="B237" s="1" t="n">
        <v>45763</v>
      </c>
      <c r="C237" s="1" t="n">
        <v>45952</v>
      </c>
      <c r="D237" t="inlineStr">
        <is>
          <t>VÄRMLANDS LÄN</t>
        </is>
      </c>
      <c r="E237" t="inlineStr">
        <is>
          <t>SÄFFLE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57738-2024</t>
        </is>
      </c>
      <c r="B238" s="1" t="n">
        <v>45630.74324074074</v>
      </c>
      <c r="C238" s="1" t="n">
        <v>45952</v>
      </c>
      <c r="D238" t="inlineStr">
        <is>
          <t>VÄRMLANDS LÄN</t>
        </is>
      </c>
      <c r="E238" t="inlineStr">
        <is>
          <t>SÄFFLE</t>
        </is>
      </c>
      <c r="F238" t="inlineStr">
        <is>
          <t>Kyrkan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18419-2024</t>
        </is>
      </c>
      <c r="B239" s="1" t="n">
        <v>45425</v>
      </c>
      <c r="C239" s="1" t="n">
        <v>45952</v>
      </c>
      <c r="D239" t="inlineStr">
        <is>
          <t>VÄRMLANDS LÄN</t>
        </is>
      </c>
      <c r="E239" t="inlineStr">
        <is>
          <t>SÄFFLE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7360-2025</t>
        </is>
      </c>
      <c r="B240" s="1" t="n">
        <v>45704.63635416667</v>
      </c>
      <c r="C240" s="1" t="n">
        <v>45952</v>
      </c>
      <c r="D240" t="inlineStr">
        <is>
          <t>VÄRMLANDS LÄN</t>
        </is>
      </c>
      <c r="E240" t="inlineStr">
        <is>
          <t>SÄFFLE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7361-2025</t>
        </is>
      </c>
      <c r="B241" s="1" t="n">
        <v>45704</v>
      </c>
      <c r="C241" s="1" t="n">
        <v>45952</v>
      </c>
      <c r="D241" t="inlineStr">
        <is>
          <t>VÄRMLANDS LÄN</t>
        </is>
      </c>
      <c r="E241" t="inlineStr">
        <is>
          <t>SÄFFLE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17054-2021</t>
        </is>
      </c>
      <c r="B242" s="1" t="n">
        <v>44296</v>
      </c>
      <c r="C242" s="1" t="n">
        <v>45952</v>
      </c>
      <c r="D242" t="inlineStr">
        <is>
          <t>VÄRMLANDS LÄN</t>
        </is>
      </c>
      <c r="E242" t="inlineStr">
        <is>
          <t>SÄFFLE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52025-2024</t>
        </is>
      </c>
      <c r="B243" s="1" t="n">
        <v>45607</v>
      </c>
      <c r="C243" s="1" t="n">
        <v>45952</v>
      </c>
      <c r="D243" t="inlineStr">
        <is>
          <t>VÄRMLANDS LÄN</t>
        </is>
      </c>
      <c r="E243" t="inlineStr">
        <is>
          <t>SÄFFLE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14197-2025</t>
        </is>
      </c>
      <c r="B244" s="1" t="n">
        <v>45740.56710648148</v>
      </c>
      <c r="C244" s="1" t="n">
        <v>45952</v>
      </c>
      <c r="D244" t="inlineStr">
        <is>
          <t>VÄRMLANDS LÄN</t>
        </is>
      </c>
      <c r="E244" t="inlineStr">
        <is>
          <t>SÄFFLE</t>
        </is>
      </c>
      <c r="F244" t="inlineStr">
        <is>
          <t>Bergvik skog väst AB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56552-2024</t>
        </is>
      </c>
      <c r="B245" s="1" t="n">
        <v>45625</v>
      </c>
      <c r="C245" s="1" t="n">
        <v>45952</v>
      </c>
      <c r="D245" t="inlineStr">
        <is>
          <t>VÄRMLANDS LÄN</t>
        </is>
      </c>
      <c r="E245" t="inlineStr">
        <is>
          <t>SÄFFLE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1329-2023</t>
        </is>
      </c>
      <c r="B246" s="1" t="n">
        <v>44936.57364583333</v>
      </c>
      <c r="C246" s="1" t="n">
        <v>45952</v>
      </c>
      <c r="D246" t="inlineStr">
        <is>
          <t>VÄRMLANDS LÄN</t>
        </is>
      </c>
      <c r="E246" t="inlineStr">
        <is>
          <t>SÄFFLE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55054-2024</t>
        </is>
      </c>
      <c r="B247" s="1" t="n">
        <v>45621</v>
      </c>
      <c r="C247" s="1" t="n">
        <v>45952</v>
      </c>
      <c r="D247" t="inlineStr">
        <is>
          <t>VÄRMLANDS LÄN</t>
        </is>
      </c>
      <c r="E247" t="inlineStr">
        <is>
          <t>SÄFFLE</t>
        </is>
      </c>
      <c r="G247" t="n">
        <v>8.800000000000001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10473-2025</t>
        </is>
      </c>
      <c r="B248" s="1" t="n">
        <v>45720.92059027778</v>
      </c>
      <c r="C248" s="1" t="n">
        <v>45952</v>
      </c>
      <c r="D248" t="inlineStr">
        <is>
          <t>VÄRMLANDS LÄN</t>
        </is>
      </c>
      <c r="E248" t="inlineStr">
        <is>
          <t>SÄFFLE</t>
        </is>
      </c>
      <c r="F248" t="inlineStr">
        <is>
          <t>Kyrkan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15319-2025</t>
        </is>
      </c>
      <c r="B249" s="1" t="n">
        <v>45747.31423611111</v>
      </c>
      <c r="C249" s="1" t="n">
        <v>45952</v>
      </c>
      <c r="D249" t="inlineStr">
        <is>
          <t>VÄRMLANDS LÄN</t>
        </is>
      </c>
      <c r="E249" t="inlineStr">
        <is>
          <t>SÄFFLE</t>
        </is>
      </c>
      <c r="F249" t="inlineStr">
        <is>
          <t>Bergvik skog väst AB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61991-2023</t>
        </is>
      </c>
      <c r="B250" s="1" t="n">
        <v>45266</v>
      </c>
      <c r="C250" s="1" t="n">
        <v>45952</v>
      </c>
      <c r="D250" t="inlineStr">
        <is>
          <t>VÄRMLANDS LÄN</t>
        </is>
      </c>
      <c r="E250" t="inlineStr">
        <is>
          <t>SÄFFLE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64073-2023</t>
        </is>
      </c>
      <c r="B251" s="1" t="n">
        <v>45279</v>
      </c>
      <c r="C251" s="1" t="n">
        <v>45952</v>
      </c>
      <c r="D251" t="inlineStr">
        <is>
          <t>VÄRMLANDS LÄN</t>
        </is>
      </c>
      <c r="E251" t="inlineStr">
        <is>
          <t>SÄFFLE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25659-2023</t>
        </is>
      </c>
      <c r="B252" s="1" t="n">
        <v>45089.91476851852</v>
      </c>
      <c r="C252" s="1" t="n">
        <v>45952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27979-2022</t>
        </is>
      </c>
      <c r="B253" s="1" t="n">
        <v>44745.53890046296</v>
      </c>
      <c r="C253" s="1" t="n">
        <v>45952</v>
      </c>
      <c r="D253" t="inlineStr">
        <is>
          <t>VÄRMLANDS LÄN</t>
        </is>
      </c>
      <c r="E253" t="inlineStr">
        <is>
          <t>SÄFFLE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44346-2024</t>
        </is>
      </c>
      <c r="B254" s="1" t="n">
        <v>45573.62628472222</v>
      </c>
      <c r="C254" s="1" t="n">
        <v>45952</v>
      </c>
      <c r="D254" t="inlineStr">
        <is>
          <t>VÄRMLANDS LÄN</t>
        </is>
      </c>
      <c r="E254" t="inlineStr">
        <is>
          <t>SÄFFLE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13891-2024</t>
        </is>
      </c>
      <c r="B255" s="1" t="n">
        <v>45391</v>
      </c>
      <c r="C255" s="1" t="n">
        <v>45952</v>
      </c>
      <c r="D255" t="inlineStr">
        <is>
          <t>VÄRMLANDS LÄN</t>
        </is>
      </c>
      <c r="E255" t="inlineStr">
        <is>
          <t>SÄFFLE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40324-2021</t>
        </is>
      </c>
      <c r="B256" s="1" t="n">
        <v>44419.53694444444</v>
      </c>
      <c r="C256" s="1" t="n">
        <v>45952</v>
      </c>
      <c r="D256" t="inlineStr">
        <is>
          <t>VÄRMLANDS LÄN</t>
        </is>
      </c>
      <c r="E256" t="inlineStr">
        <is>
          <t>SÄFFLE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2862-2022</t>
        </is>
      </c>
      <c r="B257" s="1" t="n">
        <v>44581.48815972222</v>
      </c>
      <c r="C257" s="1" t="n">
        <v>45952</v>
      </c>
      <c r="D257" t="inlineStr">
        <is>
          <t>VÄRMLANDS LÄN</t>
        </is>
      </c>
      <c r="E257" t="inlineStr">
        <is>
          <t>SÄFFLE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87-2022</t>
        </is>
      </c>
      <c r="B258" s="1" t="n">
        <v>44564</v>
      </c>
      <c r="C258" s="1" t="n">
        <v>45952</v>
      </c>
      <c r="D258" t="inlineStr">
        <is>
          <t>VÄRMLANDS LÄN</t>
        </is>
      </c>
      <c r="E258" t="inlineStr">
        <is>
          <t>SÄFFLE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19114-2025</t>
        </is>
      </c>
      <c r="B259" s="1" t="n">
        <v>45768</v>
      </c>
      <c r="C259" s="1" t="n">
        <v>45952</v>
      </c>
      <c r="D259" t="inlineStr">
        <is>
          <t>VÄRMLANDS LÄN</t>
        </is>
      </c>
      <c r="E259" t="inlineStr">
        <is>
          <t>SÄFFLE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61940-2023</t>
        </is>
      </c>
      <c r="B260" s="1" t="n">
        <v>45266.55052083333</v>
      </c>
      <c r="C260" s="1" t="n">
        <v>45952</v>
      </c>
      <c r="D260" t="inlineStr">
        <is>
          <t>VÄRMLANDS LÄN</t>
        </is>
      </c>
      <c r="E260" t="inlineStr">
        <is>
          <t>SÄFFLE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1165-2021</t>
        </is>
      </c>
      <c r="B261" s="1" t="n">
        <v>44207</v>
      </c>
      <c r="C261" s="1" t="n">
        <v>45952</v>
      </c>
      <c r="D261" t="inlineStr">
        <is>
          <t>VÄRMLANDS LÄN</t>
        </is>
      </c>
      <c r="E261" t="inlineStr">
        <is>
          <t>SÄFFLE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11020-2025</t>
        </is>
      </c>
      <c r="B262" s="1" t="n">
        <v>45723.466875</v>
      </c>
      <c r="C262" s="1" t="n">
        <v>45952</v>
      </c>
      <c r="D262" t="inlineStr">
        <is>
          <t>VÄRMLANDS LÄN</t>
        </is>
      </c>
      <c r="E262" t="inlineStr">
        <is>
          <t>SÄFFLE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59438-2023</t>
        </is>
      </c>
      <c r="B263" s="1" t="n">
        <v>45253</v>
      </c>
      <c r="C263" s="1" t="n">
        <v>45952</v>
      </c>
      <c r="D263" t="inlineStr">
        <is>
          <t>VÄRMLANDS LÄN</t>
        </is>
      </c>
      <c r="E263" t="inlineStr">
        <is>
          <t>SÄFFLE</t>
        </is>
      </c>
      <c r="G263" t="n">
        <v>19.9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37783-2024</t>
        </is>
      </c>
      <c r="B264" s="1" t="n">
        <v>45542</v>
      </c>
      <c r="C264" s="1" t="n">
        <v>45952</v>
      </c>
      <c r="D264" t="inlineStr">
        <is>
          <t>VÄRMLANDS LÄN</t>
        </is>
      </c>
      <c r="E264" t="inlineStr">
        <is>
          <t>SÄFFLE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46391-2025</t>
        </is>
      </c>
      <c r="B265" s="1" t="n">
        <v>45925</v>
      </c>
      <c r="C265" s="1" t="n">
        <v>45952</v>
      </c>
      <c r="D265" t="inlineStr">
        <is>
          <t>VÄRMLANDS LÄN</t>
        </is>
      </c>
      <c r="E265" t="inlineStr">
        <is>
          <t>SÄFFLE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18277-2024</t>
        </is>
      </c>
      <c r="B266" s="1" t="n">
        <v>45421</v>
      </c>
      <c r="C266" s="1" t="n">
        <v>45952</v>
      </c>
      <c r="D266" t="inlineStr">
        <is>
          <t>VÄRMLANDS LÄN</t>
        </is>
      </c>
      <c r="E266" t="inlineStr">
        <is>
          <t>SÄFFLE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55045-2024</t>
        </is>
      </c>
      <c r="B267" s="1" t="n">
        <v>45621.39435185185</v>
      </c>
      <c r="C267" s="1" t="n">
        <v>45952</v>
      </c>
      <c r="D267" t="inlineStr">
        <is>
          <t>VÄRMLANDS LÄN</t>
        </is>
      </c>
      <c r="E267" t="inlineStr">
        <is>
          <t>SÄFFLE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7933-2025</t>
        </is>
      </c>
      <c r="B268" s="1" t="n">
        <v>45707.38164351852</v>
      </c>
      <c r="C268" s="1" t="n">
        <v>45952</v>
      </c>
      <c r="D268" t="inlineStr">
        <is>
          <t>VÄRMLANDS LÄN</t>
        </is>
      </c>
      <c r="E268" t="inlineStr">
        <is>
          <t>SÄFFLE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930-2024</t>
        </is>
      </c>
      <c r="B269" s="1" t="n">
        <v>45301</v>
      </c>
      <c r="C269" s="1" t="n">
        <v>45952</v>
      </c>
      <c r="D269" t="inlineStr">
        <is>
          <t>VÄRMLANDS LÄN</t>
        </is>
      </c>
      <c r="E269" t="inlineStr">
        <is>
          <t>SÄFFLE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45480-2024</t>
        </is>
      </c>
      <c r="B270" s="1" t="n">
        <v>45576</v>
      </c>
      <c r="C270" s="1" t="n">
        <v>45952</v>
      </c>
      <c r="D270" t="inlineStr">
        <is>
          <t>VÄRMLANDS LÄN</t>
        </is>
      </c>
      <c r="E270" t="inlineStr">
        <is>
          <t>SÄFFLE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1834-2023</t>
        </is>
      </c>
      <c r="B271" s="1" t="n">
        <v>44938.66984953704</v>
      </c>
      <c r="C271" s="1" t="n">
        <v>45952</v>
      </c>
      <c r="D271" t="inlineStr">
        <is>
          <t>VÄRMLANDS LÄN</t>
        </is>
      </c>
      <c r="E271" t="inlineStr">
        <is>
          <t>SÄFFLE</t>
        </is>
      </c>
      <c r="G271" t="n">
        <v>10.7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48878-2023</t>
        </is>
      </c>
      <c r="B272" s="1" t="n">
        <v>45204</v>
      </c>
      <c r="C272" s="1" t="n">
        <v>45952</v>
      </c>
      <c r="D272" t="inlineStr">
        <is>
          <t>VÄRMLANDS LÄN</t>
        </is>
      </c>
      <c r="E272" t="inlineStr">
        <is>
          <t>SÄFFLE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48883-2023</t>
        </is>
      </c>
      <c r="B273" s="1" t="n">
        <v>45203</v>
      </c>
      <c r="C273" s="1" t="n">
        <v>45952</v>
      </c>
      <c r="D273" t="inlineStr">
        <is>
          <t>VÄRMLANDS LÄN</t>
        </is>
      </c>
      <c r="E273" t="inlineStr">
        <is>
          <t>SÄFFLE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31081-2023</t>
        </is>
      </c>
      <c r="B274" s="1" t="n">
        <v>45113.64356481482</v>
      </c>
      <c r="C274" s="1" t="n">
        <v>45952</v>
      </c>
      <c r="D274" t="inlineStr">
        <is>
          <t>VÄRMLANDS LÄN</t>
        </is>
      </c>
      <c r="E274" t="inlineStr">
        <is>
          <t>SÄFFLE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43099-2024</t>
        </is>
      </c>
      <c r="B275" s="1" t="n">
        <v>45567</v>
      </c>
      <c r="C275" s="1" t="n">
        <v>45952</v>
      </c>
      <c r="D275" t="inlineStr">
        <is>
          <t>VÄRMLANDS LÄN</t>
        </is>
      </c>
      <c r="E275" t="inlineStr">
        <is>
          <t>SÄFFLE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15412-2022</t>
        </is>
      </c>
      <c r="B276" s="1" t="n">
        <v>44659</v>
      </c>
      <c r="C276" s="1" t="n">
        <v>45952</v>
      </c>
      <c r="D276" t="inlineStr">
        <is>
          <t>VÄRMLANDS LÄN</t>
        </is>
      </c>
      <c r="E276" t="inlineStr">
        <is>
          <t>SÄFFLE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32102-2023</t>
        </is>
      </c>
      <c r="B277" s="1" t="n">
        <v>45107</v>
      </c>
      <c r="C277" s="1" t="n">
        <v>45952</v>
      </c>
      <c r="D277" t="inlineStr">
        <is>
          <t>VÄRMLANDS LÄN</t>
        </is>
      </c>
      <c r="E277" t="inlineStr">
        <is>
          <t>SÄFFLE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14643-2023</t>
        </is>
      </c>
      <c r="B278" s="1" t="n">
        <v>45012</v>
      </c>
      <c r="C278" s="1" t="n">
        <v>45952</v>
      </c>
      <c r="D278" t="inlineStr">
        <is>
          <t>VÄRMLANDS LÄN</t>
        </is>
      </c>
      <c r="E278" t="inlineStr">
        <is>
          <t>SÄFFLE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63807-2023</t>
        </is>
      </c>
      <c r="B279" s="1" t="n">
        <v>45278.43013888889</v>
      </c>
      <c r="C279" s="1" t="n">
        <v>45952</v>
      </c>
      <c r="D279" t="inlineStr">
        <is>
          <t>VÄRMLANDS LÄN</t>
        </is>
      </c>
      <c r="E279" t="inlineStr">
        <is>
          <t>SÄFFLE</t>
        </is>
      </c>
      <c r="F279" t="inlineStr">
        <is>
          <t>Kommuner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61597-2022</t>
        </is>
      </c>
      <c r="B280" s="1" t="n">
        <v>44916.65094907407</v>
      </c>
      <c r="C280" s="1" t="n">
        <v>45952</v>
      </c>
      <c r="D280" t="inlineStr">
        <is>
          <t>VÄRMLANDS LÄN</t>
        </is>
      </c>
      <c r="E280" t="inlineStr">
        <is>
          <t>SÄFFLE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2484-2023</t>
        </is>
      </c>
      <c r="B281" s="1" t="n">
        <v>44943.50019675926</v>
      </c>
      <c r="C281" s="1" t="n">
        <v>45952</v>
      </c>
      <c r="D281" t="inlineStr">
        <is>
          <t>VÄRMLANDS LÄN</t>
        </is>
      </c>
      <c r="E281" t="inlineStr">
        <is>
          <t>SÄFFLE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35117-2024</t>
        </is>
      </c>
      <c r="B282" s="1" t="n">
        <v>45527</v>
      </c>
      <c r="C282" s="1" t="n">
        <v>45952</v>
      </c>
      <c r="D282" t="inlineStr">
        <is>
          <t>VÄRMLANDS LÄN</t>
        </is>
      </c>
      <c r="E282" t="inlineStr">
        <is>
          <t>SÄFFLE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64803-2021</t>
        </is>
      </c>
      <c r="B283" s="1" t="n">
        <v>44512</v>
      </c>
      <c r="C283" s="1" t="n">
        <v>45952</v>
      </c>
      <c r="D283" t="inlineStr">
        <is>
          <t>VÄRMLANDS LÄN</t>
        </is>
      </c>
      <c r="E283" t="inlineStr">
        <is>
          <t>SÄFFLE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63785-2023</t>
        </is>
      </c>
      <c r="B284" s="1" t="n">
        <v>45278</v>
      </c>
      <c r="C284" s="1" t="n">
        <v>45952</v>
      </c>
      <c r="D284" t="inlineStr">
        <is>
          <t>VÄRMLANDS LÄN</t>
        </is>
      </c>
      <c r="E284" t="inlineStr">
        <is>
          <t>SÄFFLE</t>
        </is>
      </c>
      <c r="F284" t="inlineStr">
        <is>
          <t>Kommuner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16494-2022</t>
        </is>
      </c>
      <c r="B285" s="1" t="n">
        <v>44671</v>
      </c>
      <c r="C285" s="1" t="n">
        <v>45952</v>
      </c>
      <c r="D285" t="inlineStr">
        <is>
          <t>VÄRMLANDS LÄN</t>
        </is>
      </c>
      <c r="E285" t="inlineStr">
        <is>
          <t>SÄFFLE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63803-2023</t>
        </is>
      </c>
      <c r="B286" s="1" t="n">
        <v>45278.42649305556</v>
      </c>
      <c r="C286" s="1" t="n">
        <v>45952</v>
      </c>
      <c r="D286" t="inlineStr">
        <is>
          <t>VÄRMLANDS LÄN</t>
        </is>
      </c>
      <c r="E286" t="inlineStr">
        <is>
          <t>SÄFFLE</t>
        </is>
      </c>
      <c r="F286" t="inlineStr">
        <is>
          <t>Kommuner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7504-2022</t>
        </is>
      </c>
      <c r="B287" s="1" t="n">
        <v>44607</v>
      </c>
      <c r="C287" s="1" t="n">
        <v>45952</v>
      </c>
      <c r="D287" t="inlineStr">
        <is>
          <t>VÄRMLANDS LÄN</t>
        </is>
      </c>
      <c r="E287" t="inlineStr">
        <is>
          <t>SÄFFLE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55721-2022</t>
        </is>
      </c>
      <c r="B288" s="1" t="n">
        <v>44885</v>
      </c>
      <c r="C288" s="1" t="n">
        <v>45952</v>
      </c>
      <c r="D288" t="inlineStr">
        <is>
          <t>VÄRMLANDS LÄN</t>
        </is>
      </c>
      <c r="E288" t="inlineStr">
        <is>
          <t>SÄFFLE</t>
        </is>
      </c>
      <c r="G288" t="n">
        <v>7.6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21821-2022</t>
        </is>
      </c>
      <c r="B289" s="1" t="n">
        <v>44709.56806712963</v>
      </c>
      <c r="C289" s="1" t="n">
        <v>45952</v>
      </c>
      <c r="D289" t="inlineStr">
        <is>
          <t>VÄRMLANDS LÄN</t>
        </is>
      </c>
      <c r="E289" t="inlineStr">
        <is>
          <t>SÄFFLE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40808-2023</t>
        </is>
      </c>
      <c r="B290" s="1" t="n">
        <v>45171.36037037037</v>
      </c>
      <c r="C290" s="1" t="n">
        <v>45952</v>
      </c>
      <c r="D290" t="inlineStr">
        <is>
          <t>VÄRMLANDS LÄN</t>
        </is>
      </c>
      <c r="E290" t="inlineStr">
        <is>
          <t>SÄFFLE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9282-2024</t>
        </is>
      </c>
      <c r="B291" s="1" t="n">
        <v>45358</v>
      </c>
      <c r="C291" s="1" t="n">
        <v>45952</v>
      </c>
      <c r="D291" t="inlineStr">
        <is>
          <t>VÄRMLANDS LÄN</t>
        </is>
      </c>
      <c r="E291" t="inlineStr">
        <is>
          <t>SÄFFLE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67203-2021</t>
        </is>
      </c>
      <c r="B292" s="1" t="n">
        <v>44523.46517361111</v>
      </c>
      <c r="C292" s="1" t="n">
        <v>45952</v>
      </c>
      <c r="D292" t="inlineStr">
        <is>
          <t>VÄRMLANDS LÄN</t>
        </is>
      </c>
      <c r="E292" t="inlineStr">
        <is>
          <t>SÄFFLE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42067-2022</t>
        </is>
      </c>
      <c r="B293" s="1" t="n">
        <v>44830</v>
      </c>
      <c r="C293" s="1" t="n">
        <v>45952</v>
      </c>
      <c r="D293" t="inlineStr">
        <is>
          <t>VÄRMLANDS LÄN</t>
        </is>
      </c>
      <c r="E293" t="inlineStr">
        <is>
          <t>SÄFFLE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65023-2023</t>
        </is>
      </c>
      <c r="B294" s="1" t="n">
        <v>45282</v>
      </c>
      <c r="C294" s="1" t="n">
        <v>45952</v>
      </c>
      <c r="D294" t="inlineStr">
        <is>
          <t>VÄRMLANDS LÄN</t>
        </is>
      </c>
      <c r="E294" t="inlineStr">
        <is>
          <t>SÄFFLE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45236-2023</t>
        </is>
      </c>
      <c r="B295" s="1" t="n">
        <v>45191</v>
      </c>
      <c r="C295" s="1" t="n">
        <v>45952</v>
      </c>
      <c r="D295" t="inlineStr">
        <is>
          <t>VÄRMLANDS LÄN</t>
        </is>
      </c>
      <c r="E295" t="inlineStr">
        <is>
          <t>SÄFFLE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11626-2023</t>
        </is>
      </c>
      <c r="B296" s="1" t="n">
        <v>44994</v>
      </c>
      <c r="C296" s="1" t="n">
        <v>45952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7410-2022</t>
        </is>
      </c>
      <c r="B297" s="1" t="n">
        <v>44606</v>
      </c>
      <c r="C297" s="1" t="n">
        <v>45952</v>
      </c>
      <c r="D297" t="inlineStr">
        <is>
          <t>VÄRMLANDS LÄN</t>
        </is>
      </c>
      <c r="E297" t="inlineStr">
        <is>
          <t>SÄFFLE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13974-2024</t>
        </is>
      </c>
      <c r="B298" s="1" t="n">
        <v>45392</v>
      </c>
      <c r="C298" s="1" t="n">
        <v>45952</v>
      </c>
      <c r="D298" t="inlineStr">
        <is>
          <t>VÄRMLANDS LÄN</t>
        </is>
      </c>
      <c r="E298" t="inlineStr">
        <is>
          <t>SÄFFLE</t>
        </is>
      </c>
      <c r="G298" t="n">
        <v>6.1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60931-2024</t>
        </is>
      </c>
      <c r="B299" s="1" t="n">
        <v>45644</v>
      </c>
      <c r="C299" s="1" t="n">
        <v>45952</v>
      </c>
      <c r="D299" t="inlineStr">
        <is>
          <t>VÄRMLANDS LÄN</t>
        </is>
      </c>
      <c r="E299" t="inlineStr">
        <is>
          <t>SÄFFLE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4194-2025</t>
        </is>
      </c>
      <c r="B300" s="1" t="n">
        <v>45685</v>
      </c>
      <c r="C300" s="1" t="n">
        <v>45952</v>
      </c>
      <c r="D300" t="inlineStr">
        <is>
          <t>VÄRMLANDS LÄN</t>
        </is>
      </c>
      <c r="E300" t="inlineStr">
        <is>
          <t>SÄFFLE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45239-2024</t>
        </is>
      </c>
      <c r="B301" s="1" t="n">
        <v>45575</v>
      </c>
      <c r="C301" s="1" t="n">
        <v>45952</v>
      </c>
      <c r="D301" t="inlineStr">
        <is>
          <t>VÄRMLANDS LÄN</t>
        </is>
      </c>
      <c r="E301" t="inlineStr">
        <is>
          <t>SÄFFLE</t>
        </is>
      </c>
      <c r="G301" t="n">
        <v>11.4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6209-2021</t>
        </is>
      </c>
      <c r="B302" s="1" t="n">
        <v>44235</v>
      </c>
      <c r="C302" s="1" t="n">
        <v>45952</v>
      </c>
      <c r="D302" t="inlineStr">
        <is>
          <t>VÄRMLANDS LÄN</t>
        </is>
      </c>
      <c r="E302" t="inlineStr">
        <is>
          <t>SÄFFLE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40863-2023</t>
        </is>
      </c>
      <c r="B303" s="1" t="n">
        <v>45173</v>
      </c>
      <c r="C303" s="1" t="n">
        <v>45952</v>
      </c>
      <c r="D303" t="inlineStr">
        <is>
          <t>VÄRMLANDS LÄN</t>
        </is>
      </c>
      <c r="E303" t="inlineStr">
        <is>
          <t>SÄFFLE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26387-2023</t>
        </is>
      </c>
      <c r="B304" s="1" t="n">
        <v>45092.34506944445</v>
      </c>
      <c r="C304" s="1" t="n">
        <v>45952</v>
      </c>
      <c r="D304" t="inlineStr">
        <is>
          <t>VÄRMLANDS LÄN</t>
        </is>
      </c>
      <c r="E304" t="inlineStr">
        <is>
          <t>SÄFFLE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64366-2023</t>
        </is>
      </c>
      <c r="B305" s="1" t="n">
        <v>45278</v>
      </c>
      <c r="C305" s="1" t="n">
        <v>45952</v>
      </c>
      <c r="D305" t="inlineStr">
        <is>
          <t>VÄRMLANDS LÄN</t>
        </is>
      </c>
      <c r="E305" t="inlineStr">
        <is>
          <t>SÄFFLE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59731-2024</t>
        </is>
      </c>
      <c r="B306" s="1" t="n">
        <v>45639.50815972222</v>
      </c>
      <c r="C306" s="1" t="n">
        <v>45952</v>
      </c>
      <c r="D306" t="inlineStr">
        <is>
          <t>VÄRMLANDS LÄN</t>
        </is>
      </c>
      <c r="E306" t="inlineStr">
        <is>
          <t>SÄFFLE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59734-2024</t>
        </is>
      </c>
      <c r="B307" s="1" t="n">
        <v>45639.51513888889</v>
      </c>
      <c r="C307" s="1" t="n">
        <v>45952</v>
      </c>
      <c r="D307" t="inlineStr">
        <is>
          <t>VÄRMLANDS LÄN</t>
        </is>
      </c>
      <c r="E307" t="inlineStr">
        <is>
          <t>SÄFFLE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11914-2025</t>
        </is>
      </c>
      <c r="B308" s="1" t="n">
        <v>45728.48884259259</v>
      </c>
      <c r="C308" s="1" t="n">
        <v>45952</v>
      </c>
      <c r="D308" t="inlineStr">
        <is>
          <t>VÄRMLANDS LÄN</t>
        </is>
      </c>
      <c r="E308" t="inlineStr">
        <is>
          <t>SÄFFLE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29508-2023</t>
        </is>
      </c>
      <c r="B309" s="1" t="n">
        <v>45106.60681712963</v>
      </c>
      <c r="C309" s="1" t="n">
        <v>45952</v>
      </c>
      <c r="D309" t="inlineStr">
        <is>
          <t>VÄRMLANDS LÄN</t>
        </is>
      </c>
      <c r="E309" t="inlineStr">
        <is>
          <t>SÄFFLE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13493-2024</t>
        </is>
      </c>
      <c r="B310" s="1" t="n">
        <v>45387</v>
      </c>
      <c r="C310" s="1" t="n">
        <v>45952</v>
      </c>
      <c r="D310" t="inlineStr">
        <is>
          <t>VÄRMLANDS LÄN</t>
        </is>
      </c>
      <c r="E310" t="inlineStr">
        <is>
          <t>SÄFFLE</t>
        </is>
      </c>
      <c r="F310" t="inlineStr">
        <is>
          <t>Bergvik skog väst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53915-2023</t>
        </is>
      </c>
      <c r="B311" s="1" t="n">
        <v>45231.56270833333</v>
      </c>
      <c r="C311" s="1" t="n">
        <v>45952</v>
      </c>
      <c r="D311" t="inlineStr">
        <is>
          <t>VÄRMLANDS LÄN</t>
        </is>
      </c>
      <c r="E311" t="inlineStr">
        <is>
          <t>SÄFFLE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40340-2022</t>
        </is>
      </c>
      <c r="B312" s="1" t="n">
        <v>44823.3628587963</v>
      </c>
      <c r="C312" s="1" t="n">
        <v>45952</v>
      </c>
      <c r="D312" t="inlineStr">
        <is>
          <t>VÄRMLANDS LÄN</t>
        </is>
      </c>
      <c r="E312" t="inlineStr">
        <is>
          <t>SÄFFLE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58020-2024</t>
        </is>
      </c>
      <c r="B313" s="1" t="n">
        <v>45631</v>
      </c>
      <c r="C313" s="1" t="n">
        <v>45952</v>
      </c>
      <c r="D313" t="inlineStr">
        <is>
          <t>VÄRMLANDS LÄN</t>
        </is>
      </c>
      <c r="E313" t="inlineStr">
        <is>
          <t>SÄFFLE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10875-2022</t>
        </is>
      </c>
      <c r="B314" s="1" t="n">
        <v>44627</v>
      </c>
      <c r="C314" s="1" t="n">
        <v>45952</v>
      </c>
      <c r="D314" t="inlineStr">
        <is>
          <t>VÄRMLANDS LÄN</t>
        </is>
      </c>
      <c r="E314" t="inlineStr">
        <is>
          <t>SÄFFLE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55616-2023</t>
        </is>
      </c>
      <c r="B315" s="1" t="n">
        <v>45238.80616898148</v>
      </c>
      <c r="C315" s="1" t="n">
        <v>45952</v>
      </c>
      <c r="D315" t="inlineStr">
        <is>
          <t>VÄRMLANDS LÄN</t>
        </is>
      </c>
      <c r="E315" t="inlineStr">
        <is>
          <t>SÄFFLE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6829-2024</t>
        </is>
      </c>
      <c r="B316" s="1" t="n">
        <v>45342</v>
      </c>
      <c r="C316" s="1" t="n">
        <v>45952</v>
      </c>
      <c r="D316" t="inlineStr">
        <is>
          <t>VÄRMLANDS LÄN</t>
        </is>
      </c>
      <c r="E316" t="inlineStr">
        <is>
          <t>SÄFFLE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13321-2023</t>
        </is>
      </c>
      <c r="B317" s="1" t="n">
        <v>45005.39711805555</v>
      </c>
      <c r="C317" s="1" t="n">
        <v>45952</v>
      </c>
      <c r="D317" t="inlineStr">
        <is>
          <t>VÄRMLANDS LÄN</t>
        </is>
      </c>
      <c r="E317" t="inlineStr">
        <is>
          <t>SÄFFLE</t>
        </is>
      </c>
      <c r="F317" t="inlineStr">
        <is>
          <t>Kommuner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2743-2022</t>
        </is>
      </c>
      <c r="B318" s="1" t="n">
        <v>44580.87892361111</v>
      </c>
      <c r="C318" s="1" t="n">
        <v>45952</v>
      </c>
      <c r="D318" t="inlineStr">
        <is>
          <t>VÄRMLANDS LÄN</t>
        </is>
      </c>
      <c r="E318" t="inlineStr">
        <is>
          <t>SÄFFLE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101-2022</t>
        </is>
      </c>
      <c r="B319" s="1" t="n">
        <v>44564</v>
      </c>
      <c r="C319" s="1" t="n">
        <v>45952</v>
      </c>
      <c r="D319" t="inlineStr">
        <is>
          <t>VÄRMLANDS LÄN</t>
        </is>
      </c>
      <c r="E319" t="inlineStr">
        <is>
          <t>SÄFFLE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8206-2025</t>
        </is>
      </c>
      <c r="B320" s="1" t="n">
        <v>45707</v>
      </c>
      <c r="C320" s="1" t="n">
        <v>45952</v>
      </c>
      <c r="D320" t="inlineStr">
        <is>
          <t>VÄRMLANDS LÄN</t>
        </is>
      </c>
      <c r="E320" t="inlineStr">
        <is>
          <t>SÄFFLE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6768-2025</t>
        </is>
      </c>
      <c r="B321" s="1" t="n">
        <v>45700</v>
      </c>
      <c r="C321" s="1" t="n">
        <v>45952</v>
      </c>
      <c r="D321" t="inlineStr">
        <is>
          <t>VÄRMLANDS LÄN</t>
        </is>
      </c>
      <c r="E321" t="inlineStr">
        <is>
          <t>SÄFFLE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55274-2023</t>
        </is>
      </c>
      <c r="B322" s="1" t="n">
        <v>45237.68157407407</v>
      </c>
      <c r="C322" s="1" t="n">
        <v>45952</v>
      </c>
      <c r="D322" t="inlineStr">
        <is>
          <t>VÄRMLANDS LÄN</t>
        </is>
      </c>
      <c r="E322" t="inlineStr">
        <is>
          <t>SÄFFLE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2902-2025</t>
        </is>
      </c>
      <c r="B323" s="1" t="n">
        <v>45677</v>
      </c>
      <c r="C323" s="1" t="n">
        <v>45952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40466-2024</t>
        </is>
      </c>
      <c r="B324" s="1" t="n">
        <v>45555</v>
      </c>
      <c r="C324" s="1" t="n">
        <v>45952</v>
      </c>
      <c r="D324" t="inlineStr">
        <is>
          <t>VÄRMLANDS LÄN</t>
        </is>
      </c>
      <c r="E324" t="inlineStr">
        <is>
          <t>SÄFFLE</t>
        </is>
      </c>
      <c r="G324" t="n">
        <v>17.3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15501-2025</t>
        </is>
      </c>
      <c r="B325" s="1" t="n">
        <v>45747</v>
      </c>
      <c r="C325" s="1" t="n">
        <v>45952</v>
      </c>
      <c r="D325" t="inlineStr">
        <is>
          <t>VÄRMLANDS LÄN</t>
        </is>
      </c>
      <c r="E325" t="inlineStr">
        <is>
          <t>SÄFFLE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1041-2025</t>
        </is>
      </c>
      <c r="B326" s="1" t="n">
        <v>45665</v>
      </c>
      <c r="C326" s="1" t="n">
        <v>45952</v>
      </c>
      <c r="D326" t="inlineStr">
        <is>
          <t>VÄRMLANDS LÄN</t>
        </is>
      </c>
      <c r="E326" t="inlineStr">
        <is>
          <t>SÄFFLE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11398-2024</t>
        </is>
      </c>
      <c r="B327" s="1" t="n">
        <v>45372</v>
      </c>
      <c r="C327" s="1" t="n">
        <v>45952</v>
      </c>
      <c r="D327" t="inlineStr">
        <is>
          <t>VÄRMLANDS LÄN</t>
        </is>
      </c>
      <c r="E327" t="inlineStr">
        <is>
          <t>SÄFFLE</t>
        </is>
      </c>
      <c r="F327" t="inlineStr">
        <is>
          <t>Bergvik skog väst AB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13773-2025</t>
        </is>
      </c>
      <c r="B328" s="1" t="n">
        <v>45736</v>
      </c>
      <c r="C328" s="1" t="n">
        <v>45952</v>
      </c>
      <c r="D328" t="inlineStr">
        <is>
          <t>VÄRMLANDS LÄN</t>
        </is>
      </c>
      <c r="E328" t="inlineStr">
        <is>
          <t>SÄFFLE</t>
        </is>
      </c>
      <c r="G328" t="n">
        <v>10.7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336-2023</t>
        </is>
      </c>
      <c r="B329" s="1" t="n">
        <v>44929.47711805555</v>
      </c>
      <c r="C329" s="1" t="n">
        <v>45952</v>
      </c>
      <c r="D329" t="inlineStr">
        <is>
          <t>VÄRMLANDS LÄN</t>
        </is>
      </c>
      <c r="E329" t="inlineStr">
        <is>
          <t>SÄFFLE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18700-2024</t>
        </is>
      </c>
      <c r="B330" s="1" t="n">
        <v>45426.42743055556</v>
      </c>
      <c r="C330" s="1" t="n">
        <v>45952</v>
      </c>
      <c r="D330" t="inlineStr">
        <is>
          <t>VÄRMLANDS LÄN</t>
        </is>
      </c>
      <c r="E330" t="inlineStr">
        <is>
          <t>SÄFFLE</t>
        </is>
      </c>
      <c r="G330" t="n">
        <v>10.8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53303-2023</t>
        </is>
      </c>
      <c r="B331" s="1" t="n">
        <v>45229.59701388889</v>
      </c>
      <c r="C331" s="1" t="n">
        <v>45952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45165-2023</t>
        </is>
      </c>
      <c r="B332" s="1" t="n">
        <v>45191.49715277777</v>
      </c>
      <c r="C332" s="1" t="n">
        <v>45952</v>
      </c>
      <c r="D332" t="inlineStr">
        <is>
          <t>VÄRMLANDS LÄN</t>
        </is>
      </c>
      <c r="E332" t="inlineStr">
        <is>
          <t>SÄFFLE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45167-2023</t>
        </is>
      </c>
      <c r="B333" s="1" t="n">
        <v>45191</v>
      </c>
      <c r="C333" s="1" t="n">
        <v>45952</v>
      </c>
      <c r="D333" t="inlineStr">
        <is>
          <t>VÄRMLANDS LÄN</t>
        </is>
      </c>
      <c r="E333" t="inlineStr">
        <is>
          <t>SÄFFLE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58116-2023</t>
        </is>
      </c>
      <c r="B334" s="1" t="n">
        <v>45249.71587962963</v>
      </c>
      <c r="C334" s="1" t="n">
        <v>45952</v>
      </c>
      <c r="D334" t="inlineStr">
        <is>
          <t>VÄRMLANDS LÄN</t>
        </is>
      </c>
      <c r="E334" t="inlineStr">
        <is>
          <t>SÄFFLE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57564-2024</t>
        </is>
      </c>
      <c r="B335" s="1" t="n">
        <v>45630</v>
      </c>
      <c r="C335" s="1" t="n">
        <v>45952</v>
      </c>
      <c r="D335" t="inlineStr">
        <is>
          <t>VÄRMLANDS LÄN</t>
        </is>
      </c>
      <c r="E335" t="inlineStr">
        <is>
          <t>SÄFFLE</t>
        </is>
      </c>
      <c r="G335" t="n">
        <v>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33993-2024</t>
        </is>
      </c>
      <c r="B336" s="1" t="n">
        <v>45523</v>
      </c>
      <c r="C336" s="1" t="n">
        <v>45952</v>
      </c>
      <c r="D336" t="inlineStr">
        <is>
          <t>VÄRMLANDS LÄN</t>
        </is>
      </c>
      <c r="E336" t="inlineStr">
        <is>
          <t>SÄFFLE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7410-2022</t>
        </is>
      </c>
      <c r="B337" s="1" t="n">
        <v>44606</v>
      </c>
      <c r="C337" s="1" t="n">
        <v>45952</v>
      </c>
      <c r="D337" t="inlineStr">
        <is>
          <t>VÄRMLANDS LÄN</t>
        </is>
      </c>
      <c r="E337" t="inlineStr">
        <is>
          <t>SÄFFLE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8514-2025</t>
        </is>
      </c>
      <c r="B338" s="1" t="n">
        <v>45709.55030092593</v>
      </c>
      <c r="C338" s="1" t="n">
        <v>45952</v>
      </c>
      <c r="D338" t="inlineStr">
        <is>
          <t>VÄRMLANDS LÄN</t>
        </is>
      </c>
      <c r="E338" t="inlineStr">
        <is>
          <t>SÄFFLE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15691-2022</t>
        </is>
      </c>
      <c r="B339" s="1" t="n">
        <v>44663</v>
      </c>
      <c r="C339" s="1" t="n">
        <v>45952</v>
      </c>
      <c r="D339" t="inlineStr">
        <is>
          <t>VÄRMLANDS LÄN</t>
        </is>
      </c>
      <c r="E339" t="inlineStr">
        <is>
          <t>SÄFFLE</t>
        </is>
      </c>
      <c r="G339" t="n">
        <v>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5331-2023</t>
        </is>
      </c>
      <c r="B340" s="1" t="n">
        <v>44959</v>
      </c>
      <c r="C340" s="1" t="n">
        <v>45952</v>
      </c>
      <c r="D340" t="inlineStr">
        <is>
          <t>VÄRMLANDS LÄN</t>
        </is>
      </c>
      <c r="E340" t="inlineStr">
        <is>
          <t>SÄFFLE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35538-2023</t>
        </is>
      </c>
      <c r="B341" s="1" t="n">
        <v>45146</v>
      </c>
      <c r="C341" s="1" t="n">
        <v>45952</v>
      </c>
      <c r="D341" t="inlineStr">
        <is>
          <t>VÄRMLANDS LÄN</t>
        </is>
      </c>
      <c r="E341" t="inlineStr">
        <is>
          <t>SÄFFLE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56498-2023</t>
        </is>
      </c>
      <c r="B342" s="1" t="n">
        <v>45237</v>
      </c>
      <c r="C342" s="1" t="n">
        <v>45952</v>
      </c>
      <c r="D342" t="inlineStr">
        <is>
          <t>VÄRMLANDS LÄN</t>
        </is>
      </c>
      <c r="E342" t="inlineStr">
        <is>
          <t>SÄFFLE</t>
        </is>
      </c>
      <c r="G342" t="n">
        <v>4.8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27233-2024</t>
        </is>
      </c>
      <c r="B343" s="1" t="n">
        <v>45471.6508912037</v>
      </c>
      <c r="C343" s="1" t="n">
        <v>45952</v>
      </c>
      <c r="D343" t="inlineStr">
        <is>
          <t>VÄRMLANDS LÄN</t>
        </is>
      </c>
      <c r="E343" t="inlineStr">
        <is>
          <t>SÄFFLE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4253-2024</t>
        </is>
      </c>
      <c r="B344" s="1" t="n">
        <v>45324.4834837963</v>
      </c>
      <c r="C344" s="1" t="n">
        <v>45952</v>
      </c>
      <c r="D344" t="inlineStr">
        <is>
          <t>VÄRMLANDS LÄN</t>
        </is>
      </c>
      <c r="E344" t="inlineStr">
        <is>
          <t>SÄFFLE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57078-2022</t>
        </is>
      </c>
      <c r="B345" s="1" t="n">
        <v>44895</v>
      </c>
      <c r="C345" s="1" t="n">
        <v>45952</v>
      </c>
      <c r="D345" t="inlineStr">
        <is>
          <t>VÄRMLANDS LÄN</t>
        </is>
      </c>
      <c r="E345" t="inlineStr">
        <is>
          <t>SÄFFLE</t>
        </is>
      </c>
      <c r="F345" t="inlineStr">
        <is>
          <t>Bergvik skog väst AB</t>
        </is>
      </c>
      <c r="G345" t="n">
        <v>9.9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974-2024</t>
        </is>
      </c>
      <c r="B346" s="1" t="n">
        <v>45301</v>
      </c>
      <c r="C346" s="1" t="n">
        <v>45952</v>
      </c>
      <c r="D346" t="inlineStr">
        <is>
          <t>VÄRMLANDS LÄN</t>
        </is>
      </c>
      <c r="E346" t="inlineStr">
        <is>
          <t>SÄFFLE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13183-2025</t>
        </is>
      </c>
      <c r="B347" s="1" t="n">
        <v>45735</v>
      </c>
      <c r="C347" s="1" t="n">
        <v>45952</v>
      </c>
      <c r="D347" t="inlineStr">
        <is>
          <t>VÄRMLANDS LÄN</t>
        </is>
      </c>
      <c r="E347" t="inlineStr">
        <is>
          <t>SÄFFLE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135-2023</t>
        </is>
      </c>
      <c r="B348" s="1" t="n">
        <v>44921</v>
      </c>
      <c r="C348" s="1" t="n">
        <v>45952</v>
      </c>
      <c r="D348" t="inlineStr">
        <is>
          <t>VÄRMLANDS LÄN</t>
        </is>
      </c>
      <c r="E348" t="inlineStr">
        <is>
          <t>SÄFFLE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11162-2025</t>
        </is>
      </c>
      <c r="B349" s="1" t="n">
        <v>45723.89909722222</v>
      </c>
      <c r="C349" s="1" t="n">
        <v>45952</v>
      </c>
      <c r="D349" t="inlineStr">
        <is>
          <t>VÄRMLANDS LÄN</t>
        </is>
      </c>
      <c r="E349" t="inlineStr">
        <is>
          <t>SÄFFLE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32096-2023</t>
        </is>
      </c>
      <c r="B350" s="1" t="n">
        <v>45107</v>
      </c>
      <c r="C350" s="1" t="n">
        <v>45952</v>
      </c>
      <c r="D350" t="inlineStr">
        <is>
          <t>VÄRMLANDS LÄN</t>
        </is>
      </c>
      <c r="E350" t="inlineStr">
        <is>
          <t>SÄFFLE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13309-2023</t>
        </is>
      </c>
      <c r="B351" s="1" t="n">
        <v>45005</v>
      </c>
      <c r="C351" s="1" t="n">
        <v>45952</v>
      </c>
      <c r="D351" t="inlineStr">
        <is>
          <t>VÄRMLANDS LÄN</t>
        </is>
      </c>
      <c r="E351" t="inlineStr">
        <is>
          <t>SÄFFLE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10354-2025</t>
        </is>
      </c>
      <c r="B352" s="1" t="n">
        <v>45720</v>
      </c>
      <c r="C352" s="1" t="n">
        <v>45952</v>
      </c>
      <c r="D352" t="inlineStr">
        <is>
          <t>VÄRMLANDS LÄN</t>
        </is>
      </c>
      <c r="E352" t="inlineStr">
        <is>
          <t>SÄFFLE</t>
        </is>
      </c>
      <c r="F352" t="inlineStr">
        <is>
          <t>Kyrkan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5271-2025</t>
        </is>
      </c>
      <c r="B353" s="1" t="n">
        <v>45692.40827546296</v>
      </c>
      <c r="C353" s="1" t="n">
        <v>45952</v>
      </c>
      <c r="D353" t="inlineStr">
        <is>
          <t>VÄRMLANDS LÄN</t>
        </is>
      </c>
      <c r="E353" t="inlineStr">
        <is>
          <t>SÄFFLE</t>
        </is>
      </c>
      <c r="G353" t="n">
        <v>19.2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5272-2025</t>
        </is>
      </c>
      <c r="B354" s="1" t="n">
        <v>45692.41335648148</v>
      </c>
      <c r="C354" s="1" t="n">
        <v>45952</v>
      </c>
      <c r="D354" t="inlineStr">
        <is>
          <t>VÄRMLANDS LÄN</t>
        </is>
      </c>
      <c r="E354" t="inlineStr">
        <is>
          <t>SÄFFLE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17505-2022</t>
        </is>
      </c>
      <c r="B355" s="1" t="n">
        <v>44679</v>
      </c>
      <c r="C355" s="1" t="n">
        <v>45952</v>
      </c>
      <c r="D355" t="inlineStr">
        <is>
          <t>VÄRMLANDS LÄN</t>
        </is>
      </c>
      <c r="E355" t="inlineStr">
        <is>
          <t>SÄFFLE</t>
        </is>
      </c>
      <c r="G355" t="n">
        <v>13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19270-2025</t>
        </is>
      </c>
      <c r="B356" s="1" t="n">
        <v>45769</v>
      </c>
      <c r="C356" s="1" t="n">
        <v>45952</v>
      </c>
      <c r="D356" t="inlineStr">
        <is>
          <t>VÄRMLANDS LÄN</t>
        </is>
      </c>
      <c r="E356" t="inlineStr">
        <is>
          <t>SÄFFLE</t>
        </is>
      </c>
      <c r="F356" t="inlineStr">
        <is>
          <t>Bergvik skog väst AB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47236-2022</t>
        </is>
      </c>
      <c r="B357" s="1" t="n">
        <v>44852.82453703704</v>
      </c>
      <c r="C357" s="1" t="n">
        <v>45952</v>
      </c>
      <c r="D357" t="inlineStr">
        <is>
          <t>VÄRMLANDS LÄN</t>
        </is>
      </c>
      <c r="E357" t="inlineStr">
        <is>
          <t>SÄFFLE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21563-2023</t>
        </is>
      </c>
      <c r="B358" s="1" t="n">
        <v>45063</v>
      </c>
      <c r="C358" s="1" t="n">
        <v>45952</v>
      </c>
      <c r="D358" t="inlineStr">
        <is>
          <t>VÄRMLANDS LÄN</t>
        </is>
      </c>
      <c r="E358" t="inlineStr">
        <is>
          <t>SÄFFLE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54429-2023</t>
        </is>
      </c>
      <c r="B359" s="1" t="n">
        <v>45226</v>
      </c>
      <c r="C359" s="1" t="n">
        <v>45952</v>
      </c>
      <c r="D359" t="inlineStr">
        <is>
          <t>VÄRMLANDS LÄN</t>
        </is>
      </c>
      <c r="E359" t="inlineStr">
        <is>
          <t>SÄFFLE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18174-2024</t>
        </is>
      </c>
      <c r="B360" s="1" t="n">
        <v>45420</v>
      </c>
      <c r="C360" s="1" t="n">
        <v>45952</v>
      </c>
      <c r="D360" t="inlineStr">
        <is>
          <t>VÄRMLANDS LÄN</t>
        </is>
      </c>
      <c r="E360" t="inlineStr">
        <is>
          <t>SÄFFLE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54654-2024</t>
        </is>
      </c>
      <c r="B361" s="1" t="n">
        <v>45617</v>
      </c>
      <c r="C361" s="1" t="n">
        <v>45952</v>
      </c>
      <c r="D361" t="inlineStr">
        <is>
          <t>VÄRMLANDS LÄN</t>
        </is>
      </c>
      <c r="E361" t="inlineStr">
        <is>
          <t>SÄFFLE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8909-2023</t>
        </is>
      </c>
      <c r="B362" s="1" t="n">
        <v>44973</v>
      </c>
      <c r="C362" s="1" t="n">
        <v>45952</v>
      </c>
      <c r="D362" t="inlineStr">
        <is>
          <t>VÄRMLANDS LÄN</t>
        </is>
      </c>
      <c r="E362" t="inlineStr">
        <is>
          <t>SÄFFLE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13274-2025</t>
        </is>
      </c>
      <c r="B363" s="1" t="n">
        <v>45735</v>
      </c>
      <c r="C363" s="1" t="n">
        <v>45952</v>
      </c>
      <c r="D363" t="inlineStr">
        <is>
          <t>VÄRMLANDS LÄN</t>
        </is>
      </c>
      <c r="E363" t="inlineStr">
        <is>
          <t>SÄFFLE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5287-2024</t>
        </is>
      </c>
      <c r="B364" s="1" t="n">
        <v>45331.32953703704</v>
      </c>
      <c r="C364" s="1" t="n">
        <v>45952</v>
      </c>
      <c r="D364" t="inlineStr">
        <is>
          <t>VÄRMLANDS LÄN</t>
        </is>
      </c>
      <c r="E364" t="inlineStr">
        <is>
          <t>SÄFFLE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40754-2024</t>
        </is>
      </c>
      <c r="B365" s="1" t="n">
        <v>45558.45792824074</v>
      </c>
      <c r="C365" s="1" t="n">
        <v>45952</v>
      </c>
      <c r="D365" t="inlineStr">
        <is>
          <t>VÄRMLANDS LÄN</t>
        </is>
      </c>
      <c r="E365" t="inlineStr">
        <is>
          <t>SÄFFLE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32968-2024</t>
        </is>
      </c>
      <c r="B366" s="1" t="n">
        <v>45517.40324074074</v>
      </c>
      <c r="C366" s="1" t="n">
        <v>45952</v>
      </c>
      <c r="D366" t="inlineStr">
        <is>
          <t>VÄRMLANDS LÄN</t>
        </is>
      </c>
      <c r="E366" t="inlineStr">
        <is>
          <t>SÄFFLE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73355-2021</t>
        </is>
      </c>
      <c r="B367" s="1" t="n">
        <v>44550</v>
      </c>
      <c r="C367" s="1" t="n">
        <v>45952</v>
      </c>
      <c r="D367" t="inlineStr">
        <is>
          <t>VÄRMLANDS LÄN</t>
        </is>
      </c>
      <c r="E367" t="inlineStr">
        <is>
          <t>SÄFFLE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40432-2021</t>
        </is>
      </c>
      <c r="B368" s="1" t="n">
        <v>44419</v>
      </c>
      <c r="C368" s="1" t="n">
        <v>45952</v>
      </c>
      <c r="D368" t="inlineStr">
        <is>
          <t>VÄRMLANDS LÄN</t>
        </is>
      </c>
      <c r="E368" t="inlineStr">
        <is>
          <t>SÄFFLE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23624-2024</t>
        </is>
      </c>
      <c r="B369" s="1" t="n">
        <v>45454</v>
      </c>
      <c r="C369" s="1" t="n">
        <v>45952</v>
      </c>
      <c r="D369" t="inlineStr">
        <is>
          <t>VÄRMLANDS LÄN</t>
        </is>
      </c>
      <c r="E369" t="inlineStr">
        <is>
          <t>SÄFFLE</t>
        </is>
      </c>
      <c r="F369" t="inlineStr">
        <is>
          <t>Kommuner</t>
        </is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58070-2021</t>
        </is>
      </c>
      <c r="B370" s="1" t="n">
        <v>44487</v>
      </c>
      <c r="C370" s="1" t="n">
        <v>45952</v>
      </c>
      <c r="D370" t="inlineStr">
        <is>
          <t>VÄRMLANDS LÄN</t>
        </is>
      </c>
      <c r="E370" t="inlineStr">
        <is>
          <t>SÄFFLE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35116-2024</t>
        </is>
      </c>
      <c r="B371" s="1" t="n">
        <v>45527</v>
      </c>
      <c r="C371" s="1" t="n">
        <v>45952</v>
      </c>
      <c r="D371" t="inlineStr">
        <is>
          <t>VÄRMLANDS LÄN</t>
        </is>
      </c>
      <c r="E371" t="inlineStr">
        <is>
          <t>SÄFFLE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3771-2025</t>
        </is>
      </c>
      <c r="B372" s="1" t="n">
        <v>45681</v>
      </c>
      <c r="C372" s="1" t="n">
        <v>45952</v>
      </c>
      <c r="D372" t="inlineStr">
        <is>
          <t>VÄRMLANDS LÄN</t>
        </is>
      </c>
      <c r="E372" t="inlineStr">
        <is>
          <t>SÄFFLE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6447-2025</t>
        </is>
      </c>
      <c r="B373" s="1" t="n">
        <v>45699</v>
      </c>
      <c r="C373" s="1" t="n">
        <v>45952</v>
      </c>
      <c r="D373" t="inlineStr">
        <is>
          <t>VÄRMLANDS LÄN</t>
        </is>
      </c>
      <c r="E373" t="inlineStr">
        <is>
          <t>SÄFFLE</t>
        </is>
      </c>
      <c r="F373" t="inlineStr">
        <is>
          <t>Bergvik skog väst AB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13029-2024</t>
        </is>
      </c>
      <c r="B374" s="1" t="n">
        <v>45385.59082175926</v>
      </c>
      <c r="C374" s="1" t="n">
        <v>45952</v>
      </c>
      <c r="D374" t="inlineStr">
        <is>
          <t>VÄRMLANDS LÄN</t>
        </is>
      </c>
      <c r="E374" t="inlineStr">
        <is>
          <t>SÄFFLE</t>
        </is>
      </c>
      <c r="G374" t="n">
        <v>7.9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12228-2025</t>
        </is>
      </c>
      <c r="B375" s="1" t="n">
        <v>45729</v>
      </c>
      <c r="C375" s="1" t="n">
        <v>45952</v>
      </c>
      <c r="D375" t="inlineStr">
        <is>
          <t>VÄRMLANDS LÄN</t>
        </is>
      </c>
      <c r="E375" t="inlineStr">
        <is>
          <t>SÄFFLE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30387-2024</t>
        </is>
      </c>
      <c r="B376" s="1" t="n">
        <v>45491.48956018518</v>
      </c>
      <c r="C376" s="1" t="n">
        <v>45952</v>
      </c>
      <c r="D376" t="inlineStr">
        <is>
          <t>VÄRMLANDS LÄN</t>
        </is>
      </c>
      <c r="E376" t="inlineStr">
        <is>
          <t>SÄFFLE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43995-2024</t>
        </is>
      </c>
      <c r="B377" s="1" t="n">
        <v>45572.53379629629</v>
      </c>
      <c r="C377" s="1" t="n">
        <v>45952</v>
      </c>
      <c r="D377" t="inlineStr">
        <is>
          <t>VÄRMLANDS LÄN</t>
        </is>
      </c>
      <c r="E377" t="inlineStr">
        <is>
          <t>SÄFFLE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15317-2025</t>
        </is>
      </c>
      <c r="B378" s="1" t="n">
        <v>45747.30980324074</v>
      </c>
      <c r="C378" s="1" t="n">
        <v>45952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23259-2022</t>
        </is>
      </c>
      <c r="B379" s="1" t="n">
        <v>44720.395625</v>
      </c>
      <c r="C379" s="1" t="n">
        <v>45952</v>
      </c>
      <c r="D379" t="inlineStr">
        <is>
          <t>VÄRMLANDS LÄN</t>
        </is>
      </c>
      <c r="E379" t="inlineStr">
        <is>
          <t>SÄFFLE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30686-2022</t>
        </is>
      </c>
      <c r="B380" s="1" t="n">
        <v>44763.62467592592</v>
      </c>
      <c r="C380" s="1" t="n">
        <v>45952</v>
      </c>
      <c r="D380" t="inlineStr">
        <is>
          <t>VÄRMLANDS LÄN</t>
        </is>
      </c>
      <c r="E380" t="inlineStr">
        <is>
          <t>SÄFFLE</t>
        </is>
      </c>
      <c r="F380" t="inlineStr">
        <is>
          <t>Kyrkan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60423-2022</t>
        </is>
      </c>
      <c r="B381" s="1" t="n">
        <v>44911</v>
      </c>
      <c r="C381" s="1" t="n">
        <v>45952</v>
      </c>
      <c r="D381" t="inlineStr">
        <is>
          <t>VÄRMLANDS LÄN</t>
        </is>
      </c>
      <c r="E381" t="inlineStr">
        <is>
          <t>SÄFFLE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14893-2024</t>
        </is>
      </c>
      <c r="B382" s="1" t="n">
        <v>45398</v>
      </c>
      <c r="C382" s="1" t="n">
        <v>45952</v>
      </c>
      <c r="D382" t="inlineStr">
        <is>
          <t>VÄRMLANDS LÄN</t>
        </is>
      </c>
      <c r="E382" t="inlineStr">
        <is>
          <t>SÄFFLE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10115-2025</t>
        </is>
      </c>
      <c r="B383" s="1" t="n">
        <v>45719</v>
      </c>
      <c r="C383" s="1" t="n">
        <v>45952</v>
      </c>
      <c r="D383" t="inlineStr">
        <is>
          <t>VÄRMLANDS LÄN</t>
        </is>
      </c>
      <c r="E383" t="inlineStr">
        <is>
          <t>SÄFFLE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21396-2024</t>
        </is>
      </c>
      <c r="B384" s="1" t="n">
        <v>45441</v>
      </c>
      <c r="C384" s="1" t="n">
        <v>45952</v>
      </c>
      <c r="D384" t="inlineStr">
        <is>
          <t>VÄRMLANDS LÄN</t>
        </is>
      </c>
      <c r="E384" t="inlineStr">
        <is>
          <t>SÄFFLE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292-2024</t>
        </is>
      </c>
      <c r="B385" s="1" t="n">
        <v>45295.4290625</v>
      </c>
      <c r="C385" s="1" t="n">
        <v>45952</v>
      </c>
      <c r="D385" t="inlineStr">
        <is>
          <t>VÄRMLANDS LÄN</t>
        </is>
      </c>
      <c r="E385" t="inlineStr">
        <is>
          <t>SÄFFLE</t>
        </is>
      </c>
      <c r="G385" t="n">
        <v>7.2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5221-2024</t>
        </is>
      </c>
      <c r="B386" s="1" t="n">
        <v>45330</v>
      </c>
      <c r="C386" s="1" t="n">
        <v>45952</v>
      </c>
      <c r="D386" t="inlineStr">
        <is>
          <t>VÄRMLANDS LÄN</t>
        </is>
      </c>
      <c r="E386" t="inlineStr">
        <is>
          <t>SÄFFLE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20931-2021</t>
        </is>
      </c>
      <c r="B387" s="1" t="n">
        <v>44319</v>
      </c>
      <c r="C387" s="1" t="n">
        <v>45952</v>
      </c>
      <c r="D387" t="inlineStr">
        <is>
          <t>VÄRMLANDS LÄN</t>
        </is>
      </c>
      <c r="E387" t="inlineStr">
        <is>
          <t>SÄFFLE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38621-2023</t>
        </is>
      </c>
      <c r="B388" s="1" t="n">
        <v>45162</v>
      </c>
      <c r="C388" s="1" t="n">
        <v>45952</v>
      </c>
      <c r="D388" t="inlineStr">
        <is>
          <t>VÄRMLANDS LÄN</t>
        </is>
      </c>
      <c r="E388" t="inlineStr">
        <is>
          <t>SÄFFLE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49255-2024</t>
        </is>
      </c>
      <c r="B389" s="1" t="n">
        <v>45595</v>
      </c>
      <c r="C389" s="1" t="n">
        <v>45952</v>
      </c>
      <c r="D389" t="inlineStr">
        <is>
          <t>VÄRMLANDS LÄN</t>
        </is>
      </c>
      <c r="E389" t="inlineStr">
        <is>
          <t>SÄFFLE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19865-2025</t>
        </is>
      </c>
      <c r="B390" s="1" t="n">
        <v>45771</v>
      </c>
      <c r="C390" s="1" t="n">
        <v>45952</v>
      </c>
      <c r="D390" t="inlineStr">
        <is>
          <t>VÄRMLANDS LÄN</t>
        </is>
      </c>
      <c r="E390" t="inlineStr">
        <is>
          <t>SÄFFLE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23055-2023</t>
        </is>
      </c>
      <c r="B391" s="1" t="n">
        <v>45075</v>
      </c>
      <c r="C391" s="1" t="n">
        <v>45952</v>
      </c>
      <c r="D391" t="inlineStr">
        <is>
          <t>VÄRMLANDS LÄN</t>
        </is>
      </c>
      <c r="E391" t="inlineStr">
        <is>
          <t>SÄFFLE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41804-2023</t>
        </is>
      </c>
      <c r="B392" s="1" t="n">
        <v>45176</v>
      </c>
      <c r="C392" s="1" t="n">
        <v>45952</v>
      </c>
      <c r="D392" t="inlineStr">
        <is>
          <t>VÄRMLANDS LÄN</t>
        </is>
      </c>
      <c r="E392" t="inlineStr">
        <is>
          <t>SÄFFLE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16484-2022</t>
        </is>
      </c>
      <c r="B393" s="1" t="n">
        <v>44671</v>
      </c>
      <c r="C393" s="1" t="n">
        <v>45952</v>
      </c>
      <c r="D393" t="inlineStr">
        <is>
          <t>VÄRMLANDS LÄN</t>
        </is>
      </c>
      <c r="E393" t="inlineStr">
        <is>
          <t>SÄFFLE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21492-2023</t>
        </is>
      </c>
      <c r="B394" s="1" t="n">
        <v>45063</v>
      </c>
      <c r="C394" s="1" t="n">
        <v>45952</v>
      </c>
      <c r="D394" t="inlineStr">
        <is>
          <t>VÄRMLANDS LÄN</t>
        </is>
      </c>
      <c r="E394" t="inlineStr">
        <is>
          <t>SÄFFLE</t>
        </is>
      </c>
      <c r="G394" t="n">
        <v>9.800000000000001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8138-2025</t>
        </is>
      </c>
      <c r="B395" s="1" t="n">
        <v>45707</v>
      </c>
      <c r="C395" s="1" t="n">
        <v>45952</v>
      </c>
      <c r="D395" t="inlineStr">
        <is>
          <t>VÄRMLANDS LÄN</t>
        </is>
      </c>
      <c r="E395" t="inlineStr">
        <is>
          <t>SÄFFLE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32752-2024</t>
        </is>
      </c>
      <c r="B396" s="1" t="n">
        <v>45516</v>
      </c>
      <c r="C396" s="1" t="n">
        <v>45952</v>
      </c>
      <c r="D396" t="inlineStr">
        <is>
          <t>VÄRMLANDS LÄN</t>
        </is>
      </c>
      <c r="E396" t="inlineStr">
        <is>
          <t>SÄFFLE</t>
        </is>
      </c>
      <c r="F396" t="inlineStr">
        <is>
          <t>Kyrkan</t>
        </is>
      </c>
      <c r="G396" t="n">
        <v>5.4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11782-2024</t>
        </is>
      </c>
      <c r="B397" s="1" t="n">
        <v>45374</v>
      </c>
      <c r="C397" s="1" t="n">
        <v>45952</v>
      </c>
      <c r="D397" t="inlineStr">
        <is>
          <t>VÄRMLANDS LÄN</t>
        </is>
      </c>
      <c r="E397" t="inlineStr">
        <is>
          <t>SÄFFLE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11783-2024</t>
        </is>
      </c>
      <c r="B398" s="1" t="n">
        <v>45374</v>
      </c>
      <c r="C398" s="1" t="n">
        <v>45952</v>
      </c>
      <c r="D398" t="inlineStr">
        <is>
          <t>VÄRMLANDS LÄN</t>
        </is>
      </c>
      <c r="E398" t="inlineStr">
        <is>
          <t>SÄFFLE</t>
        </is>
      </c>
      <c r="F398" t="inlineStr">
        <is>
          <t>Kommuner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18228-2023</t>
        </is>
      </c>
      <c r="B399" s="1" t="n">
        <v>45040</v>
      </c>
      <c r="C399" s="1" t="n">
        <v>45952</v>
      </c>
      <c r="D399" t="inlineStr">
        <is>
          <t>VÄRMLANDS LÄN</t>
        </is>
      </c>
      <c r="E399" t="inlineStr">
        <is>
          <t>SÄFFLE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10322-2024</t>
        </is>
      </c>
      <c r="B400" s="1" t="n">
        <v>45365</v>
      </c>
      <c r="C400" s="1" t="n">
        <v>45952</v>
      </c>
      <c r="D400" t="inlineStr">
        <is>
          <t>VÄRMLANDS LÄN</t>
        </is>
      </c>
      <c r="E400" t="inlineStr">
        <is>
          <t>SÄFFLE</t>
        </is>
      </c>
      <c r="G400" t="n">
        <v>20.7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10645-2024</t>
        </is>
      </c>
      <c r="B401" s="1" t="n">
        <v>45367.71616898148</v>
      </c>
      <c r="C401" s="1" t="n">
        <v>45952</v>
      </c>
      <c r="D401" t="inlineStr">
        <is>
          <t>VÄRMLANDS LÄN</t>
        </is>
      </c>
      <c r="E401" t="inlineStr">
        <is>
          <t>SÄFFLE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64824-2023</t>
        </is>
      </c>
      <c r="B402" s="1" t="n">
        <v>45281</v>
      </c>
      <c r="C402" s="1" t="n">
        <v>45952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2783-2025</t>
        </is>
      </c>
      <c r="B403" s="1" t="n">
        <v>45676</v>
      </c>
      <c r="C403" s="1" t="n">
        <v>45952</v>
      </c>
      <c r="D403" t="inlineStr">
        <is>
          <t>VÄRMLANDS LÄN</t>
        </is>
      </c>
      <c r="E403" t="inlineStr">
        <is>
          <t>SÄFFLE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9498-2025</t>
        </is>
      </c>
      <c r="B404" s="1" t="n">
        <v>45714</v>
      </c>
      <c r="C404" s="1" t="n">
        <v>45952</v>
      </c>
      <c r="D404" t="inlineStr">
        <is>
          <t>VÄRMLANDS LÄN</t>
        </is>
      </c>
      <c r="E404" t="inlineStr">
        <is>
          <t>SÄFFLE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9500-2025</t>
        </is>
      </c>
      <c r="B405" s="1" t="n">
        <v>45714</v>
      </c>
      <c r="C405" s="1" t="n">
        <v>45952</v>
      </c>
      <c r="D405" t="inlineStr">
        <is>
          <t>VÄRMLANDS LÄN</t>
        </is>
      </c>
      <c r="E405" t="inlineStr">
        <is>
          <t>SÄFFLE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71292-2021</t>
        </is>
      </c>
      <c r="B406" s="1" t="n">
        <v>44538</v>
      </c>
      <c r="C406" s="1" t="n">
        <v>45952</v>
      </c>
      <c r="D406" t="inlineStr">
        <is>
          <t>VÄRMLANDS LÄN</t>
        </is>
      </c>
      <c r="E406" t="inlineStr">
        <is>
          <t>SÄFFLE</t>
        </is>
      </c>
      <c r="G406" t="n">
        <v>7.6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20410-2025</t>
        </is>
      </c>
      <c r="B407" s="1" t="n">
        <v>45775</v>
      </c>
      <c r="C407" s="1" t="n">
        <v>45952</v>
      </c>
      <c r="D407" t="inlineStr">
        <is>
          <t>VÄRMLANDS LÄN</t>
        </is>
      </c>
      <c r="E407" t="inlineStr">
        <is>
          <t>SÄFFLE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10752-2023</t>
        </is>
      </c>
      <c r="B408" s="1" t="n">
        <v>44988.77804398148</v>
      </c>
      <c r="C408" s="1" t="n">
        <v>45952</v>
      </c>
      <c r="D408" t="inlineStr">
        <is>
          <t>VÄRMLANDS LÄN</t>
        </is>
      </c>
      <c r="E408" t="inlineStr">
        <is>
          <t>SÄFFLE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27815-2023</t>
        </is>
      </c>
      <c r="B409" s="1" t="n">
        <v>45098.49775462963</v>
      </c>
      <c r="C409" s="1" t="n">
        <v>45952</v>
      </c>
      <c r="D409" t="inlineStr">
        <is>
          <t>VÄRMLANDS LÄN</t>
        </is>
      </c>
      <c r="E409" t="inlineStr">
        <is>
          <t>SÄFFLE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27821-2023</t>
        </is>
      </c>
      <c r="B410" s="1" t="n">
        <v>45098</v>
      </c>
      <c r="C410" s="1" t="n">
        <v>45952</v>
      </c>
      <c r="D410" t="inlineStr">
        <is>
          <t>VÄRMLANDS LÄN</t>
        </is>
      </c>
      <c r="E410" t="inlineStr">
        <is>
          <t>SÄFFLE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13292-2024</t>
        </is>
      </c>
      <c r="B411" s="1" t="n">
        <v>45386.64910879629</v>
      </c>
      <c r="C411" s="1" t="n">
        <v>45952</v>
      </c>
      <c r="D411" t="inlineStr">
        <is>
          <t>VÄRMLANDS LÄN</t>
        </is>
      </c>
      <c r="E411" t="inlineStr">
        <is>
          <t>SÄFFLE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64061-2021</t>
        </is>
      </c>
      <c r="B412" s="1" t="n">
        <v>44509</v>
      </c>
      <c r="C412" s="1" t="n">
        <v>45952</v>
      </c>
      <c r="D412" t="inlineStr">
        <is>
          <t>VÄRMLANDS LÄN</t>
        </is>
      </c>
      <c r="E412" t="inlineStr">
        <is>
          <t>SÄFFLE</t>
        </is>
      </c>
      <c r="F412" t="inlineStr">
        <is>
          <t>Bergvik skog väst AB</t>
        </is>
      </c>
      <c r="G412" t="n">
        <v>12.6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51189-2024</t>
        </is>
      </c>
      <c r="B413" s="1" t="n">
        <v>45603.61142361111</v>
      </c>
      <c r="C413" s="1" t="n">
        <v>45952</v>
      </c>
      <c r="D413" t="inlineStr">
        <is>
          <t>VÄRMLANDS LÄN</t>
        </is>
      </c>
      <c r="E413" t="inlineStr">
        <is>
          <t>SÄFFLE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12134-2023</t>
        </is>
      </c>
      <c r="B414" s="1" t="n">
        <v>44998.46248842592</v>
      </c>
      <c r="C414" s="1" t="n">
        <v>45952</v>
      </c>
      <c r="D414" t="inlineStr">
        <is>
          <t>VÄRMLANDS LÄN</t>
        </is>
      </c>
      <c r="E414" t="inlineStr">
        <is>
          <t>SÄFFLE</t>
        </is>
      </c>
      <c r="G414" t="n">
        <v>11.1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1783-2022</t>
        </is>
      </c>
      <c r="B415" s="1" t="n">
        <v>44574</v>
      </c>
      <c r="C415" s="1" t="n">
        <v>45952</v>
      </c>
      <c r="D415" t="inlineStr">
        <is>
          <t>VÄRMLANDS LÄN</t>
        </is>
      </c>
      <c r="E415" t="inlineStr">
        <is>
          <t>SÄFFLE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9612-2024</t>
        </is>
      </c>
      <c r="B416" s="1" t="n">
        <v>45361.64986111111</v>
      </c>
      <c r="C416" s="1" t="n">
        <v>45952</v>
      </c>
      <c r="D416" t="inlineStr">
        <is>
          <t>VÄRMLANDS LÄN</t>
        </is>
      </c>
      <c r="E416" t="inlineStr">
        <is>
          <t>SÄFFLE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2633-2024</t>
        </is>
      </c>
      <c r="B417" s="1" t="n">
        <v>45314</v>
      </c>
      <c r="C417" s="1" t="n">
        <v>45952</v>
      </c>
      <c r="D417" t="inlineStr">
        <is>
          <t>VÄRMLANDS LÄN</t>
        </is>
      </c>
      <c r="E417" t="inlineStr">
        <is>
          <t>SÄFFLE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33857-2023</t>
        </is>
      </c>
      <c r="B418" s="1" t="n">
        <v>45133.75327546296</v>
      </c>
      <c r="C418" s="1" t="n">
        <v>45952</v>
      </c>
      <c r="D418" t="inlineStr">
        <is>
          <t>VÄRMLANDS LÄN</t>
        </is>
      </c>
      <c r="E418" t="inlineStr">
        <is>
          <t>SÄFFLE</t>
        </is>
      </c>
      <c r="G418" t="n">
        <v>29.5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12630-2025</t>
        </is>
      </c>
      <c r="B419" s="1" t="n">
        <v>45733</v>
      </c>
      <c r="C419" s="1" t="n">
        <v>45952</v>
      </c>
      <c r="D419" t="inlineStr">
        <is>
          <t>VÄRMLANDS LÄN</t>
        </is>
      </c>
      <c r="E419" t="inlineStr">
        <is>
          <t>SÄFFLE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61362-2021</t>
        </is>
      </c>
      <c r="B420" s="1" t="n">
        <v>44499</v>
      </c>
      <c r="C420" s="1" t="n">
        <v>45952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20520-2023</t>
        </is>
      </c>
      <c r="B421" s="1" t="n">
        <v>45057</v>
      </c>
      <c r="C421" s="1" t="n">
        <v>45952</v>
      </c>
      <c r="D421" t="inlineStr">
        <is>
          <t>VÄRMLANDS LÄN</t>
        </is>
      </c>
      <c r="E421" t="inlineStr">
        <is>
          <t>SÄFFLE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51052-2022</t>
        </is>
      </c>
      <c r="B422" s="1" t="n">
        <v>44868</v>
      </c>
      <c r="C422" s="1" t="n">
        <v>45952</v>
      </c>
      <c r="D422" t="inlineStr">
        <is>
          <t>VÄRMLANDS LÄN</t>
        </is>
      </c>
      <c r="E422" t="inlineStr">
        <is>
          <t>SÄFFLE</t>
        </is>
      </c>
      <c r="G422" t="n">
        <v>0.1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4353-2021</t>
        </is>
      </c>
      <c r="B423" s="1" t="n">
        <v>44221</v>
      </c>
      <c r="C423" s="1" t="n">
        <v>45952</v>
      </c>
      <c r="D423" t="inlineStr">
        <is>
          <t>VÄRMLANDS LÄN</t>
        </is>
      </c>
      <c r="E423" t="inlineStr">
        <is>
          <t>SÄFFLE</t>
        </is>
      </c>
      <c r="G423" t="n">
        <v>9.6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31624-2024</t>
        </is>
      </c>
      <c r="B424" s="1" t="n">
        <v>45506.50138888889</v>
      </c>
      <c r="C424" s="1" t="n">
        <v>45952</v>
      </c>
      <c r="D424" t="inlineStr">
        <is>
          <t>VÄRMLANDS LÄN</t>
        </is>
      </c>
      <c r="E424" t="inlineStr">
        <is>
          <t>SÄFFLE</t>
        </is>
      </c>
      <c r="F424" t="inlineStr">
        <is>
          <t>Kyrkan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21074-2024</t>
        </is>
      </c>
      <c r="B425" s="1" t="n">
        <v>45439.89835648148</v>
      </c>
      <c r="C425" s="1" t="n">
        <v>45952</v>
      </c>
      <c r="D425" t="inlineStr">
        <is>
          <t>VÄRMLANDS LÄN</t>
        </is>
      </c>
      <c r="E425" t="inlineStr">
        <is>
          <t>SÄFFLE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14858-2025</t>
        </is>
      </c>
      <c r="B426" s="1" t="n">
        <v>45743</v>
      </c>
      <c r="C426" s="1" t="n">
        <v>45952</v>
      </c>
      <c r="D426" t="inlineStr">
        <is>
          <t>VÄRMLANDS LÄN</t>
        </is>
      </c>
      <c r="E426" t="inlineStr">
        <is>
          <t>SÄFFLE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10087-2025</t>
        </is>
      </c>
      <c r="B427" s="1" t="n">
        <v>45719</v>
      </c>
      <c r="C427" s="1" t="n">
        <v>45952</v>
      </c>
      <c r="D427" t="inlineStr">
        <is>
          <t>VÄRMLANDS LÄN</t>
        </is>
      </c>
      <c r="E427" t="inlineStr">
        <is>
          <t>SÄFFLE</t>
        </is>
      </c>
      <c r="G427" t="n">
        <v>11.9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61643-2023</t>
        </is>
      </c>
      <c r="B428" s="1" t="n">
        <v>45261</v>
      </c>
      <c r="C428" s="1" t="n">
        <v>45952</v>
      </c>
      <c r="D428" t="inlineStr">
        <is>
          <t>VÄRMLANDS LÄN</t>
        </is>
      </c>
      <c r="E428" t="inlineStr">
        <is>
          <t>SÄFFLE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19273-2025</t>
        </is>
      </c>
      <c r="B429" s="1" t="n">
        <v>45769</v>
      </c>
      <c r="C429" s="1" t="n">
        <v>45952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31945-2022</t>
        </is>
      </c>
      <c r="B430" s="1" t="n">
        <v>44777.69274305556</v>
      </c>
      <c r="C430" s="1" t="n">
        <v>45952</v>
      </c>
      <c r="D430" t="inlineStr">
        <is>
          <t>VÄRMLANDS LÄN</t>
        </is>
      </c>
      <c r="E430" t="inlineStr">
        <is>
          <t>SÄFFLE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14149-2025</t>
        </is>
      </c>
      <c r="B431" s="1" t="n">
        <v>45740.4903587963</v>
      </c>
      <c r="C431" s="1" t="n">
        <v>45952</v>
      </c>
      <c r="D431" t="inlineStr">
        <is>
          <t>VÄRMLANDS LÄN</t>
        </is>
      </c>
      <c r="E431" t="inlineStr">
        <is>
          <t>SÄFFLE</t>
        </is>
      </c>
      <c r="F431" t="inlineStr">
        <is>
          <t>Bergvik skog väst AB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19161-2024</t>
        </is>
      </c>
      <c r="B432" s="1" t="n">
        <v>45428</v>
      </c>
      <c r="C432" s="1" t="n">
        <v>45952</v>
      </c>
      <c r="D432" t="inlineStr">
        <is>
          <t>VÄRMLANDS LÄN</t>
        </is>
      </c>
      <c r="E432" t="inlineStr">
        <is>
          <t>SÄFFLE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9015-2024</t>
        </is>
      </c>
      <c r="B433" s="1" t="n">
        <v>45356</v>
      </c>
      <c r="C433" s="1" t="n">
        <v>45952</v>
      </c>
      <c r="D433" t="inlineStr">
        <is>
          <t>VÄRMLANDS LÄN</t>
        </is>
      </c>
      <c r="E433" t="inlineStr">
        <is>
          <t>SÄFFLE</t>
        </is>
      </c>
      <c r="F433" t="inlineStr">
        <is>
          <t>Bergvik skog väst AB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24704-2024</t>
        </is>
      </c>
      <c r="B434" s="1" t="n">
        <v>45460</v>
      </c>
      <c r="C434" s="1" t="n">
        <v>45952</v>
      </c>
      <c r="D434" t="inlineStr">
        <is>
          <t>VÄRMLANDS LÄN</t>
        </is>
      </c>
      <c r="E434" t="inlineStr">
        <is>
          <t>SÄFFLE</t>
        </is>
      </c>
      <c r="G434" t="n">
        <v>49.7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51593-2023</t>
        </is>
      </c>
      <c r="B435" s="1" t="n">
        <v>45222.47865740741</v>
      </c>
      <c r="C435" s="1" t="n">
        <v>45952</v>
      </c>
      <c r="D435" t="inlineStr">
        <is>
          <t>VÄRMLANDS LÄN</t>
        </is>
      </c>
      <c r="E435" t="inlineStr">
        <is>
          <t>SÄFFLE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15961-2021</t>
        </is>
      </c>
      <c r="B436" s="1" t="n">
        <v>44287</v>
      </c>
      <c r="C436" s="1" t="n">
        <v>45952</v>
      </c>
      <c r="D436" t="inlineStr">
        <is>
          <t>VÄRMLANDS LÄN</t>
        </is>
      </c>
      <c r="E436" t="inlineStr">
        <is>
          <t>SÄFFLE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36001-2023</t>
        </is>
      </c>
      <c r="B437" s="1" t="n">
        <v>45149.34829861111</v>
      </c>
      <c r="C437" s="1" t="n">
        <v>45952</v>
      </c>
      <c r="D437" t="inlineStr">
        <is>
          <t>VÄRMLANDS LÄN</t>
        </is>
      </c>
      <c r="E437" t="inlineStr">
        <is>
          <t>SÄFFLE</t>
        </is>
      </c>
      <c r="G437" t="n">
        <v>8.300000000000001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61223-2023</t>
        </is>
      </c>
      <c r="B438" s="1" t="n">
        <v>45264</v>
      </c>
      <c r="C438" s="1" t="n">
        <v>45952</v>
      </c>
      <c r="D438" t="inlineStr">
        <is>
          <t>VÄRMLANDS LÄN</t>
        </is>
      </c>
      <c r="E438" t="inlineStr">
        <is>
          <t>SÄFFLE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14436-2024</t>
        </is>
      </c>
      <c r="B439" s="1" t="n">
        <v>45394</v>
      </c>
      <c r="C439" s="1" t="n">
        <v>45952</v>
      </c>
      <c r="D439" t="inlineStr">
        <is>
          <t>VÄRMLANDS LÄN</t>
        </is>
      </c>
      <c r="E439" t="inlineStr">
        <is>
          <t>SÄFFLE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63080-2023</t>
        </is>
      </c>
      <c r="B440" s="1" t="n">
        <v>45273.33925925926</v>
      </c>
      <c r="C440" s="1" t="n">
        <v>45952</v>
      </c>
      <c r="D440" t="inlineStr">
        <is>
          <t>VÄRMLANDS LÄN</t>
        </is>
      </c>
      <c r="E440" t="inlineStr">
        <is>
          <t>SÄFFLE</t>
        </is>
      </c>
      <c r="G440" t="n">
        <v>11.2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17198-2025</t>
        </is>
      </c>
      <c r="B441" s="1" t="n">
        <v>45756.41225694444</v>
      </c>
      <c r="C441" s="1" t="n">
        <v>45952</v>
      </c>
      <c r="D441" t="inlineStr">
        <is>
          <t>VÄRMLANDS LÄN</t>
        </is>
      </c>
      <c r="E441" t="inlineStr">
        <is>
          <t>SÄFFLE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17200-2025</t>
        </is>
      </c>
      <c r="B442" s="1" t="n">
        <v>45756</v>
      </c>
      <c r="C442" s="1" t="n">
        <v>45952</v>
      </c>
      <c r="D442" t="inlineStr">
        <is>
          <t>VÄRMLANDS LÄN</t>
        </is>
      </c>
      <c r="E442" t="inlineStr">
        <is>
          <t>SÄFFLE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11965-2025</t>
        </is>
      </c>
      <c r="B443" s="1" t="n">
        <v>45728</v>
      </c>
      <c r="C443" s="1" t="n">
        <v>45952</v>
      </c>
      <c r="D443" t="inlineStr">
        <is>
          <t>VÄRMLANDS LÄN</t>
        </is>
      </c>
      <c r="E443" t="inlineStr">
        <is>
          <t>SÄFFLE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47292-2021</t>
        </is>
      </c>
      <c r="B444" s="1" t="n">
        <v>44439</v>
      </c>
      <c r="C444" s="1" t="n">
        <v>45952</v>
      </c>
      <c r="D444" t="inlineStr">
        <is>
          <t>VÄRMLANDS LÄN</t>
        </is>
      </c>
      <c r="E444" t="inlineStr">
        <is>
          <t>SÄFFLE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11744-2025</t>
        </is>
      </c>
      <c r="B445" s="1" t="n">
        <v>45727</v>
      </c>
      <c r="C445" s="1" t="n">
        <v>45952</v>
      </c>
      <c r="D445" t="inlineStr">
        <is>
          <t>VÄRMLANDS LÄN</t>
        </is>
      </c>
      <c r="E445" t="inlineStr">
        <is>
          <t>SÄFFLE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2885-2025</t>
        </is>
      </c>
      <c r="B446" s="1" t="n">
        <v>45677.70292824074</v>
      </c>
      <c r="C446" s="1" t="n">
        <v>45952</v>
      </c>
      <c r="D446" t="inlineStr">
        <is>
          <t>VÄRMLANDS LÄN</t>
        </is>
      </c>
      <c r="E446" t="inlineStr">
        <is>
          <t>SÄFFLE</t>
        </is>
      </c>
      <c r="G446" t="n">
        <v>6.8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18106-2023</t>
        </is>
      </c>
      <c r="B447" s="1" t="n">
        <v>45040</v>
      </c>
      <c r="C447" s="1" t="n">
        <v>45952</v>
      </c>
      <c r="D447" t="inlineStr">
        <is>
          <t>VÄRMLANDS LÄN</t>
        </is>
      </c>
      <c r="E447" t="inlineStr">
        <is>
          <t>SÄFFLE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55088-2022</t>
        </is>
      </c>
      <c r="B448" s="1" t="n">
        <v>44881</v>
      </c>
      <c r="C448" s="1" t="n">
        <v>45952</v>
      </c>
      <c r="D448" t="inlineStr">
        <is>
          <t>VÄRMLANDS LÄN</t>
        </is>
      </c>
      <c r="E448" t="inlineStr">
        <is>
          <t>SÄFFLE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14314-2024</t>
        </is>
      </c>
      <c r="B449" s="1" t="n">
        <v>45393.67927083333</v>
      </c>
      <c r="C449" s="1" t="n">
        <v>45952</v>
      </c>
      <c r="D449" t="inlineStr">
        <is>
          <t>VÄRMLANDS LÄN</t>
        </is>
      </c>
      <c r="E449" t="inlineStr">
        <is>
          <t>SÄFFLE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10379-2022</t>
        </is>
      </c>
      <c r="B450" s="1" t="n">
        <v>44623</v>
      </c>
      <c r="C450" s="1" t="n">
        <v>45952</v>
      </c>
      <c r="D450" t="inlineStr">
        <is>
          <t>VÄRMLANDS LÄN</t>
        </is>
      </c>
      <c r="E450" t="inlineStr">
        <is>
          <t>SÄFFLE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35353-2023</t>
        </is>
      </c>
      <c r="B451" s="1" t="n">
        <v>45146.50280092593</v>
      </c>
      <c r="C451" s="1" t="n">
        <v>45952</v>
      </c>
      <c r="D451" t="inlineStr">
        <is>
          <t>VÄRMLANDS LÄN</t>
        </is>
      </c>
      <c r="E451" t="inlineStr">
        <is>
          <t>SÄFFLE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44504-2023</t>
        </is>
      </c>
      <c r="B452" s="1" t="n">
        <v>45189.46061342592</v>
      </c>
      <c r="C452" s="1" t="n">
        <v>45952</v>
      </c>
      <c r="D452" t="inlineStr">
        <is>
          <t>VÄRMLANDS LÄN</t>
        </is>
      </c>
      <c r="E452" t="inlineStr">
        <is>
          <t>SÄFFLE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45647-2023</t>
        </is>
      </c>
      <c r="B453" s="1" t="n">
        <v>45194.70186342593</v>
      </c>
      <c r="C453" s="1" t="n">
        <v>45952</v>
      </c>
      <c r="D453" t="inlineStr">
        <is>
          <t>VÄRMLANDS LÄN</t>
        </is>
      </c>
      <c r="E453" t="inlineStr">
        <is>
          <t>SÄFFLE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2191-2025</t>
        </is>
      </c>
      <c r="B454" s="1" t="n">
        <v>45672</v>
      </c>
      <c r="C454" s="1" t="n">
        <v>45952</v>
      </c>
      <c r="D454" t="inlineStr">
        <is>
          <t>VÄRMLANDS LÄN</t>
        </is>
      </c>
      <c r="E454" t="inlineStr">
        <is>
          <t>SÄFFLE</t>
        </is>
      </c>
      <c r="G454" t="n">
        <v>46.5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17396-2022</t>
        </is>
      </c>
      <c r="B455" s="1" t="n">
        <v>44678.68165509259</v>
      </c>
      <c r="C455" s="1" t="n">
        <v>45952</v>
      </c>
      <c r="D455" t="inlineStr">
        <is>
          <t>VÄRMLANDS LÄN</t>
        </is>
      </c>
      <c r="E455" t="inlineStr">
        <is>
          <t>SÄFFLE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32877-2024</t>
        </is>
      </c>
      <c r="B456" s="1" t="n">
        <v>45516.6842824074</v>
      </c>
      <c r="C456" s="1" t="n">
        <v>45952</v>
      </c>
      <c r="D456" t="inlineStr">
        <is>
          <t>VÄRMLANDS LÄN</t>
        </is>
      </c>
      <c r="E456" t="inlineStr">
        <is>
          <t>SÄFFLE</t>
        </is>
      </c>
      <c r="G456" t="n">
        <v>10.2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4231-2021</t>
        </is>
      </c>
      <c r="B457" s="1" t="n">
        <v>44221</v>
      </c>
      <c r="C457" s="1" t="n">
        <v>45952</v>
      </c>
      <c r="D457" t="inlineStr">
        <is>
          <t>VÄRMLANDS LÄN</t>
        </is>
      </c>
      <c r="E457" t="inlineStr">
        <is>
          <t>SÄFFLE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51266-2024</t>
        </is>
      </c>
      <c r="B458" s="1" t="n">
        <v>45603.70509259259</v>
      </c>
      <c r="C458" s="1" t="n">
        <v>45952</v>
      </c>
      <c r="D458" t="inlineStr">
        <is>
          <t>VÄRMLANDS LÄN</t>
        </is>
      </c>
      <c r="E458" t="inlineStr">
        <is>
          <t>SÄFFLE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6434-2025</t>
        </is>
      </c>
      <c r="B459" s="1" t="n">
        <v>45699</v>
      </c>
      <c r="C459" s="1" t="n">
        <v>45952</v>
      </c>
      <c r="D459" t="inlineStr">
        <is>
          <t>VÄRMLANDS LÄN</t>
        </is>
      </c>
      <c r="E459" t="inlineStr">
        <is>
          <t>SÄFFLE</t>
        </is>
      </c>
      <c r="F459" t="inlineStr">
        <is>
          <t>Bergvik skog väst AB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11935-2025</t>
        </is>
      </c>
      <c r="B460" s="1" t="n">
        <v>45728</v>
      </c>
      <c r="C460" s="1" t="n">
        <v>45952</v>
      </c>
      <c r="D460" t="inlineStr">
        <is>
          <t>VÄRMLANDS LÄN</t>
        </is>
      </c>
      <c r="E460" t="inlineStr">
        <is>
          <t>SÄFFLE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47819-2021</t>
        </is>
      </c>
      <c r="B461" s="1" t="n">
        <v>44448</v>
      </c>
      <c r="C461" s="1" t="n">
        <v>45952</v>
      </c>
      <c r="D461" t="inlineStr">
        <is>
          <t>VÄRMLANDS LÄN</t>
        </is>
      </c>
      <c r="E461" t="inlineStr">
        <is>
          <t>SÄFFLE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58878-2021</t>
        </is>
      </c>
      <c r="B462" s="1" t="n">
        <v>44489</v>
      </c>
      <c r="C462" s="1" t="n">
        <v>45952</v>
      </c>
      <c r="D462" t="inlineStr">
        <is>
          <t>VÄRMLANDS LÄN</t>
        </is>
      </c>
      <c r="E462" t="inlineStr">
        <is>
          <t>SÄFFLE</t>
        </is>
      </c>
      <c r="G462" t="n">
        <v>6.6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17916-2024</t>
        </is>
      </c>
      <c r="B463" s="1" t="n">
        <v>45419</v>
      </c>
      <c r="C463" s="1" t="n">
        <v>45952</v>
      </c>
      <c r="D463" t="inlineStr">
        <is>
          <t>VÄRMLANDS LÄN</t>
        </is>
      </c>
      <c r="E463" t="inlineStr">
        <is>
          <t>SÄFFLE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31073-2023</t>
        </is>
      </c>
      <c r="B464" s="1" t="n">
        <v>45113.63711805556</v>
      </c>
      <c r="C464" s="1" t="n">
        <v>45952</v>
      </c>
      <c r="D464" t="inlineStr">
        <is>
          <t>VÄRMLANDS LÄN</t>
        </is>
      </c>
      <c r="E464" t="inlineStr">
        <is>
          <t>SÄFFLE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49301-2024</t>
        </is>
      </c>
      <c r="B465" s="1" t="n">
        <v>45596</v>
      </c>
      <c r="C465" s="1" t="n">
        <v>45952</v>
      </c>
      <c r="D465" t="inlineStr">
        <is>
          <t>VÄRMLANDS LÄN</t>
        </is>
      </c>
      <c r="E465" t="inlineStr">
        <is>
          <t>SÄFFLE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47992-2024</t>
        </is>
      </c>
      <c r="B466" s="1" t="n">
        <v>45589</v>
      </c>
      <c r="C466" s="1" t="n">
        <v>45952</v>
      </c>
      <c r="D466" t="inlineStr">
        <is>
          <t>VÄRMLANDS LÄN</t>
        </is>
      </c>
      <c r="E466" t="inlineStr">
        <is>
          <t>SÄFFLE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40487-2022</t>
        </is>
      </c>
      <c r="B467" s="1" t="n">
        <v>44819</v>
      </c>
      <c r="C467" s="1" t="n">
        <v>45952</v>
      </c>
      <c r="D467" t="inlineStr">
        <is>
          <t>VÄRMLANDS LÄN</t>
        </is>
      </c>
      <c r="E467" t="inlineStr">
        <is>
          <t>SÄFFLE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40630-2022</t>
        </is>
      </c>
      <c r="B468" s="1" t="n">
        <v>44823</v>
      </c>
      <c r="C468" s="1" t="n">
        <v>45952</v>
      </c>
      <c r="D468" t="inlineStr">
        <is>
          <t>VÄRMLANDS LÄN</t>
        </is>
      </c>
      <c r="E468" t="inlineStr">
        <is>
          <t>SÄFFLE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2933-2023</t>
        </is>
      </c>
      <c r="B469" s="1" t="n">
        <v>44945</v>
      </c>
      <c r="C469" s="1" t="n">
        <v>45952</v>
      </c>
      <c r="D469" t="inlineStr">
        <is>
          <t>VÄRMLANDS LÄN</t>
        </is>
      </c>
      <c r="E469" t="inlineStr">
        <is>
          <t>SÄFFLE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54126-2022</t>
        </is>
      </c>
      <c r="B470" s="1" t="n">
        <v>44881.5821412037</v>
      </c>
      <c r="C470" s="1" t="n">
        <v>45952</v>
      </c>
      <c r="D470" t="inlineStr">
        <is>
          <t>VÄRMLANDS LÄN</t>
        </is>
      </c>
      <c r="E470" t="inlineStr">
        <is>
          <t>SÄFFLE</t>
        </is>
      </c>
      <c r="F470" t="inlineStr">
        <is>
          <t>Kyrkan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8620-2025</t>
        </is>
      </c>
      <c r="B471" s="1" t="n">
        <v>45711.44690972222</v>
      </c>
      <c r="C471" s="1" t="n">
        <v>45952</v>
      </c>
      <c r="D471" t="inlineStr">
        <is>
          <t>VÄRMLANDS LÄN</t>
        </is>
      </c>
      <c r="E471" t="inlineStr">
        <is>
          <t>SÄFFLE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6254-2024</t>
        </is>
      </c>
      <c r="B472" s="1" t="n">
        <v>45337</v>
      </c>
      <c r="C472" s="1" t="n">
        <v>45952</v>
      </c>
      <c r="D472" t="inlineStr">
        <is>
          <t>VÄRMLANDS LÄN</t>
        </is>
      </c>
      <c r="E472" t="inlineStr">
        <is>
          <t>SÄFFLE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55173-2020</t>
        </is>
      </c>
      <c r="B473" s="1" t="n">
        <v>44130</v>
      </c>
      <c r="C473" s="1" t="n">
        <v>45952</v>
      </c>
      <c r="D473" t="inlineStr">
        <is>
          <t>VÄRMLANDS LÄN</t>
        </is>
      </c>
      <c r="E473" t="inlineStr">
        <is>
          <t>SÄFFLE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11365-2023</t>
        </is>
      </c>
      <c r="B474" s="1" t="n">
        <v>44993.43474537037</v>
      </c>
      <c r="C474" s="1" t="n">
        <v>45952</v>
      </c>
      <c r="D474" t="inlineStr">
        <is>
          <t>VÄRMLANDS LÄN</t>
        </is>
      </c>
      <c r="E474" t="inlineStr">
        <is>
          <t>SÄFFLE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60018-2023</t>
        </is>
      </c>
      <c r="B475" s="1" t="n">
        <v>45258.29427083334</v>
      </c>
      <c r="C475" s="1" t="n">
        <v>45952</v>
      </c>
      <c r="D475" t="inlineStr">
        <is>
          <t>VÄRMLANDS LÄN</t>
        </is>
      </c>
      <c r="E475" t="inlineStr">
        <is>
          <t>SÄFFLE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62550-2022</t>
        </is>
      </c>
      <c r="B476" s="1" t="n">
        <v>44924.74262731482</v>
      </c>
      <c r="C476" s="1" t="n">
        <v>45952</v>
      </c>
      <c r="D476" t="inlineStr">
        <is>
          <t>VÄRMLANDS LÄN</t>
        </is>
      </c>
      <c r="E476" t="inlineStr">
        <is>
          <t>SÄFFLE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14428-2023</t>
        </is>
      </c>
      <c r="B477" s="1" t="n">
        <v>45012.5621875</v>
      </c>
      <c r="C477" s="1" t="n">
        <v>45952</v>
      </c>
      <c r="D477" t="inlineStr">
        <is>
          <t>VÄRMLANDS LÄN</t>
        </is>
      </c>
      <c r="E477" t="inlineStr">
        <is>
          <t>SÄFFLE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53239-2021</t>
        </is>
      </c>
      <c r="B478" s="1" t="n">
        <v>44468.44650462963</v>
      </c>
      <c r="C478" s="1" t="n">
        <v>45952</v>
      </c>
      <c r="D478" t="inlineStr">
        <is>
          <t>VÄRMLANDS LÄN</t>
        </is>
      </c>
      <c r="E478" t="inlineStr">
        <is>
          <t>SÄFFLE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59224-2021</t>
        </is>
      </c>
      <c r="B479" s="1" t="n">
        <v>44490.6284837963</v>
      </c>
      <c r="C479" s="1" t="n">
        <v>45952</v>
      </c>
      <c r="D479" t="inlineStr">
        <is>
          <t>VÄRMLANDS LÄN</t>
        </is>
      </c>
      <c r="E479" t="inlineStr">
        <is>
          <t>SÄFFLE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53533-2024</t>
        </is>
      </c>
      <c r="B480" s="1" t="n">
        <v>45611</v>
      </c>
      <c r="C480" s="1" t="n">
        <v>45952</v>
      </c>
      <c r="D480" t="inlineStr">
        <is>
          <t>VÄRMLANDS LÄN</t>
        </is>
      </c>
      <c r="E480" t="inlineStr">
        <is>
          <t>SÄFFLE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63787-2021</t>
        </is>
      </c>
      <c r="B481" s="1" t="n">
        <v>44509</v>
      </c>
      <c r="C481" s="1" t="n">
        <v>45952</v>
      </c>
      <c r="D481" t="inlineStr">
        <is>
          <t>VÄRMLANDS LÄN</t>
        </is>
      </c>
      <c r="E481" t="inlineStr">
        <is>
          <t>SÄFFLE</t>
        </is>
      </c>
      <c r="G481" t="n">
        <v>4.9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7966-2025</t>
        </is>
      </c>
      <c r="B482" s="1" t="n">
        <v>45707.45273148148</v>
      </c>
      <c r="C482" s="1" t="n">
        <v>45952</v>
      </c>
      <c r="D482" t="inlineStr">
        <is>
          <t>VÄRMLANDS LÄN</t>
        </is>
      </c>
      <c r="E482" t="inlineStr">
        <is>
          <t>SÄFFLE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14151-2025</t>
        </is>
      </c>
      <c r="B483" s="1" t="n">
        <v>45740</v>
      </c>
      <c r="C483" s="1" t="n">
        <v>45952</v>
      </c>
      <c r="D483" t="inlineStr">
        <is>
          <t>VÄRMLANDS LÄN</t>
        </is>
      </c>
      <c r="E483" t="inlineStr">
        <is>
          <t>SÄFFLE</t>
        </is>
      </c>
      <c r="F483" t="inlineStr">
        <is>
          <t>Bergvik skog väst AB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34548-2024</t>
        </is>
      </c>
      <c r="B484" s="1" t="n">
        <v>45525.82263888889</v>
      </c>
      <c r="C484" s="1" t="n">
        <v>45952</v>
      </c>
      <c r="D484" t="inlineStr">
        <is>
          <t>VÄRMLANDS LÄN</t>
        </is>
      </c>
      <c r="E484" t="inlineStr">
        <is>
          <t>SÄFFLE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10102-2025</t>
        </is>
      </c>
      <c r="B485" s="1" t="n">
        <v>45719</v>
      </c>
      <c r="C485" s="1" t="n">
        <v>45952</v>
      </c>
      <c r="D485" t="inlineStr">
        <is>
          <t>VÄRMLANDS LÄN</t>
        </is>
      </c>
      <c r="E485" t="inlineStr">
        <is>
          <t>SÄFFLE</t>
        </is>
      </c>
      <c r="G485" t="n">
        <v>5.5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19838-2025</t>
        </is>
      </c>
      <c r="B486" s="1" t="n">
        <v>45771</v>
      </c>
      <c r="C486" s="1" t="n">
        <v>45952</v>
      </c>
      <c r="D486" t="inlineStr">
        <is>
          <t>VÄRMLANDS LÄN</t>
        </is>
      </c>
      <c r="E486" t="inlineStr">
        <is>
          <t>SÄFFLE</t>
        </is>
      </c>
      <c r="G486" t="n">
        <v>5.7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47154-2025</t>
        </is>
      </c>
      <c r="B487" s="1" t="n">
        <v>45929.72997685185</v>
      </c>
      <c r="C487" s="1" t="n">
        <v>45952</v>
      </c>
      <c r="D487" t="inlineStr">
        <is>
          <t>VÄRMLANDS LÄN</t>
        </is>
      </c>
      <c r="E487" t="inlineStr">
        <is>
          <t>SÄFFLE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12599-2024</t>
        </is>
      </c>
      <c r="B488" s="1" t="n">
        <v>45380</v>
      </c>
      <c r="C488" s="1" t="n">
        <v>45952</v>
      </c>
      <c r="D488" t="inlineStr">
        <is>
          <t>VÄRMLANDS LÄN</t>
        </is>
      </c>
      <c r="E488" t="inlineStr">
        <is>
          <t>SÄFFLE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21273-2025</t>
        </is>
      </c>
      <c r="B489" s="1" t="n">
        <v>45779.62796296296</v>
      </c>
      <c r="C489" s="1" t="n">
        <v>45952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47162-2025</t>
        </is>
      </c>
      <c r="B490" s="1" t="n">
        <v>45929.74762731481</v>
      </c>
      <c r="C490" s="1" t="n">
        <v>45952</v>
      </c>
      <c r="D490" t="inlineStr">
        <is>
          <t>VÄRMLANDS LÄN</t>
        </is>
      </c>
      <c r="E490" t="inlineStr">
        <is>
          <t>SÄFFLE</t>
        </is>
      </c>
      <c r="G490" t="n">
        <v>8.9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21497-2025</t>
        </is>
      </c>
      <c r="B491" s="1" t="n">
        <v>45782</v>
      </c>
      <c r="C491" s="1" t="n">
        <v>45952</v>
      </c>
      <c r="D491" t="inlineStr">
        <is>
          <t>VÄRMLANDS LÄN</t>
        </is>
      </c>
      <c r="E491" t="inlineStr">
        <is>
          <t>SÄFFLE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21745-2025</t>
        </is>
      </c>
      <c r="B492" s="1" t="n">
        <v>45783.60231481482</v>
      </c>
      <c r="C492" s="1" t="n">
        <v>45952</v>
      </c>
      <c r="D492" t="inlineStr">
        <is>
          <t>VÄRMLANDS LÄN</t>
        </is>
      </c>
      <c r="E492" t="inlineStr">
        <is>
          <t>SÄFFLE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47336-2022</t>
        </is>
      </c>
      <c r="B493" s="1" t="n">
        <v>44853.38101851852</v>
      </c>
      <c r="C493" s="1" t="n">
        <v>45952</v>
      </c>
      <c r="D493" t="inlineStr">
        <is>
          <t>VÄRMLANDS LÄN</t>
        </is>
      </c>
      <c r="E493" t="inlineStr">
        <is>
          <t>SÄFFLE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10697-2024</t>
        </is>
      </c>
      <c r="B494" s="1" t="n">
        <v>45369.4175</v>
      </c>
      <c r="C494" s="1" t="n">
        <v>45952</v>
      </c>
      <c r="D494" t="inlineStr">
        <is>
          <t>VÄRMLANDS LÄN</t>
        </is>
      </c>
      <c r="E494" t="inlineStr">
        <is>
          <t>SÄFFLE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21476-2025</t>
        </is>
      </c>
      <c r="B495" s="1" t="n">
        <v>45782</v>
      </c>
      <c r="C495" s="1" t="n">
        <v>45952</v>
      </c>
      <c r="D495" t="inlineStr">
        <is>
          <t>VÄRMLANDS LÄN</t>
        </is>
      </c>
      <c r="E495" t="inlineStr">
        <is>
          <t>SÄFFLE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39184-2025</t>
        </is>
      </c>
      <c r="B496" s="1" t="n">
        <v>45888.66510416667</v>
      </c>
      <c r="C496" s="1" t="n">
        <v>45952</v>
      </c>
      <c r="D496" t="inlineStr">
        <is>
          <t>VÄRMLANDS LÄN</t>
        </is>
      </c>
      <c r="E496" t="inlineStr">
        <is>
          <t>SÄFFLE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47764-2025</t>
        </is>
      </c>
      <c r="B497" s="1" t="n">
        <v>45931.68141203704</v>
      </c>
      <c r="C497" s="1" t="n">
        <v>45952</v>
      </c>
      <c r="D497" t="inlineStr">
        <is>
          <t>VÄRMLANDS LÄN</t>
        </is>
      </c>
      <c r="E497" t="inlineStr">
        <is>
          <t>SÄFFLE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11944-2022</t>
        </is>
      </c>
      <c r="B498" s="1" t="n">
        <v>44635.57199074074</v>
      </c>
      <c r="C498" s="1" t="n">
        <v>45952</v>
      </c>
      <c r="D498" t="inlineStr">
        <is>
          <t>VÄRMLANDS LÄN</t>
        </is>
      </c>
      <c r="E498" t="inlineStr">
        <is>
          <t>SÄFFLE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39178-2025</t>
        </is>
      </c>
      <c r="B499" s="1" t="n">
        <v>45888.65850694444</v>
      </c>
      <c r="C499" s="1" t="n">
        <v>45952</v>
      </c>
      <c r="D499" t="inlineStr">
        <is>
          <t>VÄRMLANDS LÄN</t>
        </is>
      </c>
      <c r="E499" t="inlineStr">
        <is>
          <t>SÄFFLE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18925-2024</t>
        </is>
      </c>
      <c r="B500" s="1" t="n">
        <v>45427</v>
      </c>
      <c r="C500" s="1" t="n">
        <v>45952</v>
      </c>
      <c r="D500" t="inlineStr">
        <is>
          <t>VÄRMLANDS LÄN</t>
        </is>
      </c>
      <c r="E500" t="inlineStr">
        <is>
          <t>SÄFFLE</t>
        </is>
      </c>
      <c r="G500" t="n">
        <v>7.7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18424-2024</t>
        </is>
      </c>
      <c r="B501" s="1" t="n">
        <v>45425.41623842593</v>
      </c>
      <c r="C501" s="1" t="n">
        <v>45952</v>
      </c>
      <c r="D501" t="inlineStr">
        <is>
          <t>VÄRMLANDS LÄN</t>
        </is>
      </c>
      <c r="E501" t="inlineStr">
        <is>
          <t>SÄFFLE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40518-2024</t>
        </is>
      </c>
      <c r="B502" s="1" t="n">
        <v>45555</v>
      </c>
      <c r="C502" s="1" t="n">
        <v>45952</v>
      </c>
      <c r="D502" t="inlineStr">
        <is>
          <t>VÄRMLANDS LÄN</t>
        </is>
      </c>
      <c r="E502" t="inlineStr">
        <is>
          <t>SÄFFLE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22228-2025</t>
        </is>
      </c>
      <c r="B503" s="1" t="n">
        <v>45785</v>
      </c>
      <c r="C503" s="1" t="n">
        <v>45952</v>
      </c>
      <c r="D503" t="inlineStr">
        <is>
          <t>VÄRMLANDS LÄN</t>
        </is>
      </c>
      <c r="E503" t="inlineStr">
        <is>
          <t>SÄFFLE</t>
        </is>
      </c>
      <c r="G503" t="n">
        <v>19.5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85-2025</t>
        </is>
      </c>
      <c r="B504" s="1" t="n">
        <v>45659</v>
      </c>
      <c r="C504" s="1" t="n">
        <v>45952</v>
      </c>
      <c r="D504" t="inlineStr">
        <is>
          <t>VÄRMLANDS LÄN</t>
        </is>
      </c>
      <c r="E504" t="inlineStr">
        <is>
          <t>SÄFFLE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21980-2025</t>
        </is>
      </c>
      <c r="B505" s="1" t="n">
        <v>45784</v>
      </c>
      <c r="C505" s="1" t="n">
        <v>45952</v>
      </c>
      <c r="D505" t="inlineStr">
        <is>
          <t>VÄRMLANDS LÄN</t>
        </is>
      </c>
      <c r="E505" t="inlineStr">
        <is>
          <t>SÄFFLE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39147-2025</t>
        </is>
      </c>
      <c r="B506" s="1" t="n">
        <v>45888</v>
      </c>
      <c r="C506" s="1" t="n">
        <v>45952</v>
      </c>
      <c r="D506" t="inlineStr">
        <is>
          <t>VÄRMLANDS LÄN</t>
        </is>
      </c>
      <c r="E506" t="inlineStr">
        <is>
          <t>SÄFFLE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59708-2022</t>
        </is>
      </c>
      <c r="B507" s="1" t="n">
        <v>44900</v>
      </c>
      <c r="C507" s="1" t="n">
        <v>45952</v>
      </c>
      <c r="D507" t="inlineStr">
        <is>
          <t>VÄRMLANDS LÄN</t>
        </is>
      </c>
      <c r="E507" t="inlineStr">
        <is>
          <t>SÄFFLE</t>
        </is>
      </c>
      <c r="G507" t="n">
        <v>11.2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10990-2025</t>
        </is>
      </c>
      <c r="B508" s="1" t="n">
        <v>45723.43067129629</v>
      </c>
      <c r="C508" s="1" t="n">
        <v>45952</v>
      </c>
      <c r="D508" t="inlineStr">
        <is>
          <t>VÄRMLANDS LÄN</t>
        </is>
      </c>
      <c r="E508" t="inlineStr">
        <is>
          <t>SÄFFLE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51203-2024</t>
        </is>
      </c>
      <c r="B509" s="1" t="n">
        <v>45603.62186342593</v>
      </c>
      <c r="C509" s="1" t="n">
        <v>45952</v>
      </c>
      <c r="D509" t="inlineStr">
        <is>
          <t>VÄRMLANDS LÄN</t>
        </is>
      </c>
      <c r="E509" t="inlineStr">
        <is>
          <t>SÄFFLE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3752-2025</t>
        </is>
      </c>
      <c r="B510" s="1" t="n">
        <v>45681</v>
      </c>
      <c r="C510" s="1" t="n">
        <v>45952</v>
      </c>
      <c r="D510" t="inlineStr">
        <is>
          <t>VÄRMLANDS LÄN</t>
        </is>
      </c>
      <c r="E510" t="inlineStr">
        <is>
          <t>SÄFFLE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25561-2023</t>
        </is>
      </c>
      <c r="B511" s="1" t="n">
        <v>45082</v>
      </c>
      <c r="C511" s="1" t="n">
        <v>45952</v>
      </c>
      <c r="D511" t="inlineStr">
        <is>
          <t>VÄRMLANDS LÄN</t>
        </is>
      </c>
      <c r="E511" t="inlineStr">
        <is>
          <t>SÄFFLE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61819-2024</t>
        </is>
      </c>
      <c r="B512" s="1" t="n">
        <v>45646</v>
      </c>
      <c r="C512" s="1" t="n">
        <v>45952</v>
      </c>
      <c r="D512" t="inlineStr">
        <is>
          <t>VÄRMLANDS LÄN</t>
        </is>
      </c>
      <c r="E512" t="inlineStr">
        <is>
          <t>SÄFFLE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45342-2025</t>
        </is>
      </c>
      <c r="B513" s="1" t="n">
        <v>45922</v>
      </c>
      <c r="C513" s="1" t="n">
        <v>45952</v>
      </c>
      <c r="D513" t="inlineStr">
        <is>
          <t>VÄRMLANDS LÄN</t>
        </is>
      </c>
      <c r="E513" t="inlineStr">
        <is>
          <t>SÄFFLE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39090-2023</t>
        </is>
      </c>
      <c r="B514" s="1" t="n">
        <v>45164.43252314815</v>
      </c>
      <c r="C514" s="1" t="n">
        <v>45952</v>
      </c>
      <c r="D514" t="inlineStr">
        <is>
          <t>VÄRMLANDS LÄN</t>
        </is>
      </c>
      <c r="E514" t="inlineStr">
        <is>
          <t>SÄFFLE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13533-2025</t>
        </is>
      </c>
      <c r="B515" s="1" t="n">
        <v>45736</v>
      </c>
      <c r="C515" s="1" t="n">
        <v>45952</v>
      </c>
      <c r="D515" t="inlineStr">
        <is>
          <t>VÄRMLANDS LÄN</t>
        </is>
      </c>
      <c r="E515" t="inlineStr">
        <is>
          <t>SÄFFLE</t>
        </is>
      </c>
      <c r="G515" t="n">
        <v>8.5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21977-2025</t>
        </is>
      </c>
      <c r="B516" s="1" t="n">
        <v>45784</v>
      </c>
      <c r="C516" s="1" t="n">
        <v>45952</v>
      </c>
      <c r="D516" t="inlineStr">
        <is>
          <t>VÄRMLANDS LÄN</t>
        </is>
      </c>
      <c r="E516" t="inlineStr">
        <is>
          <t>SÄFFLE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39023-2025</t>
        </is>
      </c>
      <c r="B517" s="1" t="n">
        <v>45888.3778587963</v>
      </c>
      <c r="C517" s="1" t="n">
        <v>45952</v>
      </c>
      <c r="D517" t="inlineStr">
        <is>
          <t>VÄRMLANDS LÄN</t>
        </is>
      </c>
      <c r="E517" t="inlineStr">
        <is>
          <t>SÄFFLE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22660-2025</t>
        </is>
      </c>
      <c r="B518" s="1" t="n">
        <v>45789</v>
      </c>
      <c r="C518" s="1" t="n">
        <v>45952</v>
      </c>
      <c r="D518" t="inlineStr">
        <is>
          <t>VÄRMLANDS LÄN</t>
        </is>
      </c>
      <c r="E518" t="inlineStr">
        <is>
          <t>SÄFFLE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39021-2025</t>
        </is>
      </c>
      <c r="B519" s="1" t="n">
        <v>45888.37590277778</v>
      </c>
      <c r="C519" s="1" t="n">
        <v>45952</v>
      </c>
      <c r="D519" t="inlineStr">
        <is>
          <t>VÄRMLANDS LÄN</t>
        </is>
      </c>
      <c r="E519" t="inlineStr">
        <is>
          <t>SÄFFLE</t>
        </is>
      </c>
      <c r="G519" t="n">
        <v>7.5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58653-2023</t>
        </is>
      </c>
      <c r="B520" s="1" t="n">
        <v>45251</v>
      </c>
      <c r="C520" s="1" t="n">
        <v>45952</v>
      </c>
      <c r="D520" t="inlineStr">
        <is>
          <t>VÄRMLANDS LÄN</t>
        </is>
      </c>
      <c r="E520" t="inlineStr">
        <is>
          <t>SÄFFLE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17238-2025</t>
        </is>
      </c>
      <c r="B521" s="1" t="n">
        <v>45756</v>
      </c>
      <c r="C521" s="1" t="n">
        <v>45952</v>
      </c>
      <c r="D521" t="inlineStr">
        <is>
          <t>VÄRMLANDS LÄN</t>
        </is>
      </c>
      <c r="E521" t="inlineStr">
        <is>
          <t>SÄFFLE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27231-2024</t>
        </is>
      </c>
      <c r="B522" s="1" t="n">
        <v>45471</v>
      </c>
      <c r="C522" s="1" t="n">
        <v>45952</v>
      </c>
      <c r="D522" t="inlineStr">
        <is>
          <t>VÄRMLANDS LÄN</t>
        </is>
      </c>
      <c r="E522" t="inlineStr">
        <is>
          <t>SÄFFLE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27243-2024</t>
        </is>
      </c>
      <c r="B523" s="1" t="n">
        <v>45471</v>
      </c>
      <c r="C523" s="1" t="n">
        <v>45952</v>
      </c>
      <c r="D523" t="inlineStr">
        <is>
          <t>VÄRMLANDS LÄN</t>
        </is>
      </c>
      <c r="E523" t="inlineStr">
        <is>
          <t>SÄFFLE</t>
        </is>
      </c>
      <c r="G523" t="n">
        <v>5.2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16958-2024</t>
        </is>
      </c>
      <c r="B524" s="1" t="n">
        <v>45411</v>
      </c>
      <c r="C524" s="1" t="n">
        <v>45952</v>
      </c>
      <c r="D524" t="inlineStr">
        <is>
          <t>VÄRMLANDS LÄN</t>
        </is>
      </c>
      <c r="E524" t="inlineStr">
        <is>
          <t>SÄFFLE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48396-2022</t>
        </is>
      </c>
      <c r="B525" s="1" t="n">
        <v>44858</v>
      </c>
      <c r="C525" s="1" t="n">
        <v>45952</v>
      </c>
      <c r="D525" t="inlineStr">
        <is>
          <t>VÄRMLANDS LÄN</t>
        </is>
      </c>
      <c r="E525" t="inlineStr">
        <is>
          <t>SÄFFLE</t>
        </is>
      </c>
      <c r="G525" t="n">
        <v>13.7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62790-2020</t>
        </is>
      </c>
      <c r="B526" s="1" t="n">
        <v>44161</v>
      </c>
      <c r="C526" s="1" t="n">
        <v>45952</v>
      </c>
      <c r="D526" t="inlineStr">
        <is>
          <t>VÄRMLANDS LÄN</t>
        </is>
      </c>
      <c r="E526" t="inlineStr">
        <is>
          <t>SÄFFLE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45333-2025</t>
        </is>
      </c>
      <c r="B527" s="1" t="n">
        <v>45922</v>
      </c>
      <c r="C527" s="1" t="n">
        <v>45952</v>
      </c>
      <c r="D527" t="inlineStr">
        <is>
          <t>VÄRMLANDS LÄN</t>
        </is>
      </c>
      <c r="E527" t="inlineStr">
        <is>
          <t>SÄFFLE</t>
        </is>
      </c>
      <c r="G527" t="n">
        <v>5.9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10350-2025</t>
        </is>
      </c>
      <c r="B528" s="1" t="n">
        <v>45720</v>
      </c>
      <c r="C528" s="1" t="n">
        <v>45952</v>
      </c>
      <c r="D528" t="inlineStr">
        <is>
          <t>VÄRMLANDS LÄN</t>
        </is>
      </c>
      <c r="E528" t="inlineStr">
        <is>
          <t>SÄFFLE</t>
        </is>
      </c>
      <c r="F528" t="inlineStr">
        <is>
          <t>Kyrkan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35533-2023</t>
        </is>
      </c>
      <c r="B529" s="1" t="n">
        <v>45146</v>
      </c>
      <c r="C529" s="1" t="n">
        <v>45952</v>
      </c>
      <c r="D529" t="inlineStr">
        <is>
          <t>VÄRMLANDS LÄN</t>
        </is>
      </c>
      <c r="E529" t="inlineStr">
        <is>
          <t>SÄFFLE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13650-2023</t>
        </is>
      </c>
      <c r="B530" s="1" t="n">
        <v>45006.67759259259</v>
      </c>
      <c r="C530" s="1" t="n">
        <v>45952</v>
      </c>
      <c r="D530" t="inlineStr">
        <is>
          <t>VÄRMLANDS LÄN</t>
        </is>
      </c>
      <c r="E530" t="inlineStr">
        <is>
          <t>SÄFFLE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28267-2024</t>
        </is>
      </c>
      <c r="B531" s="1" t="n">
        <v>45477</v>
      </c>
      <c r="C531" s="1" t="n">
        <v>45952</v>
      </c>
      <c r="D531" t="inlineStr">
        <is>
          <t>VÄRMLANDS LÄN</t>
        </is>
      </c>
      <c r="E531" t="inlineStr">
        <is>
          <t>SÄFFLE</t>
        </is>
      </c>
      <c r="G531" t="n">
        <v>9.4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15632-2024</t>
        </is>
      </c>
      <c r="B532" s="1" t="n">
        <v>45403</v>
      </c>
      <c r="C532" s="1" t="n">
        <v>45952</v>
      </c>
      <c r="D532" t="inlineStr">
        <is>
          <t>VÄRMLANDS LÄN</t>
        </is>
      </c>
      <c r="E532" t="inlineStr">
        <is>
          <t>SÄFFLE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31855-2025</t>
        </is>
      </c>
      <c r="B533" s="1" t="n">
        <v>45834</v>
      </c>
      <c r="C533" s="1" t="n">
        <v>45952</v>
      </c>
      <c r="D533" t="inlineStr">
        <is>
          <t>VÄRMLANDS LÄN</t>
        </is>
      </c>
      <c r="E533" t="inlineStr">
        <is>
          <t>SÄFFLE</t>
        </is>
      </c>
      <c r="F533" t="inlineStr">
        <is>
          <t>Kyrkan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35709-2023</t>
        </is>
      </c>
      <c r="B534" s="1" t="n">
        <v>45147.67074074074</v>
      </c>
      <c r="C534" s="1" t="n">
        <v>45952</v>
      </c>
      <c r="D534" t="inlineStr">
        <is>
          <t>VÄRMLANDS LÄN</t>
        </is>
      </c>
      <c r="E534" t="inlineStr">
        <is>
          <t>SÄFFLE</t>
        </is>
      </c>
      <c r="G534" t="n">
        <v>7.2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59312-2023</t>
        </is>
      </c>
      <c r="B535" s="1" t="n">
        <v>45253.61355324074</v>
      </c>
      <c r="C535" s="1" t="n">
        <v>45952</v>
      </c>
      <c r="D535" t="inlineStr">
        <is>
          <t>VÄRMLANDS LÄN</t>
        </is>
      </c>
      <c r="E535" t="inlineStr">
        <is>
          <t>SÄFFLE</t>
        </is>
      </c>
      <c r="G535" t="n">
        <v>8.699999999999999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22717-2025</t>
        </is>
      </c>
      <c r="B536" s="1" t="n">
        <v>45789.56633101852</v>
      </c>
      <c r="C536" s="1" t="n">
        <v>45952</v>
      </c>
      <c r="D536" t="inlineStr">
        <is>
          <t>VÄRMLANDS LÄN</t>
        </is>
      </c>
      <c r="E536" t="inlineStr">
        <is>
          <t>SÄFFLE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22718-2025</t>
        </is>
      </c>
      <c r="B537" s="1" t="n">
        <v>45789</v>
      </c>
      <c r="C537" s="1" t="n">
        <v>45952</v>
      </c>
      <c r="D537" t="inlineStr">
        <is>
          <t>VÄRMLANDS LÄN</t>
        </is>
      </c>
      <c r="E537" t="inlineStr">
        <is>
          <t>SÄFFLE</t>
        </is>
      </c>
      <c r="F537" t="inlineStr">
        <is>
          <t>Bergvik skog väst AB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45343-2025</t>
        </is>
      </c>
      <c r="B538" s="1" t="n">
        <v>45922</v>
      </c>
      <c r="C538" s="1" t="n">
        <v>45952</v>
      </c>
      <c r="D538" t="inlineStr">
        <is>
          <t>VÄRMLANDS LÄN</t>
        </is>
      </c>
      <c r="E538" t="inlineStr">
        <is>
          <t>SÄFFLE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55093-2022</t>
        </is>
      </c>
      <c r="B539" s="1" t="n">
        <v>44881</v>
      </c>
      <c r="C539" s="1" t="n">
        <v>45952</v>
      </c>
      <c r="D539" t="inlineStr">
        <is>
          <t>VÄRMLANDS LÄN</t>
        </is>
      </c>
      <c r="E539" t="inlineStr">
        <is>
          <t>SÄFFLE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59807-2024</t>
        </is>
      </c>
      <c r="B540" s="1" t="n">
        <v>45639</v>
      </c>
      <c r="C540" s="1" t="n">
        <v>45952</v>
      </c>
      <c r="D540" t="inlineStr">
        <is>
          <t>VÄRMLANDS LÄN</t>
        </is>
      </c>
      <c r="E540" t="inlineStr">
        <is>
          <t>SÄFFLE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59812-2024</t>
        </is>
      </c>
      <c r="B541" s="1" t="n">
        <v>45639.60733796296</v>
      </c>
      <c r="C541" s="1" t="n">
        <v>45952</v>
      </c>
      <c r="D541" t="inlineStr">
        <is>
          <t>VÄRMLANDS LÄN</t>
        </is>
      </c>
      <c r="E541" t="inlineStr">
        <is>
          <t>SÄFFLE</t>
        </is>
      </c>
      <c r="G541" t="n">
        <v>8.1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23188-2024</t>
        </is>
      </c>
      <c r="B542" s="1" t="n">
        <v>45450</v>
      </c>
      <c r="C542" s="1" t="n">
        <v>45952</v>
      </c>
      <c r="D542" t="inlineStr">
        <is>
          <t>VÄRMLANDS LÄN</t>
        </is>
      </c>
      <c r="E542" t="inlineStr">
        <is>
          <t>SÄFFLE</t>
        </is>
      </c>
      <c r="F542" t="inlineStr">
        <is>
          <t>Bergvik skog väst AB</t>
        </is>
      </c>
      <c r="G542" t="n">
        <v>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31591-2024</t>
        </is>
      </c>
      <c r="B543" s="1" t="n">
        <v>45506</v>
      </c>
      <c r="C543" s="1" t="n">
        <v>45952</v>
      </c>
      <c r="D543" t="inlineStr">
        <is>
          <t>VÄRMLANDS LÄN</t>
        </is>
      </c>
      <c r="E543" t="inlineStr">
        <is>
          <t>SÄFFLE</t>
        </is>
      </c>
      <c r="F543" t="inlineStr">
        <is>
          <t>Kyrkan</t>
        </is>
      </c>
      <c r="G543" t="n">
        <v>10.2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38534-2022</t>
        </is>
      </c>
      <c r="B544" s="1" t="n">
        <v>44813</v>
      </c>
      <c r="C544" s="1" t="n">
        <v>45952</v>
      </c>
      <c r="D544" t="inlineStr">
        <is>
          <t>VÄRMLANDS LÄN</t>
        </is>
      </c>
      <c r="E544" t="inlineStr">
        <is>
          <t>SÄFFLE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60198-2022</t>
        </is>
      </c>
      <c r="B545" s="1" t="n">
        <v>44910.37921296297</v>
      </c>
      <c r="C545" s="1" t="n">
        <v>45952</v>
      </c>
      <c r="D545" t="inlineStr">
        <is>
          <t>VÄRMLANDS LÄN</t>
        </is>
      </c>
      <c r="E545" t="inlineStr">
        <is>
          <t>SÄFFLE</t>
        </is>
      </c>
      <c r="F545" t="inlineStr">
        <is>
          <t>Bergvik skog väst AB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58914-2022</t>
        </is>
      </c>
      <c r="B546" s="1" t="n">
        <v>44896</v>
      </c>
      <c r="C546" s="1" t="n">
        <v>45952</v>
      </c>
      <c r="D546" t="inlineStr">
        <is>
          <t>VÄRMLANDS LÄN</t>
        </is>
      </c>
      <c r="E546" t="inlineStr">
        <is>
          <t>SÄFFLE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11904-2025</t>
        </is>
      </c>
      <c r="B547" s="1" t="n">
        <v>45728.48168981481</v>
      </c>
      <c r="C547" s="1" t="n">
        <v>45952</v>
      </c>
      <c r="D547" t="inlineStr">
        <is>
          <t>VÄRMLANDS LÄN</t>
        </is>
      </c>
      <c r="E547" t="inlineStr">
        <is>
          <t>SÄFFLE</t>
        </is>
      </c>
      <c r="G547" t="n">
        <v>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47808-2025</t>
        </is>
      </c>
      <c r="B548" s="1" t="n">
        <v>45931.94607638889</v>
      </c>
      <c r="C548" s="1" t="n">
        <v>45952</v>
      </c>
      <c r="D548" t="inlineStr">
        <is>
          <t>VÄRMLANDS LÄN</t>
        </is>
      </c>
      <c r="E548" t="inlineStr">
        <is>
          <t>SÄFFLE</t>
        </is>
      </c>
      <c r="F548" t="inlineStr">
        <is>
          <t>Kyrkan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31985-2023</t>
        </is>
      </c>
      <c r="B549" s="1" t="n">
        <v>45107</v>
      </c>
      <c r="C549" s="1" t="n">
        <v>45952</v>
      </c>
      <c r="D549" t="inlineStr">
        <is>
          <t>VÄRMLANDS LÄN</t>
        </is>
      </c>
      <c r="E549" t="inlineStr">
        <is>
          <t>SÄFFLE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45346-2025</t>
        </is>
      </c>
      <c r="B550" s="1" t="n">
        <v>45922</v>
      </c>
      <c r="C550" s="1" t="n">
        <v>45952</v>
      </c>
      <c r="D550" t="inlineStr">
        <is>
          <t>VÄRMLANDS LÄN</t>
        </is>
      </c>
      <c r="E550" t="inlineStr">
        <is>
          <t>SÄFFLE</t>
        </is>
      </c>
      <c r="G550" t="n">
        <v>7.2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9152-2023</t>
        </is>
      </c>
      <c r="B551" s="1" t="n">
        <v>44976</v>
      </c>
      <c r="C551" s="1" t="n">
        <v>45952</v>
      </c>
      <c r="D551" t="inlineStr">
        <is>
          <t>VÄRMLANDS LÄN</t>
        </is>
      </c>
      <c r="E551" t="inlineStr">
        <is>
          <t>SÄFFLE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57873-2024</t>
        </is>
      </c>
      <c r="B552" s="1" t="n">
        <v>45631.44657407407</v>
      </c>
      <c r="C552" s="1" t="n">
        <v>45952</v>
      </c>
      <c r="D552" t="inlineStr">
        <is>
          <t>VÄRMLANDS LÄN</t>
        </is>
      </c>
      <c r="E552" t="inlineStr">
        <is>
          <t>SÄFFLE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34654-2025</t>
        </is>
      </c>
      <c r="B553" s="1" t="n">
        <v>45848</v>
      </c>
      <c r="C553" s="1" t="n">
        <v>45952</v>
      </c>
      <c r="D553" t="inlineStr">
        <is>
          <t>VÄRMLANDS LÄN</t>
        </is>
      </c>
      <c r="E553" t="inlineStr">
        <is>
          <t>SÄFFLE</t>
        </is>
      </c>
      <c r="G553" t="n">
        <v>15.4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9888-2025</t>
        </is>
      </c>
      <c r="B554" s="1" t="n">
        <v>45716</v>
      </c>
      <c r="C554" s="1" t="n">
        <v>45952</v>
      </c>
      <c r="D554" t="inlineStr">
        <is>
          <t>VÄRMLANDS LÄN</t>
        </is>
      </c>
      <c r="E554" t="inlineStr">
        <is>
          <t>SÄFFLE</t>
        </is>
      </c>
      <c r="G554" t="n">
        <v>5.1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5468-2023</t>
        </is>
      </c>
      <c r="B555" s="1" t="n">
        <v>44960.33927083333</v>
      </c>
      <c r="C555" s="1" t="n">
        <v>45952</v>
      </c>
      <c r="D555" t="inlineStr">
        <is>
          <t>VÄRMLANDS LÄN</t>
        </is>
      </c>
      <c r="E555" t="inlineStr">
        <is>
          <t>SÄFFLE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39841-2025</t>
        </is>
      </c>
      <c r="B556" s="1" t="n">
        <v>45891</v>
      </c>
      <c r="C556" s="1" t="n">
        <v>45952</v>
      </c>
      <c r="D556" t="inlineStr">
        <is>
          <t>VÄRMLANDS LÄN</t>
        </is>
      </c>
      <c r="E556" t="inlineStr">
        <is>
          <t>SÄFFLE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45348-2025</t>
        </is>
      </c>
      <c r="B557" s="1" t="n">
        <v>45922</v>
      </c>
      <c r="C557" s="1" t="n">
        <v>45952</v>
      </c>
      <c r="D557" t="inlineStr">
        <is>
          <t>VÄRMLANDS LÄN</t>
        </is>
      </c>
      <c r="E557" t="inlineStr">
        <is>
          <t>SÄFFLE</t>
        </is>
      </c>
      <c r="G557" t="n">
        <v>7.3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39587-2025</t>
        </is>
      </c>
      <c r="B558" s="1" t="n">
        <v>45890</v>
      </c>
      <c r="C558" s="1" t="n">
        <v>45952</v>
      </c>
      <c r="D558" t="inlineStr">
        <is>
          <t>VÄRMLANDS LÄN</t>
        </is>
      </c>
      <c r="E558" t="inlineStr">
        <is>
          <t>SÄFFLE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39588-2025</t>
        </is>
      </c>
      <c r="B559" s="1" t="n">
        <v>45890</v>
      </c>
      <c r="C559" s="1" t="n">
        <v>45952</v>
      </c>
      <c r="D559" t="inlineStr">
        <is>
          <t>VÄRMLANDS LÄN</t>
        </is>
      </c>
      <c r="E559" t="inlineStr">
        <is>
          <t>SÄFFLE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22656-2025</t>
        </is>
      </c>
      <c r="B560" s="1" t="n">
        <v>45789</v>
      </c>
      <c r="C560" s="1" t="n">
        <v>45952</v>
      </c>
      <c r="D560" t="inlineStr">
        <is>
          <t>VÄRMLANDS LÄN</t>
        </is>
      </c>
      <c r="E560" t="inlineStr">
        <is>
          <t>SÄFFLE</t>
        </is>
      </c>
      <c r="F560" t="inlineStr">
        <is>
          <t>Bergvik skog väst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23357-2025</t>
        </is>
      </c>
      <c r="B561" s="1" t="n">
        <v>45791.67365740741</v>
      </c>
      <c r="C561" s="1" t="n">
        <v>45952</v>
      </c>
      <c r="D561" t="inlineStr">
        <is>
          <t>VÄRMLANDS LÄN</t>
        </is>
      </c>
      <c r="E561" t="inlineStr">
        <is>
          <t>SÄFFLE</t>
        </is>
      </c>
      <c r="F561" t="inlineStr">
        <is>
          <t>Bergvik skog väst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34656-2025</t>
        </is>
      </c>
      <c r="B562" s="1" t="n">
        <v>45848</v>
      </c>
      <c r="C562" s="1" t="n">
        <v>45952</v>
      </c>
      <c r="D562" t="inlineStr">
        <is>
          <t>VÄRMLANDS LÄN</t>
        </is>
      </c>
      <c r="E562" t="inlineStr">
        <is>
          <t>SÄFFLE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22996-2025</t>
        </is>
      </c>
      <c r="B563" s="1" t="n">
        <v>45790</v>
      </c>
      <c r="C563" s="1" t="n">
        <v>45952</v>
      </c>
      <c r="D563" t="inlineStr">
        <is>
          <t>VÄRMLANDS LÄN</t>
        </is>
      </c>
      <c r="E563" t="inlineStr">
        <is>
          <t>SÄFFLE</t>
        </is>
      </c>
      <c r="F563" t="inlineStr">
        <is>
          <t>Bergvik skog väst AB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48089-2025</t>
        </is>
      </c>
      <c r="B564" s="1" t="n">
        <v>45932.94513888889</v>
      </c>
      <c r="C564" s="1" t="n">
        <v>45952</v>
      </c>
      <c r="D564" t="inlineStr">
        <is>
          <t>VÄRMLANDS LÄN</t>
        </is>
      </c>
      <c r="E564" t="inlineStr">
        <is>
          <t>SÄFFLE</t>
        </is>
      </c>
      <c r="F564" t="inlineStr">
        <is>
          <t>Kyrkan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48111-2025</t>
        </is>
      </c>
      <c r="B565" s="1" t="n">
        <v>45933.34677083333</v>
      </c>
      <c r="C565" s="1" t="n">
        <v>45952</v>
      </c>
      <c r="D565" t="inlineStr">
        <is>
          <t>VÄRMLANDS LÄN</t>
        </is>
      </c>
      <c r="E565" t="inlineStr">
        <is>
          <t>SÄFFLE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48079-2025</t>
        </is>
      </c>
      <c r="B566" s="1" t="n">
        <v>45932.72905092593</v>
      </c>
      <c r="C566" s="1" t="n">
        <v>45952</v>
      </c>
      <c r="D566" t="inlineStr">
        <is>
          <t>VÄRMLANDS LÄN</t>
        </is>
      </c>
      <c r="E566" t="inlineStr">
        <is>
          <t>SÄFFLE</t>
        </is>
      </c>
      <c r="F566" t="inlineStr">
        <is>
          <t>Kyrkan</t>
        </is>
      </c>
      <c r="G566" t="n">
        <v>12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23587-2021</t>
        </is>
      </c>
      <c r="B567" s="1" t="n">
        <v>44334</v>
      </c>
      <c r="C567" s="1" t="n">
        <v>45952</v>
      </c>
      <c r="D567" t="inlineStr">
        <is>
          <t>VÄRMLANDS LÄN</t>
        </is>
      </c>
      <c r="E567" t="inlineStr">
        <is>
          <t>SÄFFLE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7876-2022</t>
        </is>
      </c>
      <c r="B568" s="1" t="n">
        <v>44608</v>
      </c>
      <c r="C568" s="1" t="n">
        <v>45952</v>
      </c>
      <c r="D568" t="inlineStr">
        <is>
          <t>VÄRMLANDS LÄN</t>
        </is>
      </c>
      <c r="E568" t="inlineStr">
        <is>
          <t>SÄFFLE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8058-2022</t>
        </is>
      </c>
      <c r="B569" s="1" t="n">
        <v>44609.47098379629</v>
      </c>
      <c r="C569" s="1" t="n">
        <v>45952</v>
      </c>
      <c r="D569" t="inlineStr">
        <is>
          <t>VÄRMLANDS LÄN</t>
        </is>
      </c>
      <c r="E569" t="inlineStr">
        <is>
          <t>SÄFFLE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52424-2024</t>
        </is>
      </c>
      <c r="B570" s="1" t="n">
        <v>45609</v>
      </c>
      <c r="C570" s="1" t="n">
        <v>45952</v>
      </c>
      <c r="D570" t="inlineStr">
        <is>
          <t>VÄRMLANDS LÄN</t>
        </is>
      </c>
      <c r="E570" t="inlineStr">
        <is>
          <t>SÄFFLE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24305-2024</t>
        </is>
      </c>
      <c r="B571" s="1" t="n">
        <v>45457.49069444444</v>
      </c>
      <c r="C571" s="1" t="n">
        <v>45952</v>
      </c>
      <c r="D571" t="inlineStr">
        <is>
          <t>VÄRMLANDS LÄN</t>
        </is>
      </c>
      <c r="E571" t="inlineStr">
        <is>
          <t>SÄFFLE</t>
        </is>
      </c>
      <c r="G571" t="n">
        <v>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47919-2025</t>
        </is>
      </c>
      <c r="B572" s="1" t="n">
        <v>45932.52427083333</v>
      </c>
      <c r="C572" s="1" t="n">
        <v>45952</v>
      </c>
      <c r="D572" t="inlineStr">
        <is>
          <t>VÄRMLANDS LÄN</t>
        </is>
      </c>
      <c r="E572" t="inlineStr">
        <is>
          <t>SÄFFLE</t>
        </is>
      </c>
      <c r="F572" t="inlineStr">
        <is>
          <t>Kyrkan</t>
        </is>
      </c>
      <c r="G572" t="n">
        <v>9.1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22905-2025</t>
        </is>
      </c>
      <c r="B573" s="1" t="n">
        <v>45790</v>
      </c>
      <c r="C573" s="1" t="n">
        <v>45952</v>
      </c>
      <c r="D573" t="inlineStr">
        <is>
          <t>VÄRMLANDS LÄN</t>
        </is>
      </c>
      <c r="E573" t="inlineStr">
        <is>
          <t>SÄFFLE</t>
        </is>
      </c>
      <c r="F573" t="inlineStr">
        <is>
          <t>Bergvik skog väst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22911-2025</t>
        </is>
      </c>
      <c r="B574" s="1" t="n">
        <v>45790</v>
      </c>
      <c r="C574" s="1" t="n">
        <v>45952</v>
      </c>
      <c r="D574" t="inlineStr">
        <is>
          <t>VÄRMLANDS LÄN</t>
        </is>
      </c>
      <c r="E574" t="inlineStr">
        <is>
          <t>SÄFFLE</t>
        </is>
      </c>
      <c r="F574" t="inlineStr">
        <is>
          <t>Bergvik skog väst AB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22914-2025</t>
        </is>
      </c>
      <c r="B575" s="1" t="n">
        <v>45790</v>
      </c>
      <c r="C575" s="1" t="n">
        <v>45952</v>
      </c>
      <c r="D575" t="inlineStr">
        <is>
          <t>VÄRMLANDS LÄN</t>
        </is>
      </c>
      <c r="E575" t="inlineStr">
        <is>
          <t>SÄFFLE</t>
        </is>
      </c>
      <c r="F575" t="inlineStr">
        <is>
          <t>Bergvik skog väst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23081-2025</t>
        </is>
      </c>
      <c r="B576" s="1" t="n">
        <v>45791</v>
      </c>
      <c r="C576" s="1" t="n">
        <v>45952</v>
      </c>
      <c r="D576" t="inlineStr">
        <is>
          <t>VÄRMLANDS LÄN</t>
        </is>
      </c>
      <c r="E576" t="inlineStr">
        <is>
          <t>SÄFFLE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23371-2025</t>
        </is>
      </c>
      <c r="B577" s="1" t="n">
        <v>45791.71166666667</v>
      </c>
      <c r="C577" s="1" t="n">
        <v>45952</v>
      </c>
      <c r="D577" t="inlineStr">
        <is>
          <t>VÄRMLANDS LÄN</t>
        </is>
      </c>
      <c r="E577" t="inlineStr">
        <is>
          <t>SÄFFLE</t>
        </is>
      </c>
      <c r="F577" t="inlineStr">
        <is>
          <t>Bergvik skog väst AB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23145-2025</t>
        </is>
      </c>
      <c r="B578" s="1" t="n">
        <v>45791.3975</v>
      </c>
      <c r="C578" s="1" t="n">
        <v>45952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1366-2025</t>
        </is>
      </c>
      <c r="B579" s="1" t="n">
        <v>45667</v>
      </c>
      <c r="C579" s="1" t="n">
        <v>45952</v>
      </c>
      <c r="D579" t="inlineStr">
        <is>
          <t>VÄRMLANDS LÄN</t>
        </is>
      </c>
      <c r="E579" t="inlineStr">
        <is>
          <t>SÄFFLE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1381-2025</t>
        </is>
      </c>
      <c r="B580" s="1" t="n">
        <v>45667</v>
      </c>
      <c r="C580" s="1" t="n">
        <v>45952</v>
      </c>
      <c r="D580" t="inlineStr">
        <is>
          <t>VÄRMLANDS LÄN</t>
        </is>
      </c>
      <c r="E580" t="inlineStr">
        <is>
          <t>SÄFFLE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1382-2025</t>
        </is>
      </c>
      <c r="B581" s="1" t="n">
        <v>45667</v>
      </c>
      <c r="C581" s="1" t="n">
        <v>45952</v>
      </c>
      <c r="D581" t="inlineStr">
        <is>
          <t>VÄRMLANDS LÄN</t>
        </is>
      </c>
      <c r="E581" t="inlineStr">
        <is>
          <t>SÄFFLE</t>
        </is>
      </c>
      <c r="F581" t="inlineStr">
        <is>
          <t>Kommuner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3950-2022</t>
        </is>
      </c>
      <c r="B582" s="1" t="n">
        <v>44587</v>
      </c>
      <c r="C582" s="1" t="n">
        <v>45952</v>
      </c>
      <c r="D582" t="inlineStr">
        <is>
          <t>VÄRMLANDS LÄN</t>
        </is>
      </c>
      <c r="E582" t="inlineStr">
        <is>
          <t>SÄFFLE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15279-2025</t>
        </is>
      </c>
      <c r="B583" s="1" t="n">
        <v>45744</v>
      </c>
      <c r="C583" s="1" t="n">
        <v>45952</v>
      </c>
      <c r="D583" t="inlineStr">
        <is>
          <t>VÄRMLANDS LÄN</t>
        </is>
      </c>
      <c r="E583" t="inlineStr">
        <is>
          <t>SÄFFLE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22993-2025</t>
        </is>
      </c>
      <c r="B584" s="1" t="n">
        <v>45790</v>
      </c>
      <c r="C584" s="1" t="n">
        <v>45952</v>
      </c>
      <c r="D584" t="inlineStr">
        <is>
          <t>VÄRMLANDS LÄN</t>
        </is>
      </c>
      <c r="E584" t="inlineStr">
        <is>
          <t>SÄFFLE</t>
        </is>
      </c>
      <c r="F584" t="inlineStr">
        <is>
          <t>Bergvik skog väst AB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22910-2025</t>
        </is>
      </c>
      <c r="B585" s="1" t="n">
        <v>45790</v>
      </c>
      <c r="C585" s="1" t="n">
        <v>45952</v>
      </c>
      <c r="D585" t="inlineStr">
        <is>
          <t>VÄRMLANDS LÄN</t>
        </is>
      </c>
      <c r="E585" t="inlineStr">
        <is>
          <t>SÄFFLE</t>
        </is>
      </c>
      <c r="F585" t="inlineStr">
        <is>
          <t>Bergvik skog väst AB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47878-2025</t>
        </is>
      </c>
      <c r="B586" s="1" t="n">
        <v>45932.45870370371</v>
      </c>
      <c r="C586" s="1" t="n">
        <v>45952</v>
      </c>
      <c r="D586" t="inlineStr">
        <is>
          <t>VÄRMLANDS LÄN</t>
        </is>
      </c>
      <c r="E586" t="inlineStr">
        <is>
          <t>SÄFFLE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55-2022</t>
        </is>
      </c>
      <c r="B587" s="1" t="n">
        <v>44564.44407407408</v>
      </c>
      <c r="C587" s="1" t="n">
        <v>45952</v>
      </c>
      <c r="D587" t="inlineStr">
        <is>
          <t>VÄRMLANDS LÄN</t>
        </is>
      </c>
      <c r="E587" t="inlineStr">
        <is>
          <t>SÄFFLE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47939-2025</t>
        </is>
      </c>
      <c r="B588" s="1" t="n">
        <v>45932.56517361111</v>
      </c>
      <c r="C588" s="1" t="n">
        <v>45952</v>
      </c>
      <c r="D588" t="inlineStr">
        <is>
          <t>VÄRMLANDS LÄN</t>
        </is>
      </c>
      <c r="E588" t="inlineStr">
        <is>
          <t>SÄFFLE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47943-2025</t>
        </is>
      </c>
      <c r="B589" s="1" t="n">
        <v>45932.5705787037</v>
      </c>
      <c r="C589" s="1" t="n">
        <v>45952</v>
      </c>
      <c r="D589" t="inlineStr">
        <is>
          <t>VÄRMLANDS LÄN</t>
        </is>
      </c>
      <c r="E589" t="inlineStr">
        <is>
          <t>SÄFFLE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48591-2025</t>
        </is>
      </c>
      <c r="B590" s="1" t="n">
        <v>45936.46237268519</v>
      </c>
      <c r="C590" s="1" t="n">
        <v>45952</v>
      </c>
      <c r="D590" t="inlineStr">
        <is>
          <t>VÄRMLANDS LÄN</t>
        </is>
      </c>
      <c r="E590" t="inlineStr">
        <is>
          <t>SÄFFLE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40363-2025</t>
        </is>
      </c>
      <c r="B591" s="1" t="n">
        <v>45895.4925</v>
      </c>
      <c r="C591" s="1" t="n">
        <v>45952</v>
      </c>
      <c r="D591" t="inlineStr">
        <is>
          <t>VÄRMLANDS LÄN</t>
        </is>
      </c>
      <c r="E591" t="inlineStr">
        <is>
          <t>SÄFFLE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22988-2025</t>
        </is>
      </c>
      <c r="B592" s="1" t="n">
        <v>45790</v>
      </c>
      <c r="C592" s="1" t="n">
        <v>45952</v>
      </c>
      <c r="D592" t="inlineStr">
        <is>
          <t>VÄRMLANDS LÄN</t>
        </is>
      </c>
      <c r="E592" t="inlineStr">
        <is>
          <t>SÄFFLE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22997-2025</t>
        </is>
      </c>
      <c r="B593" s="1" t="n">
        <v>45790</v>
      </c>
      <c r="C593" s="1" t="n">
        <v>45952</v>
      </c>
      <c r="D593" t="inlineStr">
        <is>
          <t>VÄRMLANDS LÄN</t>
        </is>
      </c>
      <c r="E593" t="inlineStr">
        <is>
          <t>SÄFFLE</t>
        </is>
      </c>
      <c r="F593" t="inlineStr">
        <is>
          <t>Bergvik skog väst AB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23002-2025</t>
        </is>
      </c>
      <c r="B594" s="1" t="n">
        <v>45790</v>
      </c>
      <c r="C594" s="1" t="n">
        <v>45952</v>
      </c>
      <c r="D594" t="inlineStr">
        <is>
          <t>VÄRMLANDS LÄN</t>
        </is>
      </c>
      <c r="E594" t="inlineStr">
        <is>
          <t>SÄFFLE</t>
        </is>
      </c>
      <c r="F594" t="inlineStr">
        <is>
          <t>Bergvik skog väst AB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40364-2025</t>
        </is>
      </c>
      <c r="B595" s="1" t="n">
        <v>45895.49542824074</v>
      </c>
      <c r="C595" s="1" t="n">
        <v>45952</v>
      </c>
      <c r="D595" t="inlineStr">
        <is>
          <t>VÄRMLANDS LÄN</t>
        </is>
      </c>
      <c r="E595" t="inlineStr">
        <is>
          <t>SÄFFLE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40021-2025</t>
        </is>
      </c>
      <c r="B596" s="1" t="n">
        <v>45894</v>
      </c>
      <c r="C596" s="1" t="n">
        <v>45952</v>
      </c>
      <c r="D596" t="inlineStr">
        <is>
          <t>VÄRMLANDS LÄN</t>
        </is>
      </c>
      <c r="E596" t="inlineStr">
        <is>
          <t>SÄFFLE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20322-2025</t>
        </is>
      </c>
      <c r="B597" s="1" t="n">
        <v>45775</v>
      </c>
      <c r="C597" s="1" t="n">
        <v>45952</v>
      </c>
      <c r="D597" t="inlineStr">
        <is>
          <t>VÄRMLANDS LÄN</t>
        </is>
      </c>
      <c r="E597" t="inlineStr">
        <is>
          <t>SÄFFLE</t>
        </is>
      </c>
      <c r="G597" t="n">
        <v>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23850-2025</t>
        </is>
      </c>
      <c r="B598" s="1" t="n">
        <v>45793</v>
      </c>
      <c r="C598" s="1" t="n">
        <v>45952</v>
      </c>
      <c r="D598" t="inlineStr">
        <is>
          <t>VÄRMLANDS LÄN</t>
        </is>
      </c>
      <c r="E598" t="inlineStr">
        <is>
          <t>SÄFFLE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33881-2024</t>
        </is>
      </c>
      <c r="B599" s="1" t="n">
        <v>45522</v>
      </c>
      <c r="C599" s="1" t="n">
        <v>45952</v>
      </c>
      <c r="D599" t="inlineStr">
        <is>
          <t>VÄRMLANDS LÄN</t>
        </is>
      </c>
      <c r="E599" t="inlineStr">
        <is>
          <t>SÄFFLE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49084-2025</t>
        </is>
      </c>
      <c r="B600" s="1" t="n">
        <v>45937.66600694445</v>
      </c>
      <c r="C600" s="1" t="n">
        <v>45952</v>
      </c>
      <c r="D600" t="inlineStr">
        <is>
          <t>VÄRMLANDS LÄN</t>
        </is>
      </c>
      <c r="E600" t="inlineStr">
        <is>
          <t>SÄFFLE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25947-2022</t>
        </is>
      </c>
      <c r="B601" s="1" t="n">
        <v>44734</v>
      </c>
      <c r="C601" s="1" t="n">
        <v>45952</v>
      </c>
      <c r="D601" t="inlineStr">
        <is>
          <t>VÄRMLANDS LÄN</t>
        </is>
      </c>
      <c r="E601" t="inlineStr">
        <is>
          <t>SÄFFLE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8737-2024</t>
        </is>
      </c>
      <c r="B602" s="1" t="n">
        <v>45356</v>
      </c>
      <c r="C602" s="1" t="n">
        <v>45952</v>
      </c>
      <c r="D602" t="inlineStr">
        <is>
          <t>VÄRMLANDS LÄN</t>
        </is>
      </c>
      <c r="E602" t="inlineStr">
        <is>
          <t>SÄFFLE</t>
        </is>
      </c>
      <c r="G602" t="n">
        <v>7.1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8766-2024</t>
        </is>
      </c>
      <c r="B603" s="1" t="n">
        <v>45352</v>
      </c>
      <c r="C603" s="1" t="n">
        <v>45952</v>
      </c>
      <c r="D603" t="inlineStr">
        <is>
          <t>VÄRMLANDS LÄN</t>
        </is>
      </c>
      <c r="E603" t="inlineStr">
        <is>
          <t>SÄFFLE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39985-2025</t>
        </is>
      </c>
      <c r="B604" s="1" t="n">
        <v>45893</v>
      </c>
      <c r="C604" s="1" t="n">
        <v>45952</v>
      </c>
      <c r="D604" t="inlineStr">
        <is>
          <t>VÄRMLANDS LÄN</t>
        </is>
      </c>
      <c r="E604" t="inlineStr">
        <is>
          <t>SÄFFLE</t>
        </is>
      </c>
      <c r="G604" t="n">
        <v>5.4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39983-2025</t>
        </is>
      </c>
      <c r="B605" s="1" t="n">
        <v>45893</v>
      </c>
      <c r="C605" s="1" t="n">
        <v>45952</v>
      </c>
      <c r="D605" t="inlineStr">
        <is>
          <t>VÄRMLANDS LÄN</t>
        </is>
      </c>
      <c r="E605" t="inlineStr">
        <is>
          <t>SÄFFLE</t>
        </is>
      </c>
      <c r="G605" t="n">
        <v>6.5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39984-2025</t>
        </is>
      </c>
      <c r="B606" s="1" t="n">
        <v>45893</v>
      </c>
      <c r="C606" s="1" t="n">
        <v>45952</v>
      </c>
      <c r="D606" t="inlineStr">
        <is>
          <t>VÄRMLANDS LÄN</t>
        </is>
      </c>
      <c r="E606" t="inlineStr">
        <is>
          <t>SÄFFLE</t>
        </is>
      </c>
      <c r="G606" t="n">
        <v>12.9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39986-2025</t>
        </is>
      </c>
      <c r="B607" s="1" t="n">
        <v>45893</v>
      </c>
      <c r="C607" s="1" t="n">
        <v>45952</v>
      </c>
      <c r="D607" t="inlineStr">
        <is>
          <t>VÄRMLANDS LÄN</t>
        </is>
      </c>
      <c r="E607" t="inlineStr">
        <is>
          <t>SÄFFLE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40319-2025</t>
        </is>
      </c>
      <c r="B608" s="1" t="n">
        <v>45895</v>
      </c>
      <c r="C608" s="1" t="n">
        <v>45952</v>
      </c>
      <c r="D608" t="inlineStr">
        <is>
          <t>VÄRMLANDS LÄN</t>
        </is>
      </c>
      <c r="E608" t="inlineStr">
        <is>
          <t>SÄFFLE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11245-2022</t>
        </is>
      </c>
      <c r="B609" s="1" t="n">
        <v>44629.61861111111</v>
      </c>
      <c r="C609" s="1" t="n">
        <v>45952</v>
      </c>
      <c r="D609" t="inlineStr">
        <is>
          <t>VÄRMLANDS LÄN</t>
        </is>
      </c>
      <c r="E609" t="inlineStr">
        <is>
          <t>SÄFFLE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11475-2023</t>
        </is>
      </c>
      <c r="B610" s="1" t="n">
        <v>44993</v>
      </c>
      <c r="C610" s="1" t="n">
        <v>45952</v>
      </c>
      <c r="D610" t="inlineStr">
        <is>
          <t>VÄRMLANDS LÄN</t>
        </is>
      </c>
      <c r="E610" t="inlineStr">
        <is>
          <t>SÄFFLE</t>
        </is>
      </c>
      <c r="G610" t="n">
        <v>7.6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49770-2023</t>
        </is>
      </c>
      <c r="B611" s="1" t="n">
        <v>45212.56989583333</v>
      </c>
      <c r="C611" s="1" t="n">
        <v>45952</v>
      </c>
      <c r="D611" t="inlineStr">
        <is>
          <t>VÄRMLANDS LÄN</t>
        </is>
      </c>
      <c r="E611" t="inlineStr">
        <is>
          <t>SÄFFLE</t>
        </is>
      </c>
      <c r="G611" t="n">
        <v>7.1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52174-2024</t>
        </is>
      </c>
      <c r="B612" s="1" t="n">
        <v>45608</v>
      </c>
      <c r="C612" s="1" t="n">
        <v>45952</v>
      </c>
      <c r="D612" t="inlineStr">
        <is>
          <t>VÄRMLANDS LÄN</t>
        </is>
      </c>
      <c r="E612" t="inlineStr">
        <is>
          <t>SÄFFLE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63745-2021</t>
        </is>
      </c>
      <c r="B613" s="1" t="n">
        <v>44509.46195601852</v>
      </c>
      <c r="C613" s="1" t="n">
        <v>45952</v>
      </c>
      <c r="D613" t="inlineStr">
        <is>
          <t>VÄRMLANDS LÄN</t>
        </is>
      </c>
      <c r="E613" t="inlineStr">
        <is>
          <t>SÄFFLE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19952-2024</t>
        </is>
      </c>
      <c r="B614" s="1" t="n">
        <v>45433.62677083333</v>
      </c>
      <c r="C614" s="1" t="n">
        <v>45952</v>
      </c>
      <c r="D614" t="inlineStr">
        <is>
          <t>VÄRMLANDS LÄN</t>
        </is>
      </c>
      <c r="E614" t="inlineStr">
        <is>
          <t>SÄFFLE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57179-2023</t>
        </is>
      </c>
      <c r="B615" s="1" t="n">
        <v>45239</v>
      </c>
      <c r="C615" s="1" t="n">
        <v>45952</v>
      </c>
      <c r="D615" t="inlineStr">
        <is>
          <t>VÄRMLANDS LÄN</t>
        </is>
      </c>
      <c r="E615" t="inlineStr">
        <is>
          <t>SÄFFLE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14607-2023</t>
        </is>
      </c>
      <c r="B616" s="1" t="n">
        <v>45013.61559027778</v>
      </c>
      <c r="C616" s="1" t="n">
        <v>45952</v>
      </c>
      <c r="D616" t="inlineStr">
        <is>
          <t>VÄRMLANDS LÄN</t>
        </is>
      </c>
      <c r="E616" t="inlineStr">
        <is>
          <t>SÄFFLE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24109-2025</t>
        </is>
      </c>
      <c r="B617" s="1" t="n">
        <v>45796</v>
      </c>
      <c r="C617" s="1" t="n">
        <v>45952</v>
      </c>
      <c r="D617" t="inlineStr">
        <is>
          <t>VÄRMLANDS LÄN</t>
        </is>
      </c>
      <c r="E617" t="inlineStr">
        <is>
          <t>SÄFFLE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60965-2024</t>
        </is>
      </c>
      <c r="B618" s="1" t="n">
        <v>45644</v>
      </c>
      <c r="C618" s="1" t="n">
        <v>45952</v>
      </c>
      <c r="D618" t="inlineStr">
        <is>
          <t>VÄRMLANDS LÄN</t>
        </is>
      </c>
      <c r="E618" t="inlineStr">
        <is>
          <t>SÄFFLE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8129-2025</t>
        </is>
      </c>
      <c r="B619" s="1" t="n">
        <v>45707</v>
      </c>
      <c r="C619" s="1" t="n">
        <v>45952</v>
      </c>
      <c r="D619" t="inlineStr">
        <is>
          <t>VÄRMLANDS LÄN</t>
        </is>
      </c>
      <c r="E619" t="inlineStr">
        <is>
          <t>SÄFFLE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20175-2023</t>
        </is>
      </c>
      <c r="B620" s="1" t="n">
        <v>45055</v>
      </c>
      <c r="C620" s="1" t="n">
        <v>45952</v>
      </c>
      <c r="D620" t="inlineStr">
        <is>
          <t>VÄRMLANDS LÄN</t>
        </is>
      </c>
      <c r="E620" t="inlineStr">
        <is>
          <t>SÄFFLE</t>
        </is>
      </c>
      <c r="F620" t="inlineStr">
        <is>
          <t>Kommuner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19188-2023</t>
        </is>
      </c>
      <c r="B621" s="1" t="n">
        <v>45044</v>
      </c>
      <c r="C621" s="1" t="n">
        <v>45952</v>
      </c>
      <c r="D621" t="inlineStr">
        <is>
          <t>VÄRMLANDS LÄN</t>
        </is>
      </c>
      <c r="E621" t="inlineStr">
        <is>
          <t>SÄFFLE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40540-2025</t>
        </is>
      </c>
      <c r="B622" s="1" t="n">
        <v>45896</v>
      </c>
      <c r="C622" s="1" t="n">
        <v>45952</v>
      </c>
      <c r="D622" t="inlineStr">
        <is>
          <t>VÄRMLANDS LÄN</t>
        </is>
      </c>
      <c r="E622" t="inlineStr">
        <is>
          <t>SÄFFLE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24287-2025</t>
        </is>
      </c>
      <c r="B623" s="1" t="n">
        <v>45796</v>
      </c>
      <c r="C623" s="1" t="n">
        <v>45952</v>
      </c>
      <c r="D623" t="inlineStr">
        <is>
          <t>VÄRMLANDS LÄN</t>
        </is>
      </c>
      <c r="E623" t="inlineStr">
        <is>
          <t>SÄFFLE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49116-2025</t>
        </is>
      </c>
      <c r="B624" s="1" t="n">
        <v>45937</v>
      </c>
      <c r="C624" s="1" t="n">
        <v>45952</v>
      </c>
      <c r="D624" t="inlineStr">
        <is>
          <t>VÄRMLANDS LÄN</t>
        </is>
      </c>
      <c r="E624" t="inlineStr">
        <is>
          <t>SÄFFLE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51602-2023</t>
        </is>
      </c>
      <c r="B625" s="1" t="n">
        <v>45222.48622685186</v>
      </c>
      <c r="C625" s="1" t="n">
        <v>45952</v>
      </c>
      <c r="D625" t="inlineStr">
        <is>
          <t>VÄRMLANDS LÄN</t>
        </is>
      </c>
      <c r="E625" t="inlineStr">
        <is>
          <t>SÄFFLE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28136-2023</t>
        </is>
      </c>
      <c r="B626" s="1" t="n">
        <v>45099.48193287037</v>
      </c>
      <c r="C626" s="1" t="n">
        <v>45952</v>
      </c>
      <c r="D626" t="inlineStr">
        <is>
          <t>VÄRMLANDS LÄN</t>
        </is>
      </c>
      <c r="E626" t="inlineStr">
        <is>
          <t>SÄFFLE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4093-2024</t>
        </is>
      </c>
      <c r="B627" s="1" t="n">
        <v>45323</v>
      </c>
      <c r="C627" s="1" t="n">
        <v>45952</v>
      </c>
      <c r="D627" t="inlineStr">
        <is>
          <t>VÄRMLANDS LÄN</t>
        </is>
      </c>
      <c r="E627" t="inlineStr">
        <is>
          <t>SÄFFLE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7797-2025</t>
        </is>
      </c>
      <c r="B628" s="1" t="n">
        <v>45706</v>
      </c>
      <c r="C628" s="1" t="n">
        <v>45952</v>
      </c>
      <c r="D628" t="inlineStr">
        <is>
          <t>VÄRMLANDS LÄN</t>
        </is>
      </c>
      <c r="E628" t="inlineStr">
        <is>
          <t>SÄFFLE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19385-2024</t>
        </is>
      </c>
      <c r="B629" s="1" t="n">
        <v>45428</v>
      </c>
      <c r="C629" s="1" t="n">
        <v>45952</v>
      </c>
      <c r="D629" t="inlineStr">
        <is>
          <t>VÄRMLANDS LÄN</t>
        </is>
      </c>
      <c r="E629" t="inlineStr">
        <is>
          <t>SÄFFLE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59632-2024</t>
        </is>
      </c>
      <c r="B630" s="1" t="n">
        <v>45638</v>
      </c>
      <c r="C630" s="1" t="n">
        <v>45952</v>
      </c>
      <c r="D630" t="inlineStr">
        <is>
          <t>VÄRMLANDS LÄN</t>
        </is>
      </c>
      <c r="E630" t="inlineStr">
        <is>
          <t>SÄFFLE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24486-2025</t>
        </is>
      </c>
      <c r="B631" s="1" t="n">
        <v>45798.38451388889</v>
      </c>
      <c r="C631" s="1" t="n">
        <v>45952</v>
      </c>
      <c r="D631" t="inlineStr">
        <is>
          <t>VÄRMLANDS LÄN</t>
        </is>
      </c>
      <c r="E631" t="inlineStr">
        <is>
          <t>SÄFFLE</t>
        </is>
      </c>
      <c r="F631" t="inlineStr">
        <is>
          <t>Bergvik skog väst AB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2740-2023</t>
        </is>
      </c>
      <c r="B632" s="1" t="n">
        <v>44943</v>
      </c>
      <c r="C632" s="1" t="n">
        <v>45952</v>
      </c>
      <c r="D632" t="inlineStr">
        <is>
          <t>VÄRMLANDS LÄN</t>
        </is>
      </c>
      <c r="E632" t="inlineStr">
        <is>
          <t>SÄFFLE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32078-2023</t>
        </is>
      </c>
      <c r="B633" s="1" t="n">
        <v>45107</v>
      </c>
      <c r="C633" s="1" t="n">
        <v>45952</v>
      </c>
      <c r="D633" t="inlineStr">
        <is>
          <t>VÄRMLANDS LÄN</t>
        </is>
      </c>
      <c r="E633" t="inlineStr">
        <is>
          <t>SÄFFLE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39148-2024</t>
        </is>
      </c>
      <c r="B634" s="1" t="n">
        <v>45548</v>
      </c>
      <c r="C634" s="1" t="n">
        <v>45952</v>
      </c>
      <c r="D634" t="inlineStr">
        <is>
          <t>VÄRMLANDS LÄN</t>
        </is>
      </c>
      <c r="E634" t="inlineStr">
        <is>
          <t>SÄFFLE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21075-2024</t>
        </is>
      </c>
      <c r="B635" s="1" t="n">
        <v>45439.91932870371</v>
      </c>
      <c r="C635" s="1" t="n">
        <v>45952</v>
      </c>
      <c r="D635" t="inlineStr">
        <is>
          <t>VÄRMLANDS LÄN</t>
        </is>
      </c>
      <c r="E635" t="inlineStr">
        <is>
          <t>SÄFFLE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14465-2023</t>
        </is>
      </c>
      <c r="B636" s="1" t="n">
        <v>45012</v>
      </c>
      <c r="C636" s="1" t="n">
        <v>45952</v>
      </c>
      <c r="D636" t="inlineStr">
        <is>
          <t>VÄRMLANDS LÄN</t>
        </is>
      </c>
      <c r="E636" t="inlineStr">
        <is>
          <t>SÄFFLE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37306-2023</t>
        </is>
      </c>
      <c r="B637" s="1" t="n">
        <v>45156.36695601852</v>
      </c>
      <c r="C637" s="1" t="n">
        <v>45952</v>
      </c>
      <c r="D637" t="inlineStr">
        <is>
          <t>VÄRMLANDS LÄN</t>
        </is>
      </c>
      <c r="E637" t="inlineStr">
        <is>
          <t>SÄFFLE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24574-2025</t>
        </is>
      </c>
      <c r="B638" s="1" t="n">
        <v>45798.47412037037</v>
      </c>
      <c r="C638" s="1" t="n">
        <v>45952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24391-2023</t>
        </is>
      </c>
      <c r="B639" s="1" t="n">
        <v>45082</v>
      </c>
      <c r="C639" s="1" t="n">
        <v>45952</v>
      </c>
      <c r="D639" t="inlineStr">
        <is>
          <t>VÄRMLANDS LÄN</t>
        </is>
      </c>
      <c r="E639" t="inlineStr">
        <is>
          <t>SÄFFLE</t>
        </is>
      </c>
      <c r="G639" t="n">
        <v>6.5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25027-2025</t>
        </is>
      </c>
      <c r="B640" s="1" t="n">
        <v>45799</v>
      </c>
      <c r="C640" s="1" t="n">
        <v>45952</v>
      </c>
      <c r="D640" t="inlineStr">
        <is>
          <t>VÄRMLANDS LÄN</t>
        </is>
      </c>
      <c r="E640" t="inlineStr">
        <is>
          <t>SÄFFLE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24571-2025</t>
        </is>
      </c>
      <c r="B641" s="1" t="n">
        <v>45798.47082175926</v>
      </c>
      <c r="C641" s="1" t="n">
        <v>45952</v>
      </c>
      <c r="D641" t="inlineStr">
        <is>
          <t>VÄRMLANDS LÄN</t>
        </is>
      </c>
      <c r="E641" t="inlineStr">
        <is>
          <t>SÄFFLE</t>
        </is>
      </c>
      <c r="F641" t="inlineStr">
        <is>
          <t>Bergvik skog väst AB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2503-2024</t>
        </is>
      </c>
      <c r="B642" s="1" t="n">
        <v>45313.45986111111</v>
      </c>
      <c r="C642" s="1" t="n">
        <v>45952</v>
      </c>
      <c r="D642" t="inlineStr">
        <is>
          <t>VÄRMLANDS LÄN</t>
        </is>
      </c>
      <c r="E642" t="inlineStr">
        <is>
          <t>SÄFFLE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41125-2025</t>
        </is>
      </c>
      <c r="B643" s="1" t="n">
        <v>45898</v>
      </c>
      <c r="C643" s="1" t="n">
        <v>45952</v>
      </c>
      <c r="D643" t="inlineStr">
        <is>
          <t>VÄRMLANDS LÄN</t>
        </is>
      </c>
      <c r="E643" t="inlineStr">
        <is>
          <t>SÄFFLE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41542-2025</t>
        </is>
      </c>
      <c r="B644" s="1" t="n">
        <v>45901</v>
      </c>
      <c r="C644" s="1" t="n">
        <v>45952</v>
      </c>
      <c r="D644" t="inlineStr">
        <is>
          <t>VÄRMLANDS LÄN</t>
        </is>
      </c>
      <c r="E644" t="inlineStr">
        <is>
          <t>SÄFFLE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50089-2025</t>
        </is>
      </c>
      <c r="B645" s="1" t="n">
        <v>45943</v>
      </c>
      <c r="C645" s="1" t="n">
        <v>45952</v>
      </c>
      <c r="D645" t="inlineStr">
        <is>
          <t>VÄRMLANDS LÄN</t>
        </is>
      </c>
      <c r="E645" t="inlineStr">
        <is>
          <t>SÄFFLE</t>
        </is>
      </c>
      <c r="G645" t="n">
        <v>10.8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3551-2021</t>
        </is>
      </c>
      <c r="B646" s="1" t="n">
        <v>44218</v>
      </c>
      <c r="C646" s="1" t="n">
        <v>45952</v>
      </c>
      <c r="D646" t="inlineStr">
        <is>
          <t>VÄRMLANDS LÄN</t>
        </is>
      </c>
      <c r="E646" t="inlineStr">
        <is>
          <t>SÄFFLE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25183-2025</t>
        </is>
      </c>
      <c r="B647" s="1" t="n">
        <v>45800</v>
      </c>
      <c r="C647" s="1" t="n">
        <v>45952</v>
      </c>
      <c r="D647" t="inlineStr">
        <is>
          <t>VÄRMLANDS LÄN</t>
        </is>
      </c>
      <c r="E647" t="inlineStr">
        <is>
          <t>SÄFFLE</t>
        </is>
      </c>
      <c r="G647" t="n">
        <v>16.1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39125-2025</t>
        </is>
      </c>
      <c r="B648" s="1" t="n">
        <v>45888</v>
      </c>
      <c r="C648" s="1" t="n">
        <v>45952</v>
      </c>
      <c r="D648" t="inlineStr">
        <is>
          <t>VÄRMLANDS LÄN</t>
        </is>
      </c>
      <c r="E648" t="inlineStr">
        <is>
          <t>SÄFFLE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73157-2021</t>
        </is>
      </c>
      <c r="B649" s="1" t="n">
        <v>44550</v>
      </c>
      <c r="C649" s="1" t="n">
        <v>45952</v>
      </c>
      <c r="D649" t="inlineStr">
        <is>
          <t>VÄRMLANDS LÄN</t>
        </is>
      </c>
      <c r="E649" t="inlineStr">
        <is>
          <t>SÄFFLE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15780-2023</t>
        </is>
      </c>
      <c r="B650" s="1" t="n">
        <v>45021.66313657408</v>
      </c>
      <c r="C650" s="1" t="n">
        <v>45952</v>
      </c>
      <c r="D650" t="inlineStr">
        <is>
          <t>VÄRMLANDS LÄN</t>
        </is>
      </c>
      <c r="E650" t="inlineStr">
        <is>
          <t>SÄFFLE</t>
        </is>
      </c>
      <c r="G650" t="n">
        <v>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62641-2023</t>
        </is>
      </c>
      <c r="B651" s="1" t="n">
        <v>45271.42207175926</v>
      </c>
      <c r="C651" s="1" t="n">
        <v>45952</v>
      </c>
      <c r="D651" t="inlineStr">
        <is>
          <t>VÄRMLANDS LÄN</t>
        </is>
      </c>
      <c r="E651" t="inlineStr">
        <is>
          <t>SÄFFLE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37931-2025</t>
        </is>
      </c>
      <c r="B652" s="1" t="n">
        <v>45880</v>
      </c>
      <c r="C652" s="1" t="n">
        <v>45952</v>
      </c>
      <c r="D652" t="inlineStr">
        <is>
          <t>VÄRMLANDS LÄN</t>
        </is>
      </c>
      <c r="E652" t="inlineStr">
        <is>
          <t>SÄFFLE</t>
        </is>
      </c>
      <c r="G652" t="n">
        <v>18.1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37979-2025</t>
        </is>
      </c>
      <c r="B653" s="1" t="n">
        <v>45881</v>
      </c>
      <c r="C653" s="1" t="n">
        <v>45952</v>
      </c>
      <c r="D653" t="inlineStr">
        <is>
          <t>VÄRMLANDS LÄN</t>
        </is>
      </c>
      <c r="E653" t="inlineStr">
        <is>
          <t>SÄFFLE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37518-2025</t>
        </is>
      </c>
      <c r="B654" s="1" t="n">
        <v>45877</v>
      </c>
      <c r="C654" s="1" t="n">
        <v>45952</v>
      </c>
      <c r="D654" t="inlineStr">
        <is>
          <t>VÄRMLANDS LÄN</t>
        </is>
      </c>
      <c r="E654" t="inlineStr">
        <is>
          <t>SÄFFLE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63673-2021</t>
        </is>
      </c>
      <c r="B655" s="1" t="n">
        <v>44509</v>
      </c>
      <c r="C655" s="1" t="n">
        <v>45952</v>
      </c>
      <c r="D655" t="inlineStr">
        <is>
          <t>VÄRMLANDS LÄN</t>
        </is>
      </c>
      <c r="E655" t="inlineStr">
        <is>
          <t>SÄFFLE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19271-2025</t>
        </is>
      </c>
      <c r="B656" s="1" t="n">
        <v>45769</v>
      </c>
      <c r="C656" s="1" t="n">
        <v>45952</v>
      </c>
      <c r="D656" t="inlineStr">
        <is>
          <t>VÄRMLANDS LÄN</t>
        </is>
      </c>
      <c r="E656" t="inlineStr">
        <is>
          <t>SÄFFLE</t>
        </is>
      </c>
      <c r="F656" t="inlineStr">
        <is>
          <t>Bergvik skog väst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11910-2025</t>
        </is>
      </c>
      <c r="B657" s="1" t="n">
        <v>45728</v>
      </c>
      <c r="C657" s="1" t="n">
        <v>45952</v>
      </c>
      <c r="D657" t="inlineStr">
        <is>
          <t>VÄRMLANDS LÄN</t>
        </is>
      </c>
      <c r="E657" t="inlineStr">
        <is>
          <t>SÄFFLE</t>
        </is>
      </c>
      <c r="G657" t="n">
        <v>6.5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26023-2025</t>
        </is>
      </c>
      <c r="B658" s="1" t="n">
        <v>45804.6821875</v>
      </c>
      <c r="C658" s="1" t="n">
        <v>45952</v>
      </c>
      <c r="D658" t="inlineStr">
        <is>
          <t>VÄRMLANDS LÄN</t>
        </is>
      </c>
      <c r="E658" t="inlineStr">
        <is>
          <t>SÄFFLE</t>
        </is>
      </c>
      <c r="G658" t="n">
        <v>6.8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34275-2023</t>
        </is>
      </c>
      <c r="B659" s="1" t="n">
        <v>45138.63635416667</v>
      </c>
      <c r="C659" s="1" t="n">
        <v>45952</v>
      </c>
      <c r="D659" t="inlineStr">
        <is>
          <t>VÄRMLANDS LÄN</t>
        </is>
      </c>
      <c r="E659" t="inlineStr">
        <is>
          <t>SÄFFLE</t>
        </is>
      </c>
      <c r="G659" t="n">
        <v>6.3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37955-2025</t>
        </is>
      </c>
      <c r="B660" s="1" t="n">
        <v>45881</v>
      </c>
      <c r="C660" s="1" t="n">
        <v>45952</v>
      </c>
      <c r="D660" t="inlineStr">
        <is>
          <t>VÄRMLANDS LÄN</t>
        </is>
      </c>
      <c r="E660" t="inlineStr">
        <is>
          <t>SÄFFLE</t>
        </is>
      </c>
      <c r="G660" t="n">
        <v>5.1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37959-2025</t>
        </is>
      </c>
      <c r="B661" s="1" t="n">
        <v>45881</v>
      </c>
      <c r="C661" s="1" t="n">
        <v>45952</v>
      </c>
      <c r="D661" t="inlineStr">
        <is>
          <t>VÄRMLANDS LÄN</t>
        </is>
      </c>
      <c r="E661" t="inlineStr">
        <is>
          <t>SÄFFLE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37965-2025</t>
        </is>
      </c>
      <c r="B662" s="1" t="n">
        <v>45881</v>
      </c>
      <c r="C662" s="1" t="n">
        <v>45952</v>
      </c>
      <c r="D662" t="inlineStr">
        <is>
          <t>VÄRMLANDS LÄN</t>
        </is>
      </c>
      <c r="E662" t="inlineStr">
        <is>
          <t>SÄFFLE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26110-2025</t>
        </is>
      </c>
      <c r="B663" s="1" t="n">
        <v>45805</v>
      </c>
      <c r="C663" s="1" t="n">
        <v>45952</v>
      </c>
      <c r="D663" t="inlineStr">
        <is>
          <t>VÄRMLANDS LÄN</t>
        </is>
      </c>
      <c r="E663" t="inlineStr">
        <is>
          <t>SÄFFLE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12802-2025</t>
        </is>
      </c>
      <c r="B664" s="1" t="n">
        <v>45733.61358796297</v>
      </c>
      <c r="C664" s="1" t="n">
        <v>45952</v>
      </c>
      <c r="D664" t="inlineStr">
        <is>
          <t>VÄRMLANDS LÄN</t>
        </is>
      </c>
      <c r="E664" t="inlineStr">
        <is>
          <t>SÄFFLE</t>
        </is>
      </c>
      <c r="G664" t="n">
        <v>4.3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17772-2024</t>
        </is>
      </c>
      <c r="B665" s="1" t="n">
        <v>45418.65100694444</v>
      </c>
      <c r="C665" s="1" t="n">
        <v>45952</v>
      </c>
      <c r="D665" t="inlineStr">
        <is>
          <t>VÄRMLANDS LÄN</t>
        </is>
      </c>
      <c r="E665" t="inlineStr">
        <is>
          <t>SÄFFLE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50362-2025</t>
        </is>
      </c>
      <c r="B666" s="1" t="n">
        <v>45944.56563657407</v>
      </c>
      <c r="C666" s="1" t="n">
        <v>45952</v>
      </c>
      <c r="D666" t="inlineStr">
        <is>
          <t>VÄRMLANDS LÄN</t>
        </is>
      </c>
      <c r="E666" t="inlineStr">
        <is>
          <t>SÄFFLE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46526-2024</t>
        </is>
      </c>
      <c r="B667" s="1" t="n">
        <v>45582.63302083333</v>
      </c>
      <c r="C667" s="1" t="n">
        <v>45952</v>
      </c>
      <c r="D667" t="inlineStr">
        <is>
          <t>VÄRMLANDS LÄN</t>
        </is>
      </c>
      <c r="E667" t="inlineStr">
        <is>
          <t>SÄFFLE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50399-2025</t>
        </is>
      </c>
      <c r="B668" s="1" t="n">
        <v>45944.62978009259</v>
      </c>
      <c r="C668" s="1" t="n">
        <v>45952</v>
      </c>
      <c r="D668" t="inlineStr">
        <is>
          <t>VÄRMLANDS LÄN</t>
        </is>
      </c>
      <c r="E668" t="inlineStr">
        <is>
          <t>SÄFFLE</t>
        </is>
      </c>
      <c r="G668" t="n">
        <v>7.4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60651-2024</t>
        </is>
      </c>
      <c r="B669" s="1" t="n">
        <v>45642</v>
      </c>
      <c r="C669" s="1" t="n">
        <v>45952</v>
      </c>
      <c r="D669" t="inlineStr">
        <is>
          <t>VÄRMLANDS LÄN</t>
        </is>
      </c>
      <c r="E669" t="inlineStr">
        <is>
          <t>SÄFFLE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13438-2024</t>
        </is>
      </c>
      <c r="B670" s="1" t="n">
        <v>45387.48815972222</v>
      </c>
      <c r="C670" s="1" t="n">
        <v>45952</v>
      </c>
      <c r="D670" t="inlineStr">
        <is>
          <t>VÄRMLANDS LÄN</t>
        </is>
      </c>
      <c r="E670" t="inlineStr">
        <is>
          <t>SÄFFLE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50370-2025</t>
        </is>
      </c>
      <c r="B671" s="1" t="n">
        <v>45944.58201388889</v>
      </c>
      <c r="C671" s="1" t="n">
        <v>45952</v>
      </c>
      <c r="D671" t="inlineStr">
        <is>
          <t>VÄRMLANDS LÄN</t>
        </is>
      </c>
      <c r="E671" t="inlineStr">
        <is>
          <t>SÄFFLE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42301-2025</t>
        </is>
      </c>
      <c r="B672" s="1" t="n">
        <v>45903</v>
      </c>
      <c r="C672" s="1" t="n">
        <v>45952</v>
      </c>
      <c r="D672" t="inlineStr">
        <is>
          <t>VÄRMLANDS LÄN</t>
        </is>
      </c>
      <c r="E672" t="inlineStr">
        <is>
          <t>SÄFFLE</t>
        </is>
      </c>
      <c r="G672" t="n">
        <v>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42311-2025</t>
        </is>
      </c>
      <c r="B673" s="1" t="n">
        <v>45902</v>
      </c>
      <c r="C673" s="1" t="n">
        <v>45952</v>
      </c>
      <c r="D673" t="inlineStr">
        <is>
          <t>VÄRMLANDS LÄN</t>
        </is>
      </c>
      <c r="E673" t="inlineStr">
        <is>
          <t>SÄFFLE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26529-2025</t>
        </is>
      </c>
      <c r="B674" s="1" t="n">
        <v>45807.57009259259</v>
      </c>
      <c r="C674" s="1" t="n">
        <v>45952</v>
      </c>
      <c r="D674" t="inlineStr">
        <is>
          <t>VÄRMLANDS LÄN</t>
        </is>
      </c>
      <c r="E674" t="inlineStr">
        <is>
          <t>SÄFFLE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26537-2025</t>
        </is>
      </c>
      <c r="B675" s="1" t="n">
        <v>45807.57471064815</v>
      </c>
      <c r="C675" s="1" t="n">
        <v>45952</v>
      </c>
      <c r="D675" t="inlineStr">
        <is>
          <t>VÄRMLANDS LÄN</t>
        </is>
      </c>
      <c r="E675" t="inlineStr">
        <is>
          <t>SÄFFLE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26534-2025</t>
        </is>
      </c>
      <c r="B676" s="1" t="n">
        <v>45807.57306712963</v>
      </c>
      <c r="C676" s="1" t="n">
        <v>45952</v>
      </c>
      <c r="D676" t="inlineStr">
        <is>
          <t>VÄRMLANDS LÄN</t>
        </is>
      </c>
      <c r="E676" t="inlineStr">
        <is>
          <t>SÄFFLE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59732-2024</t>
        </is>
      </c>
      <c r="B677" s="1" t="n">
        <v>45639.5108912037</v>
      </c>
      <c r="C677" s="1" t="n">
        <v>45952</v>
      </c>
      <c r="D677" t="inlineStr">
        <is>
          <t>VÄRMLANDS LÄN</t>
        </is>
      </c>
      <c r="E677" t="inlineStr">
        <is>
          <t>SÄFFLE</t>
        </is>
      </c>
      <c r="G677" t="n">
        <v>4.6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54450-2024</t>
        </is>
      </c>
      <c r="B678" s="1" t="n">
        <v>45617</v>
      </c>
      <c r="C678" s="1" t="n">
        <v>45952</v>
      </c>
      <c r="D678" t="inlineStr">
        <is>
          <t>VÄRMLANDS LÄN</t>
        </is>
      </c>
      <c r="E678" t="inlineStr">
        <is>
          <t>SÄFFLE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26924-2025</t>
        </is>
      </c>
      <c r="B679" s="1" t="n">
        <v>45811</v>
      </c>
      <c r="C679" s="1" t="n">
        <v>45952</v>
      </c>
      <c r="D679" t="inlineStr">
        <is>
          <t>VÄRMLANDS LÄN</t>
        </is>
      </c>
      <c r="E679" t="inlineStr">
        <is>
          <t>SÄFFLE</t>
        </is>
      </c>
      <c r="F679" t="inlineStr">
        <is>
          <t>Bergvik skog väst AB</t>
        </is>
      </c>
      <c r="G679" t="n">
        <v>5.3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53974-2024</t>
        </is>
      </c>
      <c r="B680" s="1" t="n">
        <v>45615</v>
      </c>
      <c r="C680" s="1" t="n">
        <v>45952</v>
      </c>
      <c r="D680" t="inlineStr">
        <is>
          <t>VÄRMLANDS LÄN</t>
        </is>
      </c>
      <c r="E680" t="inlineStr">
        <is>
          <t>SÄFFLE</t>
        </is>
      </c>
      <c r="G680" t="n">
        <v>4.6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12232-2025</t>
        </is>
      </c>
      <c r="B681" s="1" t="n">
        <v>45729</v>
      </c>
      <c r="C681" s="1" t="n">
        <v>45952</v>
      </c>
      <c r="D681" t="inlineStr">
        <is>
          <t>VÄRMLANDS LÄN</t>
        </is>
      </c>
      <c r="E681" t="inlineStr">
        <is>
          <t>SÄFFLE</t>
        </is>
      </c>
      <c r="F681" t="inlineStr">
        <is>
          <t>Bergvik skog väst AB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50372-2025</t>
        </is>
      </c>
      <c r="B682" s="1" t="n">
        <v>45944.58974537037</v>
      </c>
      <c r="C682" s="1" t="n">
        <v>45952</v>
      </c>
      <c r="D682" t="inlineStr">
        <is>
          <t>VÄRMLANDS LÄN</t>
        </is>
      </c>
      <c r="E682" t="inlineStr">
        <is>
          <t>SÄFFLE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41641-2025</t>
        </is>
      </c>
      <c r="B683" s="1" t="n">
        <v>45902.3049537037</v>
      </c>
      <c r="C683" s="1" t="n">
        <v>45952</v>
      </c>
      <c r="D683" t="inlineStr">
        <is>
          <t>VÄRMLANDS LÄN</t>
        </is>
      </c>
      <c r="E683" t="inlineStr">
        <is>
          <t>SÄFFLE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42316-2025</t>
        </is>
      </c>
      <c r="B684" s="1" t="n">
        <v>45902</v>
      </c>
      <c r="C684" s="1" t="n">
        <v>45952</v>
      </c>
      <c r="D684" t="inlineStr">
        <is>
          <t>VÄRMLANDS LÄN</t>
        </is>
      </c>
      <c r="E684" t="inlineStr">
        <is>
          <t>SÄFFLE</t>
        </is>
      </c>
      <c r="G684" t="n">
        <v>11.8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50359-2025</t>
        </is>
      </c>
      <c r="B685" s="1" t="n">
        <v>45944.56200231481</v>
      </c>
      <c r="C685" s="1" t="n">
        <v>45952</v>
      </c>
      <c r="D685" t="inlineStr">
        <is>
          <t>VÄRMLANDS LÄN</t>
        </is>
      </c>
      <c r="E685" t="inlineStr">
        <is>
          <t>SÄFFLE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45799-2022</t>
        </is>
      </c>
      <c r="B686" s="1" t="n">
        <v>44846</v>
      </c>
      <c r="C686" s="1" t="n">
        <v>45952</v>
      </c>
      <c r="D686" t="inlineStr">
        <is>
          <t>VÄRMLANDS LÄN</t>
        </is>
      </c>
      <c r="E686" t="inlineStr">
        <is>
          <t>SÄFFLE</t>
        </is>
      </c>
      <c r="G686" t="n">
        <v>13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27129-2025</t>
        </is>
      </c>
      <c r="B687" s="1" t="n">
        <v>45811</v>
      </c>
      <c r="C687" s="1" t="n">
        <v>45952</v>
      </c>
      <c r="D687" t="inlineStr">
        <is>
          <t>VÄRMLANDS LÄN</t>
        </is>
      </c>
      <c r="E687" t="inlineStr">
        <is>
          <t>SÄFFLE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41858-2025</t>
        </is>
      </c>
      <c r="B688" s="1" t="n">
        <v>45902.94583333333</v>
      </c>
      <c r="C688" s="1" t="n">
        <v>45952</v>
      </c>
      <c r="D688" t="inlineStr">
        <is>
          <t>VÄRMLANDS LÄN</t>
        </is>
      </c>
      <c r="E688" t="inlineStr">
        <is>
          <t>SÄFFLE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41681-2025</t>
        </is>
      </c>
      <c r="B689" s="1" t="n">
        <v>45902.38271990741</v>
      </c>
      <c r="C689" s="1" t="n">
        <v>45952</v>
      </c>
      <c r="D689" t="inlineStr">
        <is>
          <t>VÄRMLANDS LÄN</t>
        </is>
      </c>
      <c r="E689" t="inlineStr">
        <is>
          <t>SÄFFLE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35878-2023</t>
        </is>
      </c>
      <c r="B690" s="1" t="n">
        <v>45148.58145833333</v>
      </c>
      <c r="C690" s="1" t="n">
        <v>45952</v>
      </c>
      <c r="D690" t="inlineStr">
        <is>
          <t>VÄRMLANDS LÄN</t>
        </is>
      </c>
      <c r="E690" t="inlineStr">
        <is>
          <t>SÄFFLE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49117-2025</t>
        </is>
      </c>
      <c r="B691" s="1" t="n">
        <v>45937</v>
      </c>
      <c r="C691" s="1" t="n">
        <v>45952</v>
      </c>
      <c r="D691" t="inlineStr">
        <is>
          <t>VÄRMLANDS LÄN</t>
        </is>
      </c>
      <c r="E691" t="inlineStr">
        <is>
          <t>SÄFFLE</t>
        </is>
      </c>
      <c r="G691" t="n">
        <v>7.7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47705-2025</t>
        </is>
      </c>
      <c r="B692" s="1" t="n">
        <v>45931</v>
      </c>
      <c r="C692" s="1" t="n">
        <v>45952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33725-2021</t>
        </is>
      </c>
      <c r="B693" s="1" t="n">
        <v>44378</v>
      </c>
      <c r="C693" s="1" t="n">
        <v>45952</v>
      </c>
      <c r="D693" t="inlineStr">
        <is>
          <t>VÄRMLANDS LÄN</t>
        </is>
      </c>
      <c r="E693" t="inlineStr">
        <is>
          <t>SÄFFLE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31086-2023</t>
        </is>
      </c>
      <c r="B694" s="1" t="n">
        <v>45113.64834490741</v>
      </c>
      <c r="C694" s="1" t="n">
        <v>45952</v>
      </c>
      <c r="D694" t="inlineStr">
        <is>
          <t>VÄRMLANDS LÄN</t>
        </is>
      </c>
      <c r="E694" t="inlineStr">
        <is>
          <t>SÄFFLE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31089-2023</t>
        </is>
      </c>
      <c r="B695" s="1" t="n">
        <v>45113.65050925926</v>
      </c>
      <c r="C695" s="1" t="n">
        <v>45952</v>
      </c>
      <c r="D695" t="inlineStr">
        <is>
          <t>VÄRMLANDS LÄN</t>
        </is>
      </c>
      <c r="E695" t="inlineStr">
        <is>
          <t>SÄFFLE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33672-2024</t>
        </is>
      </c>
      <c r="B696" s="1" t="n">
        <v>45520.48883101852</v>
      </c>
      <c r="C696" s="1" t="n">
        <v>45952</v>
      </c>
      <c r="D696" t="inlineStr">
        <is>
          <t>VÄRMLANDS LÄN</t>
        </is>
      </c>
      <c r="E696" t="inlineStr">
        <is>
          <t>SÄFFLE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27128-2025</t>
        </is>
      </c>
      <c r="B697" s="1" t="n">
        <v>45811</v>
      </c>
      <c r="C697" s="1" t="n">
        <v>45952</v>
      </c>
      <c r="D697" t="inlineStr">
        <is>
          <t>VÄRMLANDS LÄN</t>
        </is>
      </c>
      <c r="E697" t="inlineStr">
        <is>
          <t>SÄFFLE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31226-2025</t>
        </is>
      </c>
      <c r="B698" s="1" t="n">
        <v>45832</v>
      </c>
      <c r="C698" s="1" t="n">
        <v>45952</v>
      </c>
      <c r="D698" t="inlineStr">
        <is>
          <t>VÄRMLANDS LÄN</t>
        </is>
      </c>
      <c r="E698" t="inlineStr">
        <is>
          <t>SÄFFLE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37859-2025</t>
        </is>
      </c>
      <c r="B699" s="1" t="n">
        <v>45880</v>
      </c>
      <c r="C699" s="1" t="n">
        <v>45952</v>
      </c>
      <c r="D699" t="inlineStr">
        <is>
          <t>VÄRMLANDS LÄN</t>
        </is>
      </c>
      <c r="E699" t="inlineStr">
        <is>
          <t>SÄFFLE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62000-2023</t>
        </is>
      </c>
      <c r="B700" s="1" t="n">
        <v>45266</v>
      </c>
      <c r="C700" s="1" t="n">
        <v>45952</v>
      </c>
      <c r="D700" t="inlineStr">
        <is>
          <t>VÄRMLANDS LÄN</t>
        </is>
      </c>
      <c r="E700" t="inlineStr">
        <is>
          <t>SÄFFLE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46177-2024</t>
        </is>
      </c>
      <c r="B701" s="1" t="n">
        <v>45581</v>
      </c>
      <c r="C701" s="1" t="n">
        <v>45952</v>
      </c>
      <c r="D701" t="inlineStr">
        <is>
          <t>VÄRMLANDS LÄN</t>
        </is>
      </c>
      <c r="E701" t="inlineStr">
        <is>
          <t>SÄFFLE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54367-2022</t>
        </is>
      </c>
      <c r="B702" s="1" t="n">
        <v>44879</v>
      </c>
      <c r="C702" s="1" t="n">
        <v>45952</v>
      </c>
      <c r="D702" t="inlineStr">
        <is>
          <t>VÄRMLANDS LÄN</t>
        </is>
      </c>
      <c r="E702" t="inlineStr">
        <is>
          <t>SÄFFLE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46575-2024</t>
        </is>
      </c>
      <c r="B703" s="1" t="n">
        <v>45582</v>
      </c>
      <c r="C703" s="1" t="n">
        <v>45952</v>
      </c>
      <c r="D703" t="inlineStr">
        <is>
          <t>VÄRMLANDS LÄN</t>
        </is>
      </c>
      <c r="E703" t="inlineStr">
        <is>
          <t>SÄFFLE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26948-2025</t>
        </is>
      </c>
      <c r="B704" s="1" t="n">
        <v>45811.43605324074</v>
      </c>
      <c r="C704" s="1" t="n">
        <v>45952</v>
      </c>
      <c r="D704" t="inlineStr">
        <is>
          <t>VÄRMLANDS LÄN</t>
        </is>
      </c>
      <c r="E704" t="inlineStr">
        <is>
          <t>SÄFFLE</t>
        </is>
      </c>
      <c r="F704" t="inlineStr">
        <is>
          <t>Bergvik skog väst AB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31199-2024</t>
        </is>
      </c>
      <c r="B705" s="1" t="n">
        <v>45503</v>
      </c>
      <c r="C705" s="1" t="n">
        <v>45952</v>
      </c>
      <c r="D705" t="inlineStr">
        <is>
          <t>VÄRMLANDS LÄN</t>
        </is>
      </c>
      <c r="E705" t="inlineStr">
        <is>
          <t>SÄFFLE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36208-2024</t>
        </is>
      </c>
      <c r="B706" s="1" t="n">
        <v>45534.44462962963</v>
      </c>
      <c r="C706" s="1" t="n">
        <v>45952</v>
      </c>
      <c r="D706" t="inlineStr">
        <is>
          <t>VÄRMLANDS LÄN</t>
        </is>
      </c>
      <c r="E706" t="inlineStr">
        <is>
          <t>SÄFFLE</t>
        </is>
      </c>
      <c r="F706" t="inlineStr">
        <is>
          <t>Kyrkan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9252-2024</t>
        </is>
      </c>
      <c r="B707" s="1" t="n">
        <v>45358</v>
      </c>
      <c r="C707" s="1" t="n">
        <v>45952</v>
      </c>
      <c r="D707" t="inlineStr">
        <is>
          <t>VÄRMLANDS LÄN</t>
        </is>
      </c>
      <c r="E707" t="inlineStr">
        <is>
          <t>SÄFFLE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57517-2024</t>
        </is>
      </c>
      <c r="B708" s="1" t="n">
        <v>45630</v>
      </c>
      <c r="C708" s="1" t="n">
        <v>45952</v>
      </c>
      <c r="D708" t="inlineStr">
        <is>
          <t>VÄRMLANDS LÄN</t>
        </is>
      </c>
      <c r="E708" t="inlineStr">
        <is>
          <t>SÄFFLE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10028-2023</t>
        </is>
      </c>
      <c r="B709" s="1" t="n">
        <v>44985</v>
      </c>
      <c r="C709" s="1" t="n">
        <v>45952</v>
      </c>
      <c r="D709" t="inlineStr">
        <is>
          <t>VÄRMLANDS LÄN</t>
        </is>
      </c>
      <c r="E709" t="inlineStr">
        <is>
          <t>SÄFFLE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23337-2024</t>
        </is>
      </c>
      <c r="B710" s="1" t="n">
        <v>45453</v>
      </c>
      <c r="C710" s="1" t="n">
        <v>45952</v>
      </c>
      <c r="D710" t="inlineStr">
        <is>
          <t>VÄRMLANDS LÄN</t>
        </is>
      </c>
      <c r="E710" t="inlineStr">
        <is>
          <t>SÄFFLE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50076-2023</t>
        </is>
      </c>
      <c r="B711" s="1" t="n">
        <v>45208</v>
      </c>
      <c r="C711" s="1" t="n">
        <v>45952</v>
      </c>
      <c r="D711" t="inlineStr">
        <is>
          <t>VÄRMLANDS LÄN</t>
        </is>
      </c>
      <c r="E711" t="inlineStr">
        <is>
          <t>SÄFFLE</t>
        </is>
      </c>
      <c r="G711" t="n">
        <v>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37420-2023</t>
        </is>
      </c>
      <c r="B712" s="1" t="n">
        <v>45156</v>
      </c>
      <c r="C712" s="1" t="n">
        <v>45952</v>
      </c>
      <c r="D712" t="inlineStr">
        <is>
          <t>VÄRMLANDS LÄN</t>
        </is>
      </c>
      <c r="E712" t="inlineStr">
        <is>
          <t>SÄFFLE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1449-2024</t>
        </is>
      </c>
      <c r="B713" s="1" t="n">
        <v>45303.81282407408</v>
      </c>
      <c r="C713" s="1" t="n">
        <v>45952</v>
      </c>
      <c r="D713" t="inlineStr">
        <is>
          <t>VÄRMLANDS LÄN</t>
        </is>
      </c>
      <c r="E713" t="inlineStr">
        <is>
          <t>SÄFFLE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11633-2023</t>
        </is>
      </c>
      <c r="B714" s="1" t="n">
        <v>44994.44269675926</v>
      </c>
      <c r="C714" s="1" t="n">
        <v>45952</v>
      </c>
      <c r="D714" t="inlineStr">
        <is>
          <t>VÄRMLANDS LÄN</t>
        </is>
      </c>
      <c r="E714" t="inlineStr">
        <is>
          <t>SÄFFLE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51640-2022</t>
        </is>
      </c>
      <c r="B715" s="1" t="n">
        <v>44872</v>
      </c>
      <c r="C715" s="1" t="n">
        <v>45952</v>
      </c>
      <c r="D715" t="inlineStr">
        <is>
          <t>VÄRMLANDS LÄN</t>
        </is>
      </c>
      <c r="E715" t="inlineStr">
        <is>
          <t>SÄFFLE</t>
        </is>
      </c>
      <c r="G715" t="n">
        <v>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19815-2025</t>
        </is>
      </c>
      <c r="B716" s="1" t="n">
        <v>45771</v>
      </c>
      <c r="C716" s="1" t="n">
        <v>45952</v>
      </c>
      <c r="D716" t="inlineStr">
        <is>
          <t>VÄRMLANDS LÄN</t>
        </is>
      </c>
      <c r="E716" t="inlineStr">
        <is>
          <t>SÄFFLE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52026-2024</t>
        </is>
      </c>
      <c r="B717" s="1" t="n">
        <v>45607</v>
      </c>
      <c r="C717" s="1" t="n">
        <v>45952</v>
      </c>
      <c r="D717" t="inlineStr">
        <is>
          <t>VÄRMLANDS LÄN</t>
        </is>
      </c>
      <c r="E717" t="inlineStr">
        <is>
          <t>SÄFFLE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27540-2025</t>
        </is>
      </c>
      <c r="B718" s="1" t="n">
        <v>45813</v>
      </c>
      <c r="C718" s="1" t="n">
        <v>45952</v>
      </c>
      <c r="D718" t="inlineStr">
        <is>
          <t>VÄRMLANDS LÄN</t>
        </is>
      </c>
      <c r="E718" t="inlineStr">
        <is>
          <t>SÄFFLE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42586-2025</t>
        </is>
      </c>
      <c r="B719" s="1" t="n">
        <v>45905</v>
      </c>
      <c r="C719" s="1" t="n">
        <v>45952</v>
      </c>
      <c r="D719" t="inlineStr">
        <is>
          <t>VÄRMLANDS LÄN</t>
        </is>
      </c>
      <c r="E719" t="inlineStr">
        <is>
          <t>SÄFFLE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45138-2024</t>
        </is>
      </c>
      <c r="B720" s="1" t="n">
        <v>45575.63483796296</v>
      </c>
      <c r="C720" s="1" t="n">
        <v>45952</v>
      </c>
      <c r="D720" t="inlineStr">
        <is>
          <t>VÄRMLANDS LÄN</t>
        </is>
      </c>
      <c r="E720" t="inlineStr">
        <is>
          <t>SÄFFLE</t>
        </is>
      </c>
      <c r="G720" t="n">
        <v>5.2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50776-2025</t>
        </is>
      </c>
      <c r="B721" s="1" t="n">
        <v>45946.44969907407</v>
      </c>
      <c r="C721" s="1" t="n">
        <v>45952</v>
      </c>
      <c r="D721" t="inlineStr">
        <is>
          <t>VÄRMLANDS LÄN</t>
        </is>
      </c>
      <c r="E721" t="inlineStr">
        <is>
          <t>SÄFFLE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53788-2022</t>
        </is>
      </c>
      <c r="B722" s="1" t="n">
        <v>44880</v>
      </c>
      <c r="C722" s="1" t="n">
        <v>45952</v>
      </c>
      <c r="D722" t="inlineStr">
        <is>
          <t>VÄRMLANDS LÄN</t>
        </is>
      </c>
      <c r="E722" t="inlineStr">
        <is>
          <t>SÄFFLE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63985-2023</t>
        </is>
      </c>
      <c r="B723" s="1" t="n">
        <v>45278</v>
      </c>
      <c r="C723" s="1" t="n">
        <v>45952</v>
      </c>
      <c r="D723" t="inlineStr">
        <is>
          <t>VÄRMLANDS LÄN</t>
        </is>
      </c>
      <c r="E723" t="inlineStr">
        <is>
          <t>SÄFFLE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34851-2024</t>
        </is>
      </c>
      <c r="B724" s="1" t="n">
        <v>45527.32226851852</v>
      </c>
      <c r="C724" s="1" t="n">
        <v>45952</v>
      </c>
      <c r="D724" t="inlineStr">
        <is>
          <t>VÄRMLANDS LÄN</t>
        </is>
      </c>
      <c r="E724" t="inlineStr">
        <is>
          <t>SÄFFLE</t>
        </is>
      </c>
      <c r="F724" t="inlineStr">
        <is>
          <t>Kyrkan</t>
        </is>
      </c>
      <c r="G724" t="n">
        <v>5.4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47836-2025</t>
        </is>
      </c>
      <c r="B725" s="1" t="n">
        <v>45931</v>
      </c>
      <c r="C725" s="1" t="n">
        <v>45952</v>
      </c>
      <c r="D725" t="inlineStr">
        <is>
          <t>VÄRMLANDS LÄN</t>
        </is>
      </c>
      <c r="E725" t="inlineStr">
        <is>
          <t>SÄFFLE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17971-2024</t>
        </is>
      </c>
      <c r="B726" s="1" t="n">
        <v>45419</v>
      </c>
      <c r="C726" s="1" t="n">
        <v>45952</v>
      </c>
      <c r="D726" t="inlineStr">
        <is>
          <t>VÄRMLANDS LÄN</t>
        </is>
      </c>
      <c r="E726" t="inlineStr">
        <is>
          <t>SÄFFLE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8746-2024</t>
        </is>
      </c>
      <c r="B727" s="1" t="n">
        <v>45356</v>
      </c>
      <c r="C727" s="1" t="n">
        <v>45952</v>
      </c>
      <c r="D727" t="inlineStr">
        <is>
          <t>VÄRMLANDS LÄN</t>
        </is>
      </c>
      <c r="E727" t="inlineStr">
        <is>
          <t>SÄFFLE</t>
        </is>
      </c>
      <c r="G727" t="n">
        <v>9.300000000000001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52081-2022</t>
        </is>
      </c>
      <c r="B728" s="1" t="n">
        <v>44868</v>
      </c>
      <c r="C728" s="1" t="n">
        <v>45952</v>
      </c>
      <c r="D728" t="inlineStr">
        <is>
          <t>VÄRMLANDS LÄN</t>
        </is>
      </c>
      <c r="E728" t="inlineStr">
        <is>
          <t>SÄFFLE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12777-2025</t>
        </is>
      </c>
      <c r="B729" s="1" t="n">
        <v>45733.59439814815</v>
      </c>
      <c r="C729" s="1" t="n">
        <v>45952</v>
      </c>
      <c r="D729" t="inlineStr">
        <is>
          <t>VÄRMLANDS LÄN</t>
        </is>
      </c>
      <c r="E729" t="inlineStr">
        <is>
          <t>SÄFFLE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7888-2022</t>
        </is>
      </c>
      <c r="B730" s="1" t="n">
        <v>44608.64030092592</v>
      </c>
      <c r="C730" s="1" t="n">
        <v>45952</v>
      </c>
      <c r="D730" t="inlineStr">
        <is>
          <t>VÄRMLANDS LÄN</t>
        </is>
      </c>
      <c r="E730" t="inlineStr">
        <is>
          <t>SÄFFLE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42533-2025</t>
        </is>
      </c>
      <c r="B731" s="1" t="n">
        <v>45904</v>
      </c>
      <c r="C731" s="1" t="n">
        <v>45952</v>
      </c>
      <c r="D731" t="inlineStr">
        <is>
          <t>VÄRMLANDS LÄN</t>
        </is>
      </c>
      <c r="E731" t="inlineStr">
        <is>
          <t>SÄFFLE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35729-2023</t>
        </is>
      </c>
      <c r="B732" s="1" t="n">
        <v>45147.80305555555</v>
      </c>
      <c r="C732" s="1" t="n">
        <v>45952</v>
      </c>
      <c r="D732" t="inlineStr">
        <is>
          <t>VÄRMLANDS LÄN</t>
        </is>
      </c>
      <c r="E732" t="inlineStr">
        <is>
          <t>SÄFFLE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45233-2023</t>
        </is>
      </c>
      <c r="B733" s="1" t="n">
        <v>45191.59171296296</v>
      </c>
      <c r="C733" s="1" t="n">
        <v>45952</v>
      </c>
      <c r="D733" t="inlineStr">
        <is>
          <t>VÄRMLANDS LÄN</t>
        </is>
      </c>
      <c r="E733" t="inlineStr">
        <is>
          <t>SÄFFLE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14232-2025</t>
        </is>
      </c>
      <c r="B734" s="1" t="n">
        <v>45740</v>
      </c>
      <c r="C734" s="1" t="n">
        <v>45952</v>
      </c>
      <c r="D734" t="inlineStr">
        <is>
          <t>VÄRMLANDS LÄN</t>
        </is>
      </c>
      <c r="E734" t="inlineStr">
        <is>
          <t>SÄFFLE</t>
        </is>
      </c>
      <c r="F734" t="inlineStr">
        <is>
          <t>Bergvik skog väst AB</t>
        </is>
      </c>
      <c r="G734" t="n">
        <v>6.1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55795-2024</t>
        </is>
      </c>
      <c r="B735" s="1" t="n">
        <v>45623</v>
      </c>
      <c r="C735" s="1" t="n">
        <v>45952</v>
      </c>
      <c r="D735" t="inlineStr">
        <is>
          <t>VÄRMLANDS LÄN</t>
        </is>
      </c>
      <c r="E735" t="inlineStr">
        <is>
          <t>SÄFFLE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50652-2025</t>
        </is>
      </c>
      <c r="B736" s="1" t="n">
        <v>45945</v>
      </c>
      <c r="C736" s="1" t="n">
        <v>45952</v>
      </c>
      <c r="D736" t="inlineStr">
        <is>
          <t>VÄRMLANDS LÄN</t>
        </is>
      </c>
      <c r="E736" t="inlineStr">
        <is>
          <t>SÄFFLE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18549-2025</t>
        </is>
      </c>
      <c r="B737" s="1" t="n">
        <v>45763</v>
      </c>
      <c r="C737" s="1" t="n">
        <v>45952</v>
      </c>
      <c r="D737" t="inlineStr">
        <is>
          <t>VÄRMLANDS LÄN</t>
        </is>
      </c>
      <c r="E737" t="inlineStr">
        <is>
          <t>SÄFFLE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42206-2025</t>
        </is>
      </c>
      <c r="B738" s="1" t="n">
        <v>45904.49318287037</v>
      </c>
      <c r="C738" s="1" t="n">
        <v>45952</v>
      </c>
      <c r="D738" t="inlineStr">
        <is>
          <t>VÄRMLANDS LÄN</t>
        </is>
      </c>
      <c r="E738" t="inlineStr">
        <is>
          <t>SÄFFLE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42208-2025</t>
        </is>
      </c>
      <c r="B739" s="1" t="n">
        <v>45904.49505787037</v>
      </c>
      <c r="C739" s="1" t="n">
        <v>45952</v>
      </c>
      <c r="D739" t="inlineStr">
        <is>
          <t>VÄRMLANDS LÄN</t>
        </is>
      </c>
      <c r="E739" t="inlineStr">
        <is>
          <t>SÄFFLE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73662-2021</t>
        </is>
      </c>
      <c r="B740" s="1" t="n">
        <v>44552.4565162037</v>
      </c>
      <c r="C740" s="1" t="n">
        <v>45952</v>
      </c>
      <c r="D740" t="inlineStr">
        <is>
          <t>VÄRMLANDS LÄN</t>
        </is>
      </c>
      <c r="E740" t="inlineStr">
        <is>
          <t>SÄFFLE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21184-2023</t>
        </is>
      </c>
      <c r="B741" s="1" t="n">
        <v>45062.46313657407</v>
      </c>
      <c r="C741" s="1" t="n">
        <v>45952</v>
      </c>
      <c r="D741" t="inlineStr">
        <is>
          <t>VÄRMLANDS LÄN</t>
        </is>
      </c>
      <c r="E741" t="inlineStr">
        <is>
          <t>SÄFFLE</t>
        </is>
      </c>
      <c r="G741" t="n">
        <v>7.6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61608-2024</t>
        </is>
      </c>
      <c r="B742" s="1" t="n">
        <v>45646</v>
      </c>
      <c r="C742" s="1" t="n">
        <v>45952</v>
      </c>
      <c r="D742" t="inlineStr">
        <is>
          <t>VÄRMLANDS LÄN</t>
        </is>
      </c>
      <c r="E742" t="inlineStr">
        <is>
          <t>SÄFFLE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52099-2021</t>
        </is>
      </c>
      <c r="B743" s="1" t="n">
        <v>44463.44508101852</v>
      </c>
      <c r="C743" s="1" t="n">
        <v>45952</v>
      </c>
      <c r="D743" t="inlineStr">
        <is>
          <t>VÄRMLANDS LÄN</t>
        </is>
      </c>
      <c r="E743" t="inlineStr">
        <is>
          <t>SÄFFLE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18040-2025</t>
        </is>
      </c>
      <c r="B744" s="1" t="n">
        <v>45761</v>
      </c>
      <c r="C744" s="1" t="n">
        <v>45952</v>
      </c>
      <c r="D744" t="inlineStr">
        <is>
          <t>VÄRMLANDS LÄN</t>
        </is>
      </c>
      <c r="E744" t="inlineStr">
        <is>
          <t>SÄFFLE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61614-2024</t>
        </is>
      </c>
      <c r="B745" s="1" t="n">
        <v>45646</v>
      </c>
      <c r="C745" s="1" t="n">
        <v>45952</v>
      </c>
      <c r="D745" t="inlineStr">
        <is>
          <t>VÄRMLANDS LÄN</t>
        </is>
      </c>
      <c r="E745" t="inlineStr">
        <is>
          <t>SÄFFLE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27995-2025</t>
        </is>
      </c>
      <c r="B746" s="1" t="n">
        <v>45817</v>
      </c>
      <c r="C746" s="1" t="n">
        <v>45952</v>
      </c>
      <c r="D746" t="inlineStr">
        <is>
          <t>VÄRMLANDS LÄN</t>
        </is>
      </c>
      <c r="E746" t="inlineStr">
        <is>
          <t>SÄFFLE</t>
        </is>
      </c>
      <c r="G746" t="n">
        <v>3.6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36046-2025</t>
        </is>
      </c>
      <c r="B747" s="1" t="n">
        <v>45866.36243055556</v>
      </c>
      <c r="C747" s="1" t="n">
        <v>45952</v>
      </c>
      <c r="D747" t="inlineStr">
        <is>
          <t>VÄRMLANDS LÄN</t>
        </is>
      </c>
      <c r="E747" t="inlineStr">
        <is>
          <t>SÄFFLE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51269-2025</t>
        </is>
      </c>
      <c r="B748" s="1" t="n">
        <v>45949.81171296296</v>
      </c>
      <c r="C748" s="1" t="n">
        <v>45952</v>
      </c>
      <c r="D748" t="inlineStr">
        <is>
          <t>VÄRMLANDS LÄN</t>
        </is>
      </c>
      <c r="E748" t="inlineStr">
        <is>
          <t>SÄFFLE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36763-2021</t>
        </is>
      </c>
      <c r="B749" s="1" t="n">
        <v>44392</v>
      </c>
      <c r="C749" s="1" t="n">
        <v>45952</v>
      </c>
      <c r="D749" t="inlineStr">
        <is>
          <t>VÄRMLANDS LÄN</t>
        </is>
      </c>
      <c r="E749" t="inlineStr">
        <is>
          <t>SÄFFLE</t>
        </is>
      </c>
      <c r="G749" t="n">
        <v>5.6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28484-2025</t>
        </is>
      </c>
      <c r="B750" s="1" t="n">
        <v>45818</v>
      </c>
      <c r="C750" s="1" t="n">
        <v>45952</v>
      </c>
      <c r="D750" t="inlineStr">
        <is>
          <t>VÄRMLANDS LÄN</t>
        </is>
      </c>
      <c r="E750" t="inlineStr">
        <is>
          <t>SÄFFLE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17808-2025</t>
        </is>
      </c>
      <c r="B751" s="1" t="n">
        <v>45758.55665509259</v>
      </c>
      <c r="C751" s="1" t="n">
        <v>45952</v>
      </c>
      <c r="D751" t="inlineStr">
        <is>
          <t>VÄRMLANDS LÄN</t>
        </is>
      </c>
      <c r="E751" t="inlineStr">
        <is>
          <t>SÄFFLE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15256-2021</t>
        </is>
      </c>
      <c r="B752" s="1" t="n">
        <v>44284.54657407408</v>
      </c>
      <c r="C752" s="1" t="n">
        <v>45952</v>
      </c>
      <c r="D752" t="inlineStr">
        <is>
          <t>VÄRMLANDS LÄN</t>
        </is>
      </c>
      <c r="E752" t="inlineStr">
        <is>
          <t>SÄFFLE</t>
        </is>
      </c>
      <c r="G752" t="n">
        <v>6.6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17431-2025</t>
        </is>
      </c>
      <c r="B753" s="1" t="n">
        <v>45757.40585648148</v>
      </c>
      <c r="C753" s="1" t="n">
        <v>45952</v>
      </c>
      <c r="D753" t="inlineStr">
        <is>
          <t>VÄRMLANDS LÄN</t>
        </is>
      </c>
      <c r="E753" t="inlineStr">
        <is>
          <t>SÄFFLE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4249-2025</t>
        </is>
      </c>
      <c r="B754" s="1" t="n">
        <v>45685</v>
      </c>
      <c r="C754" s="1" t="n">
        <v>45952</v>
      </c>
      <c r="D754" t="inlineStr">
        <is>
          <t>VÄRMLANDS LÄN</t>
        </is>
      </c>
      <c r="E754" t="inlineStr">
        <is>
          <t>SÄFFLE</t>
        </is>
      </c>
      <c r="G754" t="n">
        <v>6.6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61612-2024</t>
        </is>
      </c>
      <c r="B755" s="1" t="n">
        <v>45646</v>
      </c>
      <c r="C755" s="1" t="n">
        <v>45952</v>
      </c>
      <c r="D755" t="inlineStr">
        <is>
          <t>VÄRMLANDS LÄN</t>
        </is>
      </c>
      <c r="E755" t="inlineStr">
        <is>
          <t>SÄFFLE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42696-2025</t>
        </is>
      </c>
      <c r="B756" s="1" t="n">
        <v>45908.3643287037</v>
      </c>
      <c r="C756" s="1" t="n">
        <v>45952</v>
      </c>
      <c r="D756" t="inlineStr">
        <is>
          <t>VÄRMLANDS LÄN</t>
        </is>
      </c>
      <c r="E756" t="inlineStr">
        <is>
          <t>SÄFFLE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56506-2023</t>
        </is>
      </c>
      <c r="B757" s="1" t="n">
        <v>45237</v>
      </c>
      <c r="C757" s="1" t="n">
        <v>45952</v>
      </c>
      <c r="D757" t="inlineStr">
        <is>
          <t>VÄRMLANDS LÄN</t>
        </is>
      </c>
      <c r="E757" t="inlineStr">
        <is>
          <t>SÄFFLE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41533-2025</t>
        </is>
      </c>
      <c r="B758" s="1" t="n">
        <v>45901</v>
      </c>
      <c r="C758" s="1" t="n">
        <v>45952</v>
      </c>
      <c r="D758" t="inlineStr">
        <is>
          <t>VÄRMLANDS LÄN</t>
        </is>
      </c>
      <c r="E758" t="inlineStr">
        <is>
          <t>SÄFFLE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7602-2024</t>
        </is>
      </c>
      <c r="B759" s="1" t="n">
        <v>45348</v>
      </c>
      <c r="C759" s="1" t="n">
        <v>45952</v>
      </c>
      <c r="D759" t="inlineStr">
        <is>
          <t>VÄRMLANDS LÄN</t>
        </is>
      </c>
      <c r="E759" t="inlineStr">
        <is>
          <t>SÄFFLE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51388-2025</t>
        </is>
      </c>
      <c r="B760" s="1" t="n">
        <v>45950.4672337963</v>
      </c>
      <c r="C760" s="1" t="n">
        <v>45952</v>
      </c>
      <c r="D760" t="inlineStr">
        <is>
          <t>VÄRMLANDS LÄN</t>
        </is>
      </c>
      <c r="E760" t="inlineStr">
        <is>
          <t>SÄFFLE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16023-2024</t>
        </is>
      </c>
      <c r="B761" s="1" t="n">
        <v>45405.68177083333</v>
      </c>
      <c r="C761" s="1" t="n">
        <v>45952</v>
      </c>
      <c r="D761" t="inlineStr">
        <is>
          <t>VÄRMLANDS LÄN</t>
        </is>
      </c>
      <c r="E761" t="inlineStr">
        <is>
          <t>SÄFFLE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49315-2025</t>
        </is>
      </c>
      <c r="B762" s="1" t="n">
        <v>45938</v>
      </c>
      <c r="C762" s="1" t="n">
        <v>45952</v>
      </c>
      <c r="D762" t="inlineStr">
        <is>
          <t>VÄRMLANDS LÄN</t>
        </is>
      </c>
      <c r="E762" t="inlineStr">
        <is>
          <t>SÄFFLE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28943-2025</t>
        </is>
      </c>
      <c r="B763" s="1" t="n">
        <v>45820</v>
      </c>
      <c r="C763" s="1" t="n">
        <v>45952</v>
      </c>
      <c r="D763" t="inlineStr">
        <is>
          <t>VÄRMLANDS LÄN</t>
        </is>
      </c>
      <c r="E763" t="inlineStr">
        <is>
          <t>SÄFFLE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60073-2022</t>
        </is>
      </c>
      <c r="B764" s="1" t="n">
        <v>44909.5743287037</v>
      </c>
      <c r="C764" s="1" t="n">
        <v>45952</v>
      </c>
      <c r="D764" t="inlineStr">
        <is>
          <t>VÄRMLANDS LÄN</t>
        </is>
      </c>
      <c r="E764" t="inlineStr">
        <is>
          <t>SÄFFLE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51648-2025</t>
        </is>
      </c>
      <c r="B765" s="1" t="n">
        <v>45951.4497337963</v>
      </c>
      <c r="C765" s="1" t="n">
        <v>45952</v>
      </c>
      <c r="D765" t="inlineStr">
        <is>
          <t>VÄRMLANDS LÄN</t>
        </is>
      </c>
      <c r="E765" t="inlineStr">
        <is>
          <t>SÄFFLE</t>
        </is>
      </c>
      <c r="G765" t="n">
        <v>3.8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29593-2025</t>
        </is>
      </c>
      <c r="B766" s="1" t="n">
        <v>45825.4028587963</v>
      </c>
      <c r="C766" s="1" t="n">
        <v>45952</v>
      </c>
      <c r="D766" t="inlineStr">
        <is>
          <t>VÄRMLANDS LÄN</t>
        </is>
      </c>
      <c r="E766" t="inlineStr">
        <is>
          <t>SÄFFLE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19869-2025</t>
        </is>
      </c>
      <c r="B767" s="1" t="n">
        <v>45771</v>
      </c>
      <c r="C767" s="1" t="n">
        <v>45952</v>
      </c>
      <c r="D767" t="inlineStr">
        <is>
          <t>VÄRMLANDS LÄN</t>
        </is>
      </c>
      <c r="E767" t="inlineStr">
        <is>
          <t>SÄFFLE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42377-2024</t>
        </is>
      </c>
      <c r="B768" s="1" t="n">
        <v>45564</v>
      </c>
      <c r="C768" s="1" t="n">
        <v>45952</v>
      </c>
      <c r="D768" t="inlineStr">
        <is>
          <t>VÄRMLANDS LÄN</t>
        </is>
      </c>
      <c r="E768" t="inlineStr">
        <is>
          <t>SÄFFLE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29589-2025</t>
        </is>
      </c>
      <c r="B769" s="1" t="n">
        <v>45825.39515046297</v>
      </c>
      <c r="C769" s="1" t="n">
        <v>45952</v>
      </c>
      <c r="D769" t="inlineStr">
        <is>
          <t>VÄRMLANDS LÄN</t>
        </is>
      </c>
      <c r="E769" t="inlineStr">
        <is>
          <t>SÄFFLE</t>
        </is>
      </c>
      <c r="G769" t="n">
        <v>5.3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53378-2024</t>
        </is>
      </c>
      <c r="B770" s="1" t="n">
        <v>45609</v>
      </c>
      <c r="C770" s="1" t="n">
        <v>45952</v>
      </c>
      <c r="D770" t="inlineStr">
        <is>
          <t>VÄRMLANDS LÄN</t>
        </is>
      </c>
      <c r="E770" t="inlineStr">
        <is>
          <t>SÄFFLE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25142-2023</t>
        </is>
      </c>
      <c r="B771" s="1" t="n">
        <v>45078</v>
      </c>
      <c r="C771" s="1" t="n">
        <v>45952</v>
      </c>
      <c r="D771" t="inlineStr">
        <is>
          <t>VÄRMLANDS LÄN</t>
        </is>
      </c>
      <c r="E771" t="inlineStr">
        <is>
          <t>SÄFFLE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30012-2025</t>
        </is>
      </c>
      <c r="B772" s="1" t="n">
        <v>45826.54501157408</v>
      </c>
      <c r="C772" s="1" t="n">
        <v>45952</v>
      </c>
      <c r="D772" t="inlineStr">
        <is>
          <t>VÄRMLANDS LÄN</t>
        </is>
      </c>
      <c r="E772" t="inlineStr">
        <is>
          <t>SÄFFLE</t>
        </is>
      </c>
      <c r="G772" t="n">
        <v>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40799-2022</t>
        </is>
      </c>
      <c r="B773" s="1" t="n">
        <v>44824.65680555555</v>
      </c>
      <c r="C773" s="1" t="n">
        <v>45952</v>
      </c>
      <c r="D773" t="inlineStr">
        <is>
          <t>VÄRMLANDS LÄN</t>
        </is>
      </c>
      <c r="E773" t="inlineStr">
        <is>
          <t>SÄFFLE</t>
        </is>
      </c>
      <c r="G773" t="n">
        <v>11.4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30447-2025</t>
        </is>
      </c>
      <c r="B774" s="1" t="n">
        <v>45827.65681712963</v>
      </c>
      <c r="C774" s="1" t="n">
        <v>45952</v>
      </c>
      <c r="D774" t="inlineStr">
        <is>
          <t>VÄRMLANDS LÄN</t>
        </is>
      </c>
      <c r="E774" t="inlineStr">
        <is>
          <t>SÄFFLE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29961-2025</t>
        </is>
      </c>
      <c r="B775" s="1" t="n">
        <v>45826.48171296297</v>
      </c>
      <c r="C775" s="1" t="n">
        <v>45952</v>
      </c>
      <c r="D775" t="inlineStr">
        <is>
          <t>VÄRMLANDS LÄN</t>
        </is>
      </c>
      <c r="E775" t="inlineStr">
        <is>
          <t>SÄFFLE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12294-2024</t>
        </is>
      </c>
      <c r="B776" s="1" t="n">
        <v>45378</v>
      </c>
      <c r="C776" s="1" t="n">
        <v>45952</v>
      </c>
      <c r="D776" t="inlineStr">
        <is>
          <t>VÄRMLANDS LÄN</t>
        </is>
      </c>
      <c r="E776" t="inlineStr">
        <is>
          <t>SÄFFLE</t>
        </is>
      </c>
      <c r="G776" t="n">
        <v>4.5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41368-2024</t>
        </is>
      </c>
      <c r="B777" s="1" t="n">
        <v>45559</v>
      </c>
      <c r="C777" s="1" t="n">
        <v>45952</v>
      </c>
      <c r="D777" t="inlineStr">
        <is>
          <t>VÄRMLANDS LÄN</t>
        </is>
      </c>
      <c r="E777" t="inlineStr">
        <is>
          <t>SÄFFLE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30768-2025</t>
        </is>
      </c>
      <c r="B778" s="1" t="n">
        <v>45831</v>
      </c>
      <c r="C778" s="1" t="n">
        <v>45952</v>
      </c>
      <c r="D778" t="inlineStr">
        <is>
          <t>VÄRMLANDS LÄN</t>
        </is>
      </c>
      <c r="E778" t="inlineStr">
        <is>
          <t>SÄFFLE</t>
        </is>
      </c>
      <c r="G778" t="n">
        <v>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30505-2025</t>
        </is>
      </c>
      <c r="B779" s="1" t="n">
        <v>45831.24026620371</v>
      </c>
      <c r="C779" s="1" t="n">
        <v>45952</v>
      </c>
      <c r="D779" t="inlineStr">
        <is>
          <t>VÄRMLANDS LÄN</t>
        </is>
      </c>
      <c r="E779" t="inlineStr">
        <is>
          <t>SÄFFLE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51536-2024</t>
        </is>
      </c>
      <c r="B780" s="1" t="n">
        <v>45603</v>
      </c>
      <c r="C780" s="1" t="n">
        <v>45952</v>
      </c>
      <c r="D780" t="inlineStr">
        <is>
          <t>VÄRMLANDS LÄN</t>
        </is>
      </c>
      <c r="E780" t="inlineStr">
        <is>
          <t>SÄFFLE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30506-2025</t>
        </is>
      </c>
      <c r="B781" s="1" t="n">
        <v>45831.24456018519</v>
      </c>
      <c r="C781" s="1" t="n">
        <v>45952</v>
      </c>
      <c r="D781" t="inlineStr">
        <is>
          <t>VÄRMLANDS LÄN</t>
        </is>
      </c>
      <c r="E781" t="inlineStr">
        <is>
          <t>SÄFFLE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30508-2025</t>
        </is>
      </c>
      <c r="B782" s="1" t="n">
        <v>45831.24898148148</v>
      </c>
      <c r="C782" s="1" t="n">
        <v>45952</v>
      </c>
      <c r="D782" t="inlineStr">
        <is>
          <t>VÄRMLANDS LÄN</t>
        </is>
      </c>
      <c r="E782" t="inlineStr">
        <is>
          <t>SÄFFLE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30825-2025</t>
        </is>
      </c>
      <c r="B783" s="1" t="n">
        <v>45831</v>
      </c>
      <c r="C783" s="1" t="n">
        <v>45952</v>
      </c>
      <c r="D783" t="inlineStr">
        <is>
          <t>VÄRMLANDS LÄN</t>
        </is>
      </c>
      <c r="E783" t="inlineStr">
        <is>
          <t>SÄFFLE</t>
        </is>
      </c>
      <c r="G783" t="n">
        <v>2.3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6966-2022</t>
        </is>
      </c>
      <c r="B784" s="1" t="n">
        <v>44603.36936342593</v>
      </c>
      <c r="C784" s="1" t="n">
        <v>45952</v>
      </c>
      <c r="D784" t="inlineStr">
        <is>
          <t>VÄRMLANDS LÄN</t>
        </is>
      </c>
      <c r="E784" t="inlineStr">
        <is>
          <t>SÄFFLE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61677-2021</t>
        </is>
      </c>
      <c r="B785" s="1" t="n">
        <v>44501</v>
      </c>
      <c r="C785" s="1" t="n">
        <v>45952</v>
      </c>
      <c r="D785" t="inlineStr">
        <is>
          <t>VÄRMLANDS LÄN</t>
        </is>
      </c>
      <c r="E785" t="inlineStr">
        <is>
          <t>SÄFFLE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14644-2023</t>
        </is>
      </c>
      <c r="B786" s="1" t="n">
        <v>45012</v>
      </c>
      <c r="C786" s="1" t="n">
        <v>45952</v>
      </c>
      <c r="D786" t="inlineStr">
        <is>
          <t>VÄRMLANDS LÄN</t>
        </is>
      </c>
      <c r="E786" t="inlineStr">
        <is>
          <t>SÄFFLE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30976-2025</t>
        </is>
      </c>
      <c r="B787" s="1" t="n">
        <v>45832.46424768519</v>
      </c>
      <c r="C787" s="1" t="n">
        <v>45952</v>
      </c>
      <c r="D787" t="inlineStr">
        <is>
          <t>VÄRMLANDS LÄN</t>
        </is>
      </c>
      <c r="E787" t="inlineStr">
        <is>
          <t>SÄFFLE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33245-2023</t>
        </is>
      </c>
      <c r="B788" s="1" t="n">
        <v>45127</v>
      </c>
      <c r="C788" s="1" t="n">
        <v>45952</v>
      </c>
      <c r="D788" t="inlineStr">
        <is>
          <t>VÄRMLANDS LÄN</t>
        </is>
      </c>
      <c r="E788" t="inlineStr">
        <is>
          <t>SÄFFLE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6055-2021</t>
        </is>
      </c>
      <c r="B789" s="1" t="n">
        <v>44230</v>
      </c>
      <c r="C789" s="1" t="n">
        <v>45952</v>
      </c>
      <c r="D789" t="inlineStr">
        <is>
          <t>VÄRMLANDS LÄN</t>
        </is>
      </c>
      <c r="E789" t="inlineStr">
        <is>
          <t>SÄFFLE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27016-2024</t>
        </is>
      </c>
      <c r="B790" s="1" t="n">
        <v>45471</v>
      </c>
      <c r="C790" s="1" t="n">
        <v>45952</v>
      </c>
      <c r="D790" t="inlineStr">
        <is>
          <t>VÄRMLANDS LÄN</t>
        </is>
      </c>
      <c r="E790" t="inlineStr">
        <is>
          <t>SÄFFLE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31192-2025</t>
        </is>
      </c>
      <c r="B791" s="1" t="n">
        <v>45832</v>
      </c>
      <c r="C791" s="1" t="n">
        <v>45952</v>
      </c>
      <c r="D791" t="inlineStr">
        <is>
          <t>VÄRMLANDS LÄN</t>
        </is>
      </c>
      <c r="E791" t="inlineStr">
        <is>
          <t>SÄFFLE</t>
        </is>
      </c>
      <c r="G791" t="n">
        <v>4.9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10223-2025</t>
        </is>
      </c>
      <c r="B792" s="1" t="n">
        <v>45720</v>
      </c>
      <c r="C792" s="1" t="n">
        <v>45952</v>
      </c>
      <c r="D792" t="inlineStr">
        <is>
          <t>VÄRMLANDS LÄN</t>
        </is>
      </c>
      <c r="E792" t="inlineStr">
        <is>
          <t>SÄFFLE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31245-2025</t>
        </is>
      </c>
      <c r="B793" s="1" t="n">
        <v>45832</v>
      </c>
      <c r="C793" s="1" t="n">
        <v>45952</v>
      </c>
      <c r="D793" t="inlineStr">
        <is>
          <t>VÄRMLANDS LÄN</t>
        </is>
      </c>
      <c r="E793" t="inlineStr">
        <is>
          <t>SÄFFLE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46859-2024</t>
        </is>
      </c>
      <c r="B794" s="1" t="n">
        <v>45583</v>
      </c>
      <c r="C794" s="1" t="n">
        <v>45952</v>
      </c>
      <c r="D794" t="inlineStr">
        <is>
          <t>VÄRMLANDS LÄN</t>
        </is>
      </c>
      <c r="E794" t="inlineStr">
        <is>
          <t>SÄFFLE</t>
        </is>
      </c>
      <c r="G794" t="n">
        <v>8.300000000000001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8589-2024</t>
        </is>
      </c>
      <c r="B795" s="1" t="n">
        <v>45355</v>
      </c>
      <c r="C795" s="1" t="n">
        <v>45952</v>
      </c>
      <c r="D795" t="inlineStr">
        <is>
          <t>VÄRMLANDS LÄN</t>
        </is>
      </c>
      <c r="E795" t="inlineStr">
        <is>
          <t>SÄFFLE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32162-2025</t>
        </is>
      </c>
      <c r="B796" s="1" t="n">
        <v>45835.54383101852</v>
      </c>
      <c r="C796" s="1" t="n">
        <v>45952</v>
      </c>
      <c r="D796" t="inlineStr">
        <is>
          <t>VÄRMLANDS LÄN</t>
        </is>
      </c>
      <c r="E796" t="inlineStr">
        <is>
          <t>SÄFFLE</t>
        </is>
      </c>
      <c r="F796" t="inlineStr">
        <is>
          <t>Kyrkan</t>
        </is>
      </c>
      <c r="G796" t="n">
        <v>4.3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32760-2025</t>
        </is>
      </c>
      <c r="B797" s="1" t="n">
        <v>45838</v>
      </c>
      <c r="C797" s="1" t="n">
        <v>45952</v>
      </c>
      <c r="D797" t="inlineStr">
        <is>
          <t>VÄRMLANDS LÄN</t>
        </is>
      </c>
      <c r="E797" t="inlineStr">
        <is>
          <t>SÄFFLE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40807-2023</t>
        </is>
      </c>
      <c r="B798" s="1" t="n">
        <v>45171.35449074074</v>
      </c>
      <c r="C798" s="1" t="n">
        <v>45952</v>
      </c>
      <c r="D798" t="inlineStr">
        <is>
          <t>VÄRMLANDS LÄN</t>
        </is>
      </c>
      <c r="E798" t="inlineStr">
        <is>
          <t>SÄFFLE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560-2024</t>
        </is>
      </c>
      <c r="B799" s="1" t="n">
        <v>45299</v>
      </c>
      <c r="C799" s="1" t="n">
        <v>45952</v>
      </c>
      <c r="D799" t="inlineStr">
        <is>
          <t>VÄRMLANDS LÄN</t>
        </is>
      </c>
      <c r="E799" t="inlineStr">
        <is>
          <t>SÄFFLE</t>
        </is>
      </c>
      <c r="G799" t="n">
        <v>3.4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32386-2025</t>
        </is>
      </c>
      <c r="B800" s="1" t="n">
        <v>45837</v>
      </c>
      <c r="C800" s="1" t="n">
        <v>45952</v>
      </c>
      <c r="D800" t="inlineStr">
        <is>
          <t>VÄRMLANDS LÄN</t>
        </is>
      </c>
      <c r="E800" t="inlineStr">
        <is>
          <t>SÄFFLE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33538-2025</t>
        </is>
      </c>
      <c r="B801" s="1" t="n">
        <v>45841</v>
      </c>
      <c r="C801" s="1" t="n">
        <v>45952</v>
      </c>
      <c r="D801" t="inlineStr">
        <is>
          <t>VÄRMLANDS LÄN</t>
        </is>
      </c>
      <c r="E801" t="inlineStr">
        <is>
          <t>SÄFFLE</t>
        </is>
      </c>
      <c r="G801" t="n">
        <v>4.8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61564-2022</t>
        </is>
      </c>
      <c r="B802" s="1" t="n">
        <v>44916.60686342593</v>
      </c>
      <c r="C802" s="1" t="n">
        <v>45952</v>
      </c>
      <c r="D802" t="inlineStr">
        <is>
          <t>VÄRMLANDS LÄN</t>
        </is>
      </c>
      <c r="E802" t="inlineStr">
        <is>
          <t>SÄFFLE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33749-2025</t>
        </is>
      </c>
      <c r="B803" s="1" t="n">
        <v>45841</v>
      </c>
      <c r="C803" s="1" t="n">
        <v>45952</v>
      </c>
      <c r="D803" t="inlineStr">
        <is>
          <t>VÄRMLANDS LÄN</t>
        </is>
      </c>
      <c r="E803" t="inlineStr">
        <is>
          <t>SÄFFLE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10597-2025</t>
        </is>
      </c>
      <c r="B804" s="1" t="n">
        <v>45721</v>
      </c>
      <c r="C804" s="1" t="n">
        <v>45952</v>
      </c>
      <c r="D804" t="inlineStr">
        <is>
          <t>VÄRMLANDS LÄN</t>
        </is>
      </c>
      <c r="E804" t="inlineStr">
        <is>
          <t>SÄFFLE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33838-2025</t>
        </is>
      </c>
      <c r="B805" s="1" t="n">
        <v>45842</v>
      </c>
      <c r="C805" s="1" t="n">
        <v>45952</v>
      </c>
      <c r="D805" t="inlineStr">
        <is>
          <t>VÄRMLANDS LÄN</t>
        </is>
      </c>
      <c r="E805" t="inlineStr">
        <is>
          <t>SÄFFLE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33867-2025</t>
        </is>
      </c>
      <c r="B806" s="1" t="n">
        <v>45842</v>
      </c>
      <c r="C806" s="1" t="n">
        <v>45952</v>
      </c>
      <c r="D806" t="inlineStr">
        <is>
          <t>VÄRMLANDS LÄN</t>
        </is>
      </c>
      <c r="E806" t="inlineStr">
        <is>
          <t>SÄFFLE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58067-2024</t>
        </is>
      </c>
      <c r="B807" s="1" t="n">
        <v>45631</v>
      </c>
      <c r="C807" s="1" t="n">
        <v>45952</v>
      </c>
      <c r="D807" t="inlineStr">
        <is>
          <t>VÄRMLANDS LÄN</t>
        </is>
      </c>
      <c r="E807" t="inlineStr">
        <is>
          <t>SÄFFLE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34258-2025</t>
        </is>
      </c>
      <c r="B808" s="1" t="n">
        <v>45845.71586805556</v>
      </c>
      <c r="C808" s="1" t="n">
        <v>45952</v>
      </c>
      <c r="D808" t="inlineStr">
        <is>
          <t>VÄRMLANDS LÄN</t>
        </is>
      </c>
      <c r="E808" t="inlineStr">
        <is>
          <t>SÄFFLE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47037-2024</t>
        </is>
      </c>
      <c r="B809" s="1" t="n">
        <v>45586.43513888889</v>
      </c>
      <c r="C809" s="1" t="n">
        <v>45952</v>
      </c>
      <c r="D809" t="inlineStr">
        <is>
          <t>VÄRMLANDS LÄN</t>
        </is>
      </c>
      <c r="E809" t="inlineStr">
        <is>
          <t>SÄFFLE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9261-2024</t>
        </is>
      </c>
      <c r="B810" s="1" t="n">
        <v>45358</v>
      </c>
      <c r="C810" s="1" t="n">
        <v>45952</v>
      </c>
      <c r="D810" t="inlineStr">
        <is>
          <t>VÄRMLANDS LÄN</t>
        </is>
      </c>
      <c r="E810" t="inlineStr">
        <is>
          <t>SÄFFLE</t>
        </is>
      </c>
      <c r="G810" t="n">
        <v>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21974-2023</t>
        </is>
      </c>
      <c r="B811" s="1" t="n">
        <v>45068</v>
      </c>
      <c r="C811" s="1" t="n">
        <v>45952</v>
      </c>
      <c r="D811" t="inlineStr">
        <is>
          <t>VÄRMLANDS LÄN</t>
        </is>
      </c>
      <c r="E811" t="inlineStr">
        <is>
          <t>SÄFFLE</t>
        </is>
      </c>
      <c r="G811" t="n">
        <v>11.8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36231-2024</t>
        </is>
      </c>
      <c r="B812" s="1" t="n">
        <v>45534</v>
      </c>
      <c r="C812" s="1" t="n">
        <v>45952</v>
      </c>
      <c r="D812" t="inlineStr">
        <is>
          <t>VÄRMLANDS LÄN</t>
        </is>
      </c>
      <c r="E812" t="inlineStr">
        <is>
          <t>SÄFFLE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34435-2025</t>
        </is>
      </c>
      <c r="B813" s="1" t="n">
        <v>45845</v>
      </c>
      <c r="C813" s="1" t="n">
        <v>45952</v>
      </c>
      <c r="D813" t="inlineStr">
        <is>
          <t>VÄRMLANDS LÄN</t>
        </is>
      </c>
      <c r="E813" t="inlineStr">
        <is>
          <t>SÄFFLE</t>
        </is>
      </c>
      <c r="G813" t="n">
        <v>4.9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3288-2025</t>
        </is>
      </c>
      <c r="B814" s="1" t="n">
        <v>45679</v>
      </c>
      <c r="C814" s="1" t="n">
        <v>45952</v>
      </c>
      <c r="D814" t="inlineStr">
        <is>
          <t>VÄRMLANDS LÄN</t>
        </is>
      </c>
      <c r="E814" t="inlineStr">
        <is>
          <t>SÄFFLE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31247-2025</t>
        </is>
      </c>
      <c r="B815" s="1" t="n">
        <v>45832</v>
      </c>
      <c r="C815" s="1" t="n">
        <v>45952</v>
      </c>
      <c r="D815" t="inlineStr">
        <is>
          <t>VÄRMLANDS LÄN</t>
        </is>
      </c>
      <c r="E815" t="inlineStr">
        <is>
          <t>SÄFFLE</t>
        </is>
      </c>
      <c r="G815" t="n">
        <v>11.5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34152-2025</t>
        </is>
      </c>
      <c r="B816" s="1" t="n">
        <v>45845.57018518518</v>
      </c>
      <c r="C816" s="1" t="n">
        <v>45952</v>
      </c>
      <c r="D816" t="inlineStr">
        <is>
          <t>VÄRMLANDS LÄN</t>
        </is>
      </c>
      <c r="E816" t="inlineStr">
        <is>
          <t>SÄFFLE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26611-2025</t>
        </is>
      </c>
      <c r="B817" s="1" t="n">
        <v>45808</v>
      </c>
      <c r="C817" s="1" t="n">
        <v>45952</v>
      </c>
      <c r="D817" t="inlineStr">
        <is>
          <t>VÄRMLANDS LÄN</t>
        </is>
      </c>
      <c r="E817" t="inlineStr">
        <is>
          <t>SÄFFLE</t>
        </is>
      </c>
      <c r="G817" t="n">
        <v>2.4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22254-2023</t>
        </is>
      </c>
      <c r="B818" s="1" t="n">
        <v>45070.33251157407</v>
      </c>
      <c r="C818" s="1" t="n">
        <v>45952</v>
      </c>
      <c r="D818" t="inlineStr">
        <is>
          <t>VÄRMLANDS LÄN</t>
        </is>
      </c>
      <c r="E818" t="inlineStr">
        <is>
          <t>SÄFFLE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34505-2025</t>
        </is>
      </c>
      <c r="B819" s="1" t="n">
        <v>45847.43850694445</v>
      </c>
      <c r="C819" s="1" t="n">
        <v>45952</v>
      </c>
      <c r="D819" t="inlineStr">
        <is>
          <t>VÄRMLANDS LÄN</t>
        </is>
      </c>
      <c r="E819" t="inlineStr">
        <is>
          <t>SÄFFLE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1838-2023</t>
        </is>
      </c>
      <c r="B820" s="1" t="n">
        <v>44938.67820601852</v>
      </c>
      <c r="C820" s="1" t="n">
        <v>45952</v>
      </c>
      <c r="D820" t="inlineStr">
        <is>
          <t>VÄRMLANDS LÄN</t>
        </is>
      </c>
      <c r="E820" t="inlineStr">
        <is>
          <t>SÄFFLE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2342-2025</t>
        </is>
      </c>
      <c r="B821" s="1" t="n">
        <v>45673</v>
      </c>
      <c r="C821" s="1" t="n">
        <v>45952</v>
      </c>
      <c r="D821" t="inlineStr">
        <is>
          <t>VÄRMLANDS LÄN</t>
        </is>
      </c>
      <c r="E821" t="inlineStr">
        <is>
          <t>SÄFFLE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34583-2025</t>
        </is>
      </c>
      <c r="B822" s="1" t="n">
        <v>45847.61231481482</v>
      </c>
      <c r="C822" s="1" t="n">
        <v>45952</v>
      </c>
      <c r="D822" t="inlineStr">
        <is>
          <t>VÄRMLANDS LÄN</t>
        </is>
      </c>
      <c r="E822" t="inlineStr">
        <is>
          <t>SÄFFLE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27985-2022</t>
        </is>
      </c>
      <c r="B823" s="1" t="n">
        <v>44745.57325231482</v>
      </c>
      <c r="C823" s="1" t="n">
        <v>45952</v>
      </c>
      <c r="D823" t="inlineStr">
        <is>
          <t>VÄRMLANDS LÄN</t>
        </is>
      </c>
      <c r="E823" t="inlineStr">
        <is>
          <t>SÄFFLE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34578-2025</t>
        </is>
      </c>
      <c r="B824" s="1" t="n">
        <v>45847</v>
      </c>
      <c r="C824" s="1" t="n">
        <v>45952</v>
      </c>
      <c r="D824" t="inlineStr">
        <is>
          <t>VÄRMLANDS LÄN</t>
        </is>
      </c>
      <c r="E824" t="inlineStr">
        <is>
          <t>SÄFFLE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34580-2025</t>
        </is>
      </c>
      <c r="B825" s="1" t="n">
        <v>45847</v>
      </c>
      <c r="C825" s="1" t="n">
        <v>45952</v>
      </c>
      <c r="D825" t="inlineStr">
        <is>
          <t>VÄRMLANDS LÄN</t>
        </is>
      </c>
      <c r="E825" t="inlineStr">
        <is>
          <t>SÄFFLE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34575-2025</t>
        </is>
      </c>
      <c r="B826" s="1" t="n">
        <v>45847</v>
      </c>
      <c r="C826" s="1" t="n">
        <v>45952</v>
      </c>
      <c r="D826" t="inlineStr">
        <is>
          <t>VÄRMLANDS LÄN</t>
        </is>
      </c>
      <c r="E826" t="inlineStr">
        <is>
          <t>SÄFFLE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34581-2025</t>
        </is>
      </c>
      <c r="B827" s="1" t="n">
        <v>45847</v>
      </c>
      <c r="C827" s="1" t="n">
        <v>45952</v>
      </c>
      <c r="D827" t="inlineStr">
        <is>
          <t>VÄRMLANDS LÄN</t>
        </is>
      </c>
      <c r="E827" t="inlineStr">
        <is>
          <t>SÄFFLE</t>
        </is>
      </c>
      <c r="G827" t="n">
        <v>3.9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32256-2021</t>
        </is>
      </c>
      <c r="B828" s="1" t="n">
        <v>44370</v>
      </c>
      <c r="C828" s="1" t="n">
        <v>45952</v>
      </c>
      <c r="D828" t="inlineStr">
        <is>
          <t>VÄRMLANDS LÄN</t>
        </is>
      </c>
      <c r="E828" t="inlineStr">
        <is>
          <t>SÄFFLE</t>
        </is>
      </c>
      <c r="G828" t="n">
        <v>10.8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3884-2021</t>
        </is>
      </c>
      <c r="B829" s="1" t="n">
        <v>44221</v>
      </c>
      <c r="C829" s="1" t="n">
        <v>45952</v>
      </c>
      <c r="D829" t="inlineStr">
        <is>
          <t>VÄRMLANDS LÄN</t>
        </is>
      </c>
      <c r="E829" t="inlineStr">
        <is>
          <t>SÄFFLE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33484-2025</t>
        </is>
      </c>
      <c r="B830" s="1" t="n">
        <v>45841</v>
      </c>
      <c r="C830" s="1" t="n">
        <v>45952</v>
      </c>
      <c r="D830" t="inlineStr">
        <is>
          <t>VÄRMLANDS LÄN</t>
        </is>
      </c>
      <c r="E830" t="inlineStr">
        <is>
          <t>SÄFFLE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8548-2025</t>
        </is>
      </c>
      <c r="B831" s="1" t="n">
        <v>45709</v>
      </c>
      <c r="C831" s="1" t="n">
        <v>45952</v>
      </c>
      <c r="D831" t="inlineStr">
        <is>
          <t>VÄRMLANDS LÄN</t>
        </is>
      </c>
      <c r="E831" t="inlineStr">
        <is>
          <t>SÄFFLE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10649-2024</t>
        </is>
      </c>
      <c r="B832" s="1" t="n">
        <v>45368</v>
      </c>
      <c r="C832" s="1" t="n">
        <v>45952</v>
      </c>
      <c r="D832" t="inlineStr">
        <is>
          <t>VÄRMLANDS LÄN</t>
        </is>
      </c>
      <c r="E832" t="inlineStr">
        <is>
          <t>SÄFFLE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23737-2024</t>
        </is>
      </c>
      <c r="B833" s="1" t="n">
        <v>45454</v>
      </c>
      <c r="C833" s="1" t="n">
        <v>45952</v>
      </c>
      <c r="D833" t="inlineStr">
        <is>
          <t>VÄRMLANDS LÄN</t>
        </is>
      </c>
      <c r="E833" t="inlineStr">
        <is>
          <t>SÄFFLE</t>
        </is>
      </c>
      <c r="F833" t="inlineStr">
        <is>
          <t>Bergvik skog väst AB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35417-2025</t>
        </is>
      </c>
      <c r="B834" s="1" t="n">
        <v>45855.40596064815</v>
      </c>
      <c r="C834" s="1" t="n">
        <v>45952</v>
      </c>
      <c r="D834" t="inlineStr">
        <is>
          <t>VÄRMLANDS LÄN</t>
        </is>
      </c>
      <c r="E834" t="inlineStr">
        <is>
          <t>SÄFFLE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27811-2023</t>
        </is>
      </c>
      <c r="B835" s="1" t="n">
        <v>45098.48512731482</v>
      </c>
      <c r="C835" s="1" t="n">
        <v>45952</v>
      </c>
      <c r="D835" t="inlineStr">
        <is>
          <t>VÄRMLANDS LÄN</t>
        </is>
      </c>
      <c r="E835" t="inlineStr">
        <is>
          <t>SÄFFLE</t>
        </is>
      </c>
      <c r="G835" t="n">
        <v>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34121-2024</t>
        </is>
      </c>
      <c r="B836" s="1" t="n">
        <v>45524</v>
      </c>
      <c r="C836" s="1" t="n">
        <v>45952</v>
      </c>
      <c r="D836" t="inlineStr">
        <is>
          <t>VÄRMLANDS LÄN</t>
        </is>
      </c>
      <c r="E836" t="inlineStr">
        <is>
          <t>SÄFFLE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49979-2024</t>
        </is>
      </c>
      <c r="B837" s="1" t="n">
        <v>45597</v>
      </c>
      <c r="C837" s="1" t="n">
        <v>45952</v>
      </c>
      <c r="D837" t="inlineStr">
        <is>
          <t>VÄRMLANDS LÄN</t>
        </is>
      </c>
      <c r="E837" t="inlineStr">
        <is>
          <t>SÄFFLE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50042-2024</t>
        </is>
      </c>
      <c r="B838" s="1" t="n">
        <v>45597</v>
      </c>
      <c r="C838" s="1" t="n">
        <v>45952</v>
      </c>
      <c r="D838" t="inlineStr">
        <is>
          <t>VÄRMLANDS LÄN</t>
        </is>
      </c>
      <c r="E838" t="inlineStr">
        <is>
          <t>SÄFFLE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54136-2024</t>
        </is>
      </c>
      <c r="B839" s="1" t="n">
        <v>45616</v>
      </c>
      <c r="C839" s="1" t="n">
        <v>45952</v>
      </c>
      <c r="D839" t="inlineStr">
        <is>
          <t>VÄRMLANDS LÄN</t>
        </is>
      </c>
      <c r="E839" t="inlineStr">
        <is>
          <t>SÄFFLE</t>
        </is>
      </c>
      <c r="F839" t="inlineStr">
        <is>
          <t>Bergvik skog väst AB</t>
        </is>
      </c>
      <c r="G839" t="n">
        <v>17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50442-2022</t>
        </is>
      </c>
      <c r="B840" s="1" t="n">
        <v>44861</v>
      </c>
      <c r="C840" s="1" t="n">
        <v>45952</v>
      </c>
      <c r="D840" t="inlineStr">
        <is>
          <t>VÄRMLANDS LÄN</t>
        </is>
      </c>
      <c r="E840" t="inlineStr">
        <is>
          <t>SÄFFLE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54494-2024</t>
        </is>
      </c>
      <c r="B841" s="1" t="n">
        <v>45617</v>
      </c>
      <c r="C841" s="1" t="n">
        <v>45952</v>
      </c>
      <c r="D841" t="inlineStr">
        <is>
          <t>VÄRMLANDS LÄN</t>
        </is>
      </c>
      <c r="E841" t="inlineStr">
        <is>
          <t>SÄFFLE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30681-2022</t>
        </is>
      </c>
      <c r="B842" s="1" t="n">
        <v>44763.60128472222</v>
      </c>
      <c r="C842" s="1" t="n">
        <v>45952</v>
      </c>
      <c r="D842" t="inlineStr">
        <is>
          <t>VÄRMLANDS LÄN</t>
        </is>
      </c>
      <c r="E842" t="inlineStr">
        <is>
          <t>SÄFFLE</t>
        </is>
      </c>
      <c r="F842" t="inlineStr">
        <is>
          <t>Kyrkan</t>
        </is>
      </c>
      <c r="G842" t="n">
        <v>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64322-2023</t>
        </is>
      </c>
      <c r="B843" s="1" t="n">
        <v>45280.40775462963</v>
      </c>
      <c r="C843" s="1" t="n">
        <v>45952</v>
      </c>
      <c r="D843" t="inlineStr">
        <is>
          <t>VÄRMLANDS LÄN</t>
        </is>
      </c>
      <c r="E843" t="inlineStr">
        <is>
          <t>SÄFFLE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64368-2023</t>
        </is>
      </c>
      <c r="B844" s="1" t="n">
        <v>45278</v>
      </c>
      <c r="C844" s="1" t="n">
        <v>45952</v>
      </c>
      <c r="D844" t="inlineStr">
        <is>
          <t>VÄRMLANDS LÄN</t>
        </is>
      </c>
      <c r="E844" t="inlineStr">
        <is>
          <t>SÄFFLE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36122-2025</t>
        </is>
      </c>
      <c r="B845" s="1" t="n">
        <v>45866</v>
      </c>
      <c r="C845" s="1" t="n">
        <v>45952</v>
      </c>
      <c r="D845" t="inlineStr">
        <is>
          <t>VÄRMLANDS LÄN</t>
        </is>
      </c>
      <c r="E845" t="inlineStr">
        <is>
          <t>SÄFFLE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43209-2025</t>
        </is>
      </c>
      <c r="B846" s="1" t="n">
        <v>45910</v>
      </c>
      <c r="C846" s="1" t="n">
        <v>45952</v>
      </c>
      <c r="D846" t="inlineStr">
        <is>
          <t>VÄRMLANDS LÄN</t>
        </is>
      </c>
      <c r="E846" t="inlineStr">
        <is>
          <t>SÄFFLE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30624-2024</t>
        </is>
      </c>
      <c r="B847" s="1" t="n">
        <v>45495.46560185185</v>
      </c>
      <c r="C847" s="1" t="n">
        <v>45952</v>
      </c>
      <c r="D847" t="inlineStr">
        <is>
          <t>VÄRMLANDS LÄN</t>
        </is>
      </c>
      <c r="E847" t="inlineStr">
        <is>
          <t>SÄFFLE</t>
        </is>
      </c>
      <c r="G847" t="n">
        <v>2.6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43341-2025</t>
        </is>
      </c>
      <c r="B848" s="1" t="n">
        <v>45910.75832175926</v>
      </c>
      <c r="C848" s="1" t="n">
        <v>45952</v>
      </c>
      <c r="D848" t="inlineStr">
        <is>
          <t>VÄRMLANDS LÄN</t>
        </is>
      </c>
      <c r="E848" t="inlineStr">
        <is>
          <t>SÄFFLE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44973-2024</t>
        </is>
      </c>
      <c r="B849" s="1" t="n">
        <v>45575</v>
      </c>
      <c r="C849" s="1" t="n">
        <v>45952</v>
      </c>
      <c r="D849" t="inlineStr">
        <is>
          <t>VÄRMLANDS LÄN</t>
        </is>
      </c>
      <c r="E849" t="inlineStr">
        <is>
          <t>SÄFFLE</t>
        </is>
      </c>
      <c r="F849" t="inlineStr">
        <is>
          <t>Bergvik skog väst AB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49520-2023</t>
        </is>
      </c>
      <c r="B850" s="1" t="n">
        <v>45211.58881944444</v>
      </c>
      <c r="C850" s="1" t="n">
        <v>45952</v>
      </c>
      <c r="D850" t="inlineStr">
        <is>
          <t>VÄRMLANDS LÄN</t>
        </is>
      </c>
      <c r="E850" t="inlineStr">
        <is>
          <t>SÄFFLE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49528-2023</t>
        </is>
      </c>
      <c r="B851" s="1" t="n">
        <v>45211.60106481481</v>
      </c>
      <c r="C851" s="1" t="n">
        <v>45952</v>
      </c>
      <c r="D851" t="inlineStr">
        <is>
          <t>VÄRMLANDS LÄN</t>
        </is>
      </c>
      <c r="E851" t="inlineStr">
        <is>
          <t>SÄFFLE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20402-2025</t>
        </is>
      </c>
      <c r="B852" s="1" t="n">
        <v>45775</v>
      </c>
      <c r="C852" s="1" t="n">
        <v>45952</v>
      </c>
      <c r="D852" t="inlineStr">
        <is>
          <t>VÄRMLANDS LÄN</t>
        </is>
      </c>
      <c r="E852" t="inlineStr">
        <is>
          <t>SÄFFLE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20416-2025</t>
        </is>
      </c>
      <c r="B853" s="1" t="n">
        <v>45775.4625</v>
      </c>
      <c r="C853" s="1" t="n">
        <v>45952</v>
      </c>
      <c r="D853" t="inlineStr">
        <is>
          <t>VÄRMLANDS LÄN</t>
        </is>
      </c>
      <c r="E853" t="inlineStr">
        <is>
          <t>SÄFFLE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43213-2025</t>
        </is>
      </c>
      <c r="B854" s="1" t="n">
        <v>45910</v>
      </c>
      <c r="C854" s="1" t="n">
        <v>45952</v>
      </c>
      <c r="D854" t="inlineStr">
        <is>
          <t>VÄRMLANDS LÄN</t>
        </is>
      </c>
      <c r="E854" t="inlineStr">
        <is>
          <t>SÄFFLE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43839-2025</t>
        </is>
      </c>
      <c r="B855" s="1" t="n">
        <v>45912.63494212963</v>
      </c>
      <c r="C855" s="1" t="n">
        <v>45952</v>
      </c>
      <c r="D855" t="inlineStr">
        <is>
          <t>VÄRMLANDS LÄN</t>
        </is>
      </c>
      <c r="E855" t="inlineStr">
        <is>
          <t>SÄFFLE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43849-2025</t>
        </is>
      </c>
      <c r="B856" s="1" t="n">
        <v>45912.63859953704</v>
      </c>
      <c r="C856" s="1" t="n">
        <v>45952</v>
      </c>
      <c r="D856" t="inlineStr">
        <is>
          <t>VÄRMLANDS LÄN</t>
        </is>
      </c>
      <c r="E856" t="inlineStr">
        <is>
          <t>SÄFFLE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58105-2021</t>
        </is>
      </c>
      <c r="B857" s="1" t="n">
        <v>44487</v>
      </c>
      <c r="C857" s="1" t="n">
        <v>45952</v>
      </c>
      <c r="D857" t="inlineStr">
        <is>
          <t>VÄRMLANDS LÄN</t>
        </is>
      </c>
      <c r="E857" t="inlineStr">
        <is>
          <t>SÄFFLE</t>
        </is>
      </c>
      <c r="G857" t="n">
        <v>1.3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32747-2024</t>
        </is>
      </c>
      <c r="B858" s="1" t="n">
        <v>45516</v>
      </c>
      <c r="C858" s="1" t="n">
        <v>45952</v>
      </c>
      <c r="D858" t="inlineStr">
        <is>
          <t>VÄRMLANDS LÄN</t>
        </is>
      </c>
      <c r="E858" t="inlineStr">
        <is>
          <t>SÄFFLE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32751-2024</t>
        </is>
      </c>
      <c r="B859" s="1" t="n">
        <v>45516</v>
      </c>
      <c r="C859" s="1" t="n">
        <v>45952</v>
      </c>
      <c r="D859" t="inlineStr">
        <is>
          <t>VÄRMLANDS LÄN</t>
        </is>
      </c>
      <c r="E859" t="inlineStr">
        <is>
          <t>SÄFFLE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36642-2025</t>
        </is>
      </c>
      <c r="B860" s="1" t="n">
        <v>45871.59560185186</v>
      </c>
      <c r="C860" s="1" t="n">
        <v>45952</v>
      </c>
      <c r="D860" t="inlineStr">
        <is>
          <t>VÄRMLANDS LÄN</t>
        </is>
      </c>
      <c r="E860" t="inlineStr">
        <is>
          <t>SÄFFLE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43862-2025</t>
        </is>
      </c>
      <c r="B861" s="1" t="n">
        <v>45912</v>
      </c>
      <c r="C861" s="1" t="n">
        <v>45952</v>
      </c>
      <c r="D861" t="inlineStr">
        <is>
          <t>VÄRMLANDS LÄN</t>
        </is>
      </c>
      <c r="E861" t="inlineStr">
        <is>
          <t>SÄFFLE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43904-2025</t>
        </is>
      </c>
      <c r="B862" s="1" t="n">
        <v>45913.63548611111</v>
      </c>
      <c r="C862" s="1" t="n">
        <v>45952</v>
      </c>
      <c r="D862" t="inlineStr">
        <is>
          <t>VÄRMLANDS LÄN</t>
        </is>
      </c>
      <c r="E862" t="inlineStr">
        <is>
          <t>SÄFFLE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43952-2025</t>
        </is>
      </c>
      <c r="B863" s="1" t="n">
        <v>45915.38284722222</v>
      </c>
      <c r="C863" s="1" t="n">
        <v>45952</v>
      </c>
      <c r="D863" t="inlineStr">
        <is>
          <t>VÄRMLANDS LÄN</t>
        </is>
      </c>
      <c r="E863" t="inlineStr">
        <is>
          <t>SÄFFLE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43954-2025</t>
        </is>
      </c>
      <c r="B864" s="1" t="n">
        <v>45915.38431712963</v>
      </c>
      <c r="C864" s="1" t="n">
        <v>45952</v>
      </c>
      <c r="D864" t="inlineStr">
        <is>
          <t>VÄRMLANDS LÄN</t>
        </is>
      </c>
      <c r="E864" t="inlineStr">
        <is>
          <t>SÄFFLE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44038-2025</t>
        </is>
      </c>
      <c r="B865" s="1" t="n">
        <v>45915.49105324074</v>
      </c>
      <c r="C865" s="1" t="n">
        <v>45952</v>
      </c>
      <c r="D865" t="inlineStr">
        <is>
          <t>VÄRMLANDS LÄN</t>
        </is>
      </c>
      <c r="E865" t="inlineStr">
        <is>
          <t>SÄFFLE</t>
        </is>
      </c>
      <c r="G865" t="n">
        <v>4.2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12482-2024</t>
        </is>
      </c>
      <c r="B866" s="1" t="n">
        <v>45379</v>
      </c>
      <c r="C866" s="1" t="n">
        <v>45952</v>
      </c>
      <c r="D866" t="inlineStr">
        <is>
          <t>VÄRMLANDS LÄN</t>
        </is>
      </c>
      <c r="E866" t="inlineStr">
        <is>
          <t>SÄFFLE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6164-2021</t>
        </is>
      </c>
      <c r="B867" s="1" t="n">
        <v>44229</v>
      </c>
      <c r="C867" s="1" t="n">
        <v>45952</v>
      </c>
      <c r="D867" t="inlineStr">
        <is>
          <t>VÄRMLANDS LÄN</t>
        </is>
      </c>
      <c r="E867" t="inlineStr">
        <is>
          <t>SÄFFLE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56452-2023</t>
        </is>
      </c>
      <c r="B868" s="1" t="n">
        <v>45237</v>
      </c>
      <c r="C868" s="1" t="n">
        <v>45952</v>
      </c>
      <c r="D868" t="inlineStr">
        <is>
          <t>VÄRMLANDS LÄN</t>
        </is>
      </c>
      <c r="E868" t="inlineStr">
        <is>
          <t>SÄFFLE</t>
        </is>
      </c>
      <c r="G868" t="n">
        <v>7.1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31657-2023</t>
        </is>
      </c>
      <c r="B869" s="1" t="n">
        <v>45106</v>
      </c>
      <c r="C869" s="1" t="n">
        <v>45952</v>
      </c>
      <c r="D869" t="inlineStr">
        <is>
          <t>VÄRMLANDS LÄN</t>
        </is>
      </c>
      <c r="E869" t="inlineStr">
        <is>
          <t>SÄFFLE</t>
        </is>
      </c>
      <c r="G869" t="n">
        <v>2.7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53440-2023</t>
        </is>
      </c>
      <c r="B870" s="1" t="n">
        <v>45223</v>
      </c>
      <c r="C870" s="1" t="n">
        <v>45952</v>
      </c>
      <c r="D870" t="inlineStr">
        <is>
          <t>VÄRMLANDS LÄN</t>
        </is>
      </c>
      <c r="E870" t="inlineStr">
        <is>
          <t>SÄFFLE</t>
        </is>
      </c>
      <c r="G870" t="n">
        <v>19.1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36851-2025</t>
        </is>
      </c>
      <c r="B871" s="1" t="n">
        <v>45874</v>
      </c>
      <c r="C871" s="1" t="n">
        <v>45952</v>
      </c>
      <c r="D871" t="inlineStr">
        <is>
          <t>VÄRMLANDS LÄN</t>
        </is>
      </c>
      <c r="E871" t="inlineStr">
        <is>
          <t>SÄFFLE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37000-2025</t>
        </is>
      </c>
      <c r="B872" s="1" t="n">
        <v>45874</v>
      </c>
      <c r="C872" s="1" t="n">
        <v>45952</v>
      </c>
      <c r="D872" t="inlineStr">
        <is>
          <t>VÄRMLANDS LÄN</t>
        </is>
      </c>
      <c r="E872" t="inlineStr">
        <is>
          <t>SÄFFLE</t>
        </is>
      </c>
      <c r="G872" t="n">
        <v>15.2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36840-2025</t>
        </is>
      </c>
      <c r="B873" s="1" t="n">
        <v>45874</v>
      </c>
      <c r="C873" s="1" t="n">
        <v>45952</v>
      </c>
      <c r="D873" t="inlineStr">
        <is>
          <t>VÄRMLANDS LÄN</t>
        </is>
      </c>
      <c r="E873" t="inlineStr">
        <is>
          <t>SÄFFLE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13615-2025</t>
        </is>
      </c>
      <c r="B874" s="1" t="n">
        <v>45736</v>
      </c>
      <c r="C874" s="1" t="n">
        <v>45952</v>
      </c>
      <c r="D874" t="inlineStr">
        <is>
          <t>VÄRMLANDS LÄN</t>
        </is>
      </c>
      <c r="E874" t="inlineStr">
        <is>
          <t>SÄFFLE</t>
        </is>
      </c>
      <c r="G874" t="n">
        <v>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38511-2024</t>
        </is>
      </c>
      <c r="B875" s="1" t="n">
        <v>45546</v>
      </c>
      <c r="C875" s="1" t="n">
        <v>45952</v>
      </c>
      <c r="D875" t="inlineStr">
        <is>
          <t>VÄRMLANDS LÄN</t>
        </is>
      </c>
      <c r="E875" t="inlineStr">
        <is>
          <t>SÄFFLE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36847-2025</t>
        </is>
      </c>
      <c r="B876" s="1" t="n">
        <v>45874</v>
      </c>
      <c r="C876" s="1" t="n">
        <v>45952</v>
      </c>
      <c r="D876" t="inlineStr">
        <is>
          <t>VÄRMLANDS LÄN</t>
        </is>
      </c>
      <c r="E876" t="inlineStr">
        <is>
          <t>SÄFFLE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36855-2025</t>
        </is>
      </c>
      <c r="B877" s="1" t="n">
        <v>45874</v>
      </c>
      <c r="C877" s="1" t="n">
        <v>45952</v>
      </c>
      <c r="D877" t="inlineStr">
        <is>
          <t>VÄRMLANDS LÄN</t>
        </is>
      </c>
      <c r="E877" t="inlineStr">
        <is>
          <t>SÄFFLE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36899-2025</t>
        </is>
      </c>
      <c r="B878" s="1" t="n">
        <v>45874</v>
      </c>
      <c r="C878" s="1" t="n">
        <v>45952</v>
      </c>
      <c r="D878" t="inlineStr">
        <is>
          <t>VÄRMLANDS LÄN</t>
        </is>
      </c>
      <c r="E878" t="inlineStr">
        <is>
          <t>SÄFFLE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14010-2024</t>
        </is>
      </c>
      <c r="B879" s="1" t="n">
        <v>45392</v>
      </c>
      <c r="C879" s="1" t="n">
        <v>45952</v>
      </c>
      <c r="D879" t="inlineStr">
        <is>
          <t>VÄRMLANDS LÄN</t>
        </is>
      </c>
      <c r="E879" t="inlineStr">
        <is>
          <t>SÄFFLE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36557-2024</t>
        </is>
      </c>
      <c r="B880" s="1" t="n">
        <v>45537</v>
      </c>
      <c r="C880" s="1" t="n">
        <v>45952</v>
      </c>
      <c r="D880" t="inlineStr">
        <is>
          <t>VÄRMLANDS LÄN</t>
        </is>
      </c>
      <c r="E880" t="inlineStr">
        <is>
          <t>SÄFFLE</t>
        </is>
      </c>
      <c r="F880" t="inlineStr">
        <is>
          <t>Kyrkan</t>
        </is>
      </c>
      <c r="G880" t="n">
        <v>11.7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2351-2024</t>
        </is>
      </c>
      <c r="B881" s="1" t="n">
        <v>45310.58418981481</v>
      </c>
      <c r="C881" s="1" t="n">
        <v>45952</v>
      </c>
      <c r="D881" t="inlineStr">
        <is>
          <t>VÄRMLANDS LÄN</t>
        </is>
      </c>
      <c r="E881" t="inlineStr">
        <is>
          <t>SÄFFLE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15333-2025</t>
        </is>
      </c>
      <c r="B882" s="1" t="n">
        <v>45746</v>
      </c>
      <c r="C882" s="1" t="n">
        <v>45952</v>
      </c>
      <c r="D882" t="inlineStr">
        <is>
          <t>VÄRMLANDS LÄN</t>
        </is>
      </c>
      <c r="E882" t="inlineStr">
        <is>
          <t>SÄFFLE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44787-2025</t>
        </is>
      </c>
      <c r="B883" s="1" t="n">
        <v>45918.28855324074</v>
      </c>
      <c r="C883" s="1" t="n">
        <v>45952</v>
      </c>
      <c r="D883" t="inlineStr">
        <is>
          <t>VÄRMLANDS LÄN</t>
        </is>
      </c>
      <c r="E883" t="inlineStr">
        <is>
          <t>SÄFFLE</t>
        </is>
      </c>
      <c r="G883" t="n">
        <v>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36721-2024</t>
        </is>
      </c>
      <c r="B884" s="1" t="n">
        <v>45537</v>
      </c>
      <c r="C884" s="1" t="n">
        <v>45952</v>
      </c>
      <c r="D884" t="inlineStr">
        <is>
          <t>VÄRMLANDS LÄN</t>
        </is>
      </c>
      <c r="E884" t="inlineStr">
        <is>
          <t>SÄFFLE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30808-2024</t>
        </is>
      </c>
      <c r="B885" s="1" t="n">
        <v>45497</v>
      </c>
      <c r="C885" s="1" t="n">
        <v>45952</v>
      </c>
      <c r="D885" t="inlineStr">
        <is>
          <t>VÄRMLANDS LÄN</t>
        </is>
      </c>
      <c r="E885" t="inlineStr">
        <is>
          <t>SÄFFLE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14146-2025</t>
        </is>
      </c>
      <c r="B886" s="1" t="n">
        <v>45740</v>
      </c>
      <c r="C886" s="1" t="n">
        <v>45952</v>
      </c>
      <c r="D886" t="inlineStr">
        <is>
          <t>VÄRMLANDS LÄN</t>
        </is>
      </c>
      <c r="E886" t="inlineStr">
        <is>
          <t>SÄFFLE</t>
        </is>
      </c>
      <c r="F886" t="inlineStr">
        <is>
          <t>Bergvik skog väst AB</t>
        </is>
      </c>
      <c r="G886" t="n">
        <v>8.6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73382-2021</t>
        </is>
      </c>
      <c r="B887" s="1" t="n">
        <v>44550</v>
      </c>
      <c r="C887" s="1" t="n">
        <v>45952</v>
      </c>
      <c r="D887" t="inlineStr">
        <is>
          <t>VÄRMLANDS LÄN</t>
        </is>
      </c>
      <c r="E887" t="inlineStr">
        <is>
          <t>SÄFFLE</t>
        </is>
      </c>
      <c r="G887" t="n">
        <v>11.7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19218-2025</t>
        </is>
      </c>
      <c r="B888" s="1" t="n">
        <v>45769.44701388889</v>
      </c>
      <c r="C888" s="1" t="n">
        <v>45952</v>
      </c>
      <c r="D888" t="inlineStr">
        <is>
          <t>VÄRMLANDS LÄN</t>
        </is>
      </c>
      <c r="E888" t="inlineStr">
        <is>
          <t>SÄFFLE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10915-2025</t>
        </is>
      </c>
      <c r="B889" s="1" t="n">
        <v>45722.75255787037</v>
      </c>
      <c r="C889" s="1" t="n">
        <v>45952</v>
      </c>
      <c r="D889" t="inlineStr">
        <is>
          <t>VÄRMLANDS LÄN</t>
        </is>
      </c>
      <c r="E889" t="inlineStr">
        <is>
          <t>SÄFFLE</t>
        </is>
      </c>
      <c r="G889" t="n">
        <v>1.6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37710-2025</t>
        </is>
      </c>
      <c r="B890" s="1" t="n">
        <v>45880</v>
      </c>
      <c r="C890" s="1" t="n">
        <v>45952</v>
      </c>
      <c r="D890" t="inlineStr">
        <is>
          <t>VÄRMLANDS LÄN</t>
        </is>
      </c>
      <c r="E890" t="inlineStr">
        <is>
          <t>SÄFFLE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8668-2025</t>
        </is>
      </c>
      <c r="B891" s="1" t="n">
        <v>45712</v>
      </c>
      <c r="C891" s="1" t="n">
        <v>45952</v>
      </c>
      <c r="D891" t="inlineStr">
        <is>
          <t>VÄRMLANDS LÄN</t>
        </is>
      </c>
      <c r="E891" t="inlineStr">
        <is>
          <t>SÄFFLE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37950-2025</t>
        </is>
      </c>
      <c r="B892" s="1" t="n">
        <v>45881.61653935185</v>
      </c>
      <c r="C892" s="1" t="n">
        <v>45952</v>
      </c>
      <c r="D892" t="inlineStr">
        <is>
          <t>VÄRMLANDS LÄN</t>
        </is>
      </c>
      <c r="E892" t="inlineStr">
        <is>
          <t>SÄFFLE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57885-2024</t>
        </is>
      </c>
      <c r="B893" s="1" t="n">
        <v>45631.46025462963</v>
      </c>
      <c r="C893" s="1" t="n">
        <v>45952</v>
      </c>
      <c r="D893" t="inlineStr">
        <is>
          <t>VÄRMLANDS LÄN</t>
        </is>
      </c>
      <c r="E893" t="inlineStr">
        <is>
          <t>SÄFFLE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25657-2023</t>
        </is>
      </c>
      <c r="B894" s="1" t="n">
        <v>45089.90354166667</v>
      </c>
      <c r="C894" s="1" t="n">
        <v>45952</v>
      </c>
      <c r="D894" t="inlineStr">
        <is>
          <t>VÄRMLANDS LÄN</t>
        </is>
      </c>
      <c r="E894" t="inlineStr">
        <is>
          <t>SÄFFLE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37966-2025</t>
        </is>
      </c>
      <c r="B895" s="1" t="n">
        <v>45881</v>
      </c>
      <c r="C895" s="1" t="n">
        <v>45952</v>
      </c>
      <c r="D895" t="inlineStr">
        <is>
          <t>VÄRMLANDS LÄN</t>
        </is>
      </c>
      <c r="E895" t="inlineStr">
        <is>
          <t>SÄFFLE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37981-2025</t>
        </is>
      </c>
      <c r="B896" s="1" t="n">
        <v>45881</v>
      </c>
      <c r="C896" s="1" t="n">
        <v>45952</v>
      </c>
      <c r="D896" t="inlineStr">
        <is>
          <t>VÄRMLANDS LÄN</t>
        </is>
      </c>
      <c r="E896" t="inlineStr">
        <is>
          <t>SÄFFLE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53112-2022</t>
        </is>
      </c>
      <c r="B897" s="1" t="n">
        <v>44876.44770833333</v>
      </c>
      <c r="C897" s="1" t="n">
        <v>45952</v>
      </c>
      <c r="D897" t="inlineStr">
        <is>
          <t>VÄRMLANDS LÄN</t>
        </is>
      </c>
      <c r="E897" t="inlineStr">
        <is>
          <t>SÄFFLE</t>
        </is>
      </c>
      <c r="G897" t="n">
        <v>6.5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37858-2025</t>
        </is>
      </c>
      <c r="B898" s="1" t="n">
        <v>45880</v>
      </c>
      <c r="C898" s="1" t="n">
        <v>45952</v>
      </c>
      <c r="D898" t="inlineStr">
        <is>
          <t>VÄRMLANDS LÄN</t>
        </is>
      </c>
      <c r="E898" t="inlineStr">
        <is>
          <t>SÄFFLE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24347-2024</t>
        </is>
      </c>
      <c r="B899" s="1" t="n">
        <v>45457</v>
      </c>
      <c r="C899" s="1" t="n">
        <v>45952</v>
      </c>
      <c r="D899" t="inlineStr">
        <is>
          <t>VÄRMLANDS LÄN</t>
        </is>
      </c>
      <c r="E899" t="inlineStr">
        <is>
          <t>SÄFFLE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38001-2025</t>
        </is>
      </c>
      <c r="B900" s="1" t="n">
        <v>45881.88849537037</v>
      </c>
      <c r="C900" s="1" t="n">
        <v>45952</v>
      </c>
      <c r="D900" t="inlineStr">
        <is>
          <t>VÄRMLANDS LÄN</t>
        </is>
      </c>
      <c r="E900" t="inlineStr">
        <is>
          <t>SÄFFLE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6614-2024</t>
        </is>
      </c>
      <c r="B901" s="1" t="n">
        <v>45341</v>
      </c>
      <c r="C901" s="1" t="n">
        <v>45952</v>
      </c>
      <c r="D901" t="inlineStr">
        <is>
          <t>VÄRMLANDS LÄN</t>
        </is>
      </c>
      <c r="E901" t="inlineStr">
        <is>
          <t>SÄFFLE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12668-2024</t>
        </is>
      </c>
      <c r="B902" s="1" t="n">
        <v>45383</v>
      </c>
      <c r="C902" s="1" t="n">
        <v>45952</v>
      </c>
      <c r="D902" t="inlineStr">
        <is>
          <t>VÄRMLANDS LÄN</t>
        </is>
      </c>
      <c r="E902" t="inlineStr">
        <is>
          <t>SÄFFLE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28004-2025</t>
        </is>
      </c>
      <c r="B903" s="1" t="n">
        <v>45817</v>
      </c>
      <c r="C903" s="1" t="n">
        <v>45952</v>
      </c>
      <c r="D903" t="inlineStr">
        <is>
          <t>VÄRMLANDS LÄN</t>
        </is>
      </c>
      <c r="E903" t="inlineStr">
        <is>
          <t>SÄFFLE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37494-2025</t>
        </is>
      </c>
      <c r="B904" s="1" t="n">
        <v>45877</v>
      </c>
      <c r="C904" s="1" t="n">
        <v>45952</v>
      </c>
      <c r="D904" t="inlineStr">
        <is>
          <t>VÄRMLANDS LÄN</t>
        </is>
      </c>
      <c r="E904" t="inlineStr">
        <is>
          <t>SÄFFLE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36794-2021</t>
        </is>
      </c>
      <c r="B905" s="1" t="n">
        <v>44392</v>
      </c>
      <c r="C905" s="1" t="n">
        <v>45952</v>
      </c>
      <c r="D905" t="inlineStr">
        <is>
          <t>VÄRMLANDS LÄN</t>
        </is>
      </c>
      <c r="E905" t="inlineStr">
        <is>
          <t>SÄFFLE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11737-2025</t>
        </is>
      </c>
      <c r="B906" s="1" t="n">
        <v>45727</v>
      </c>
      <c r="C906" s="1" t="n">
        <v>45952</v>
      </c>
      <c r="D906" t="inlineStr">
        <is>
          <t>VÄRMLANDS LÄN</t>
        </is>
      </c>
      <c r="E906" t="inlineStr">
        <is>
          <t>SÄFFLE</t>
        </is>
      </c>
      <c r="G906" t="n">
        <v>11.4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1448-2024</t>
        </is>
      </c>
      <c r="B907" s="1" t="n">
        <v>45303</v>
      </c>
      <c r="C907" s="1" t="n">
        <v>45952</v>
      </c>
      <c r="D907" t="inlineStr">
        <is>
          <t>VÄRMLANDS LÄN</t>
        </is>
      </c>
      <c r="E907" t="inlineStr">
        <is>
          <t>SÄFFLE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46150-2025</t>
        </is>
      </c>
      <c r="B908" s="1" t="n">
        <v>45924.61424768518</v>
      </c>
      <c r="C908" s="1" t="n">
        <v>45952</v>
      </c>
      <c r="D908" t="inlineStr">
        <is>
          <t>VÄRMLANDS LÄN</t>
        </is>
      </c>
      <c r="E908" t="inlineStr">
        <is>
          <t>SÄFFLE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43668-2025</t>
        </is>
      </c>
      <c r="B909" s="1" t="n">
        <v>45912</v>
      </c>
      <c r="C909" s="1" t="n">
        <v>45952</v>
      </c>
      <c r="D909" t="inlineStr">
        <is>
          <t>VÄRMLANDS LÄN</t>
        </is>
      </c>
      <c r="E909" t="inlineStr">
        <is>
          <t>SÄFFLE</t>
        </is>
      </c>
      <c r="G909" t="n">
        <v>10.5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38448-2025</t>
        </is>
      </c>
      <c r="B910" s="1" t="n">
        <v>45883.66013888889</v>
      </c>
      <c r="C910" s="1" t="n">
        <v>45952</v>
      </c>
      <c r="D910" t="inlineStr">
        <is>
          <t>VÄRMLANDS LÄN</t>
        </is>
      </c>
      <c r="E910" t="inlineStr">
        <is>
          <t>SÄFFLE</t>
        </is>
      </c>
      <c r="F910" t="inlineStr">
        <is>
          <t>Kyrkan</t>
        </is>
      </c>
      <c r="G910" t="n">
        <v>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63858-2021</t>
        </is>
      </c>
      <c r="B911" s="1" t="n">
        <v>44509.60841435185</v>
      </c>
      <c r="C911" s="1" t="n">
        <v>45952</v>
      </c>
      <c r="D911" t="inlineStr">
        <is>
          <t>VÄRMLANDS LÄN</t>
        </is>
      </c>
      <c r="E911" t="inlineStr">
        <is>
          <t>SÄFFLE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46214-2025</t>
        </is>
      </c>
      <c r="B912" s="1" t="n">
        <v>45924.79767361111</v>
      </c>
      <c r="C912" s="1" t="n">
        <v>45952</v>
      </c>
      <c r="D912" t="inlineStr">
        <is>
          <t>VÄRMLANDS LÄN</t>
        </is>
      </c>
      <c r="E912" t="inlineStr">
        <is>
          <t>SÄFFLE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38880-2024</t>
        </is>
      </c>
      <c r="B913" s="1" t="n">
        <v>45547</v>
      </c>
      <c r="C913" s="1" t="n">
        <v>45952</v>
      </c>
      <c r="D913" t="inlineStr">
        <is>
          <t>VÄRMLANDS LÄN</t>
        </is>
      </c>
      <c r="E913" t="inlineStr">
        <is>
          <t>SÄFFLE</t>
        </is>
      </c>
      <c r="G913" t="n">
        <v>3.1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28988-2024</t>
        </is>
      </c>
      <c r="B914" s="1" t="n">
        <v>45481</v>
      </c>
      <c r="C914" s="1" t="n">
        <v>45952</v>
      </c>
      <c r="D914" t="inlineStr">
        <is>
          <t>VÄRMLANDS LÄN</t>
        </is>
      </c>
      <c r="E914" t="inlineStr">
        <is>
          <t>SÄFFLE</t>
        </is>
      </c>
      <c r="G914" t="n">
        <v>1.8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36119-2021</t>
        </is>
      </c>
      <c r="B915" s="1" t="n">
        <v>44389.5525</v>
      </c>
      <c r="C915" s="1" t="n">
        <v>45952</v>
      </c>
      <c r="D915" t="inlineStr">
        <is>
          <t>VÄRMLANDS LÄN</t>
        </is>
      </c>
      <c r="E915" t="inlineStr">
        <is>
          <t>SÄFFLE</t>
        </is>
      </c>
      <c r="G915" t="n">
        <v>10.4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38764-2024</t>
        </is>
      </c>
      <c r="B916" s="1" t="n">
        <v>45547</v>
      </c>
      <c r="C916" s="1" t="n">
        <v>45952</v>
      </c>
      <c r="D916" t="inlineStr">
        <is>
          <t>VÄRMLANDS LÄN</t>
        </is>
      </c>
      <c r="E916" t="inlineStr">
        <is>
          <t>SÄFFLE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8205-2025</t>
        </is>
      </c>
      <c r="B917" s="1" t="n">
        <v>45707</v>
      </c>
      <c r="C917" s="1" t="n">
        <v>45952</v>
      </c>
      <c r="D917" t="inlineStr">
        <is>
          <t>VÄRMLANDS LÄN</t>
        </is>
      </c>
      <c r="E917" t="inlineStr">
        <is>
          <t>SÄFFLE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48322-2021</t>
        </is>
      </c>
      <c r="B918" s="1" t="n">
        <v>44450</v>
      </c>
      <c r="C918" s="1" t="n">
        <v>45952</v>
      </c>
      <c r="D918" t="inlineStr">
        <is>
          <t>VÄRMLANDS LÄN</t>
        </is>
      </c>
      <c r="E918" t="inlineStr">
        <is>
          <t>SÄFFLE</t>
        </is>
      </c>
      <c r="G918" t="n">
        <v>3.8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37422-2023</t>
        </is>
      </c>
      <c r="B919" s="1" t="n">
        <v>45156</v>
      </c>
      <c r="C919" s="1" t="n">
        <v>45952</v>
      </c>
      <c r="D919" t="inlineStr">
        <is>
          <t>VÄRMLANDS LÄN</t>
        </is>
      </c>
      <c r="E919" t="inlineStr">
        <is>
          <t>SÄFFLE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34863-2024</t>
        </is>
      </c>
      <c r="B920" s="1" t="n">
        <v>45527.34229166667</v>
      </c>
      <c r="C920" s="1" t="n">
        <v>45952</v>
      </c>
      <c r="D920" t="inlineStr">
        <is>
          <t>VÄRMLANDS LÄN</t>
        </is>
      </c>
      <c r="E920" t="inlineStr">
        <is>
          <t>SÄFFLE</t>
        </is>
      </c>
      <c r="F920" t="inlineStr">
        <is>
          <t>Kyrkan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53832-2022</t>
        </is>
      </c>
      <c r="B921" s="1" t="n">
        <v>44880</v>
      </c>
      <c r="C921" s="1" t="n">
        <v>45952</v>
      </c>
      <c r="D921" t="inlineStr">
        <is>
          <t>VÄRMLANDS LÄN</t>
        </is>
      </c>
      <c r="E921" t="inlineStr">
        <is>
          <t>SÄFFLE</t>
        </is>
      </c>
      <c r="G921" t="n">
        <v>4.9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58639-2024</t>
        </is>
      </c>
      <c r="B922" s="1" t="n">
        <v>45635</v>
      </c>
      <c r="C922" s="1" t="n">
        <v>45952</v>
      </c>
      <c r="D922" t="inlineStr">
        <is>
          <t>VÄRMLANDS LÄN</t>
        </is>
      </c>
      <c r="E922" t="inlineStr">
        <is>
          <t>SÄFFLE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59203-2023</t>
        </is>
      </c>
      <c r="B923" s="1" t="n">
        <v>45253.47288194444</v>
      </c>
      <c r="C923" s="1" t="n">
        <v>45952</v>
      </c>
      <c r="D923" t="inlineStr">
        <is>
          <t>VÄRMLANDS LÄN</t>
        </is>
      </c>
      <c r="E923" t="inlineStr">
        <is>
          <t>SÄFFLE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55847-2023</t>
        </is>
      </c>
      <c r="B924" s="1" t="n">
        <v>45233</v>
      </c>
      <c r="C924" s="1" t="n">
        <v>45952</v>
      </c>
      <c r="D924" t="inlineStr">
        <is>
          <t>VÄRMLANDS LÄN</t>
        </is>
      </c>
      <c r="E924" t="inlineStr">
        <is>
          <t>SÄFFLE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55090-2022</t>
        </is>
      </c>
      <c r="B925" s="1" t="n">
        <v>44881</v>
      </c>
      <c r="C925" s="1" t="n">
        <v>45952</v>
      </c>
      <c r="D925" t="inlineStr">
        <is>
          <t>VÄRMLANDS LÄN</t>
        </is>
      </c>
      <c r="E925" t="inlineStr">
        <is>
          <t>SÄFFLE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55094-2022</t>
        </is>
      </c>
      <c r="B926" s="1" t="n">
        <v>44886</v>
      </c>
      <c r="C926" s="1" t="n">
        <v>45952</v>
      </c>
      <c r="D926" t="inlineStr">
        <is>
          <t>VÄRMLANDS LÄN</t>
        </is>
      </c>
      <c r="E926" t="inlineStr">
        <is>
          <t>SÄFFLE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42319-2023</t>
        </is>
      </c>
      <c r="B927" s="1" t="n">
        <v>45180.47318287037</v>
      </c>
      <c r="C927" s="1" t="n">
        <v>45952</v>
      </c>
      <c r="D927" t="inlineStr">
        <is>
          <t>VÄRMLANDS LÄN</t>
        </is>
      </c>
      <c r="E927" t="inlineStr">
        <is>
          <t>SÄFFLE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27444-2024</t>
        </is>
      </c>
      <c r="B928" s="1" t="n">
        <v>45474</v>
      </c>
      <c r="C928" s="1" t="n">
        <v>45952</v>
      </c>
      <c r="D928" t="inlineStr">
        <is>
          <t>VÄRMLANDS LÄN</t>
        </is>
      </c>
      <c r="E928" t="inlineStr">
        <is>
          <t>SÄFFLE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43766-2024</t>
        </is>
      </c>
      <c r="B929" s="1" t="n">
        <v>45569</v>
      </c>
      <c r="C929" s="1" t="n">
        <v>45952</v>
      </c>
      <c r="D929" t="inlineStr">
        <is>
          <t>VÄRMLANDS LÄN</t>
        </is>
      </c>
      <c r="E929" t="inlineStr">
        <is>
          <t>SÄFFLE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10240-2023</t>
        </is>
      </c>
      <c r="B930" s="1" t="n">
        <v>44980</v>
      </c>
      <c r="C930" s="1" t="n">
        <v>45952</v>
      </c>
      <c r="D930" t="inlineStr">
        <is>
          <t>VÄRMLANDS LÄN</t>
        </is>
      </c>
      <c r="E930" t="inlineStr">
        <is>
          <t>SÄFFLE</t>
        </is>
      </c>
      <c r="G930" t="n">
        <v>4.9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1401-2024</t>
        </is>
      </c>
      <c r="B931" s="1" t="n">
        <v>45303</v>
      </c>
      <c r="C931" s="1" t="n">
        <v>45952</v>
      </c>
      <c r="D931" t="inlineStr">
        <is>
          <t>VÄRMLANDS LÄN</t>
        </is>
      </c>
      <c r="E931" t="inlineStr">
        <is>
          <t>SÄFFLE</t>
        </is>
      </c>
      <c r="G931" t="n">
        <v>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9256-2024</t>
        </is>
      </c>
      <c r="B932" s="1" t="n">
        <v>45358</v>
      </c>
      <c r="C932" s="1" t="n">
        <v>45952</v>
      </c>
      <c r="D932" t="inlineStr">
        <is>
          <t>VÄRMLANDS LÄN</t>
        </is>
      </c>
      <c r="E932" t="inlineStr">
        <is>
          <t>SÄFFLE</t>
        </is>
      </c>
      <c r="G932" t="n">
        <v>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45097-2024</t>
        </is>
      </c>
      <c r="B933" s="1" t="n">
        <v>45575</v>
      </c>
      <c r="C933" s="1" t="n">
        <v>45952</v>
      </c>
      <c r="D933" t="inlineStr">
        <is>
          <t>VÄRMLANDS LÄN</t>
        </is>
      </c>
      <c r="E933" t="inlineStr">
        <is>
          <t>SÄFFLE</t>
        </is>
      </c>
      <c r="G933" t="n">
        <v>5.5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4848-2023</t>
        </is>
      </c>
      <c r="B934" s="1" t="n">
        <v>44952</v>
      </c>
      <c r="C934" s="1" t="n">
        <v>45952</v>
      </c>
      <c r="D934" t="inlineStr">
        <is>
          <t>VÄRMLANDS LÄN</t>
        </is>
      </c>
      <c r="E934" t="inlineStr">
        <is>
          <t>SÄFFLE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38291-2022</t>
        </is>
      </c>
      <c r="B935" s="1" t="n">
        <v>44812.56072916667</v>
      </c>
      <c r="C935" s="1" t="n">
        <v>45952</v>
      </c>
      <c r="D935" t="inlineStr">
        <is>
          <t>VÄRMLANDS LÄN</t>
        </is>
      </c>
      <c r="E935" t="inlineStr">
        <is>
          <t>SÄFFLE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27031-2023</t>
        </is>
      </c>
      <c r="B936" s="1" t="n">
        <v>45095.48106481481</v>
      </c>
      <c r="C936" s="1" t="n">
        <v>45952</v>
      </c>
      <c r="D936" t="inlineStr">
        <is>
          <t>VÄRMLANDS LÄN</t>
        </is>
      </c>
      <c r="E936" t="inlineStr">
        <is>
          <t>SÄFFLE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58383-2021</t>
        </is>
      </c>
      <c r="B937" s="1" t="n">
        <v>44488</v>
      </c>
      <c r="C937" s="1" t="n">
        <v>45952</v>
      </c>
      <c r="D937" t="inlineStr">
        <is>
          <t>VÄRMLANDS LÄN</t>
        </is>
      </c>
      <c r="E937" t="inlineStr">
        <is>
          <t>SÄFFLE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62298-2023</t>
        </is>
      </c>
      <c r="B938" s="1" t="n">
        <v>45267.67167824074</v>
      </c>
      <c r="C938" s="1" t="n">
        <v>45952</v>
      </c>
      <c r="D938" t="inlineStr">
        <is>
          <t>VÄRMLANDS LÄN</t>
        </is>
      </c>
      <c r="E938" t="inlineStr">
        <is>
          <t>SÄFFLE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37782-2024</t>
        </is>
      </c>
      <c r="B939" s="1" t="n">
        <v>45542</v>
      </c>
      <c r="C939" s="1" t="n">
        <v>45952</v>
      </c>
      <c r="D939" t="inlineStr">
        <is>
          <t>VÄRMLANDS LÄN</t>
        </is>
      </c>
      <c r="E939" t="inlineStr">
        <is>
          <t>SÄFFLE</t>
        </is>
      </c>
      <c r="G939" t="n">
        <v>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>
      <c r="A940" t="inlineStr">
        <is>
          <t>A 14649-2024</t>
        </is>
      </c>
      <c r="B940" s="1" t="n">
        <v>45397.38871527778</v>
      </c>
      <c r="C940" s="1" t="n">
        <v>45952</v>
      </c>
      <c r="D940" t="inlineStr">
        <is>
          <t>VÄRMLANDS LÄN</t>
        </is>
      </c>
      <c r="E940" t="inlineStr">
        <is>
          <t>SÄFFLE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2025-10-22T11:36:08Z</dcterms:created>
  <dcterms:modified xmlns:dcterms="http://purl.org/dc/terms/" xmlns:xsi="http://www.w3.org/2001/XMLSchema-instance" xsi:type="dcterms:W3CDTF">2025-10-22T11:36:08Z</dcterms:modified>
</cp:coreProperties>
</file>