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45953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45953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45953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45953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45953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45953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45953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45953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45953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15371-2025</t>
        </is>
      </c>
      <c r="B11" s="1" t="n">
        <v>45747.40402777777</v>
      </c>
      <c r="C11" s="1" t="n">
        <v>45953</v>
      </c>
      <c r="D11" t="inlineStr">
        <is>
          <t>ÖREBRO LÄN</t>
        </is>
      </c>
      <c r="E11" t="inlineStr">
        <is>
          <t>LAXÅ</t>
        </is>
      </c>
      <c r="G11" t="n">
        <v>6.1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Fläcknycklar
Nattviol</t>
        </is>
      </c>
      <c r="S11">
        <f>HYPERLINK("https://klasma.github.io/Logging_1860/artfynd/A 15371-2025 artfynd.xlsx", "A 15371-2025")</f>
        <v/>
      </c>
      <c r="T11">
        <f>HYPERLINK("https://klasma.github.io/Logging_1860/kartor/A 15371-2025 karta.png", "A 15371-2025")</f>
        <v/>
      </c>
      <c r="V11">
        <f>HYPERLINK("https://klasma.github.io/Logging_1860/klagomål/A 15371-2025 FSC-klagomål.docx", "A 15371-2025")</f>
        <v/>
      </c>
      <c r="W11">
        <f>HYPERLINK("https://klasma.github.io/Logging_1860/klagomålsmail/A 15371-2025 FSC-klagomål mail.docx", "A 15371-2025")</f>
        <v/>
      </c>
      <c r="X11">
        <f>HYPERLINK("https://klasma.github.io/Logging_1860/tillsyn/A 15371-2025 tillsynsbegäran.docx", "A 15371-2025")</f>
        <v/>
      </c>
      <c r="Y11">
        <f>HYPERLINK("https://klasma.github.io/Logging_1860/tillsynsmail/A 15371-2025 tillsynsbegäran mail.docx", "A 15371-2025")</f>
        <v/>
      </c>
    </row>
    <row r="12" ht="15" customHeight="1">
      <c r="A12" t="inlineStr">
        <is>
          <t>A 25397-2024</t>
        </is>
      </c>
      <c r="B12" s="1" t="n">
        <v>45463.32967592592</v>
      </c>
      <c r="C12" s="1" t="n">
        <v>45953</v>
      </c>
      <c r="D12" t="inlineStr">
        <is>
          <t>ÖREBRO LÄN</t>
        </is>
      </c>
      <c r="E12" t="inlineStr">
        <is>
          <t>LAXÅ</t>
        </is>
      </c>
      <c r="F12" t="inlineStr">
        <is>
          <t>Övriga statliga verk och myndigheter</t>
        </is>
      </c>
      <c r="G12" t="n">
        <v>1.1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Spillkråka
Tretåig hackspett</t>
        </is>
      </c>
      <c r="S12">
        <f>HYPERLINK("https://klasma.github.io/Logging_1860/artfynd/A 25397-2024 artfynd.xlsx", "A 25397-2024")</f>
        <v/>
      </c>
      <c r="T12">
        <f>HYPERLINK("https://klasma.github.io/Logging_1860/kartor/A 25397-2024 karta.png", "A 25397-2024")</f>
        <v/>
      </c>
      <c r="V12">
        <f>HYPERLINK("https://klasma.github.io/Logging_1860/klagomål/A 25397-2024 FSC-klagomål.docx", "A 25397-2024")</f>
        <v/>
      </c>
      <c r="W12">
        <f>HYPERLINK("https://klasma.github.io/Logging_1860/klagomålsmail/A 25397-2024 FSC-klagomål mail.docx", "A 25397-2024")</f>
        <v/>
      </c>
      <c r="X12">
        <f>HYPERLINK("https://klasma.github.io/Logging_1860/tillsyn/A 25397-2024 tillsynsbegäran.docx", "A 25397-2024")</f>
        <v/>
      </c>
      <c r="Y12">
        <f>HYPERLINK("https://klasma.github.io/Logging_1860/tillsynsmail/A 25397-2024 tillsynsbegäran mail.docx", "A 25397-2024")</f>
        <v/>
      </c>
      <c r="Z12">
        <f>HYPERLINK("https://klasma.github.io/Logging_1860/fåglar/A 25397-2024 prioriterade fågelarter.docx", "A 25397-2024")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45953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45953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11018-2022</t>
        </is>
      </c>
      <c r="B15" s="1" t="n">
        <v>44628</v>
      </c>
      <c r="C15" s="1" t="n">
        <v>45953</v>
      </c>
      <c r="D15" t="inlineStr">
        <is>
          <t>ÖREBRO LÄN</t>
        </is>
      </c>
      <c r="E15" t="inlineStr">
        <is>
          <t>LAXÅ</t>
        </is>
      </c>
      <c r="G15" t="n">
        <v>9.300000000000001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Västlig hakmossa</t>
        </is>
      </c>
      <c r="S15">
        <f>HYPERLINK("https://klasma.github.io/Logging_1860/artfynd/A 11018-2022 artfynd.xlsx", "A 11018-2022")</f>
        <v/>
      </c>
      <c r="T15">
        <f>HYPERLINK("https://klasma.github.io/Logging_1860/kartor/A 11018-2022 karta.png", "A 11018-2022")</f>
        <v/>
      </c>
      <c r="V15">
        <f>HYPERLINK("https://klasma.github.io/Logging_1860/klagomål/A 11018-2022 FSC-klagomål.docx", "A 11018-2022")</f>
        <v/>
      </c>
      <c r="W15">
        <f>HYPERLINK("https://klasma.github.io/Logging_1860/klagomålsmail/A 11018-2022 FSC-klagomål mail.docx", "A 11018-2022")</f>
        <v/>
      </c>
      <c r="X15">
        <f>HYPERLINK("https://klasma.github.io/Logging_1860/tillsyn/A 11018-2022 tillsynsbegäran.docx", "A 11018-2022")</f>
        <v/>
      </c>
      <c r="Y15">
        <f>HYPERLINK("https://klasma.github.io/Logging_1860/tillsynsmail/A 11018-2022 tillsynsbegäran mail.docx", "A 11018-2022")</f>
        <v/>
      </c>
      <c r="Z15">
        <f>HYPERLINK("https://klasma.github.io/Logging_1860/fåglar/A 11018-2022 prioriterade fågelarter.docx", "A 11018-2022")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45953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45953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45953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34285-2024</t>
        </is>
      </c>
      <c r="B19" s="1" t="n">
        <v>45524</v>
      </c>
      <c r="C19" s="1" t="n">
        <v>45953</v>
      </c>
      <c r="D19" t="inlineStr">
        <is>
          <t>ÖREBRO LÄN</t>
        </is>
      </c>
      <c r="E19" t="inlineStr">
        <is>
          <t>LAXÅ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Vedtrappmossa</t>
        </is>
      </c>
      <c r="S19">
        <f>HYPERLINK("https://klasma.github.io/Logging_1860/artfynd/A 34285-2024 artfynd.xlsx", "A 34285-2024")</f>
        <v/>
      </c>
      <c r="T19">
        <f>HYPERLINK("https://klasma.github.io/Logging_1860/kartor/A 34285-2024 karta.png", "A 34285-2024")</f>
        <v/>
      </c>
      <c r="V19">
        <f>HYPERLINK("https://klasma.github.io/Logging_1860/klagomål/A 34285-2024 FSC-klagomål.docx", "A 34285-2024")</f>
        <v/>
      </c>
      <c r="W19">
        <f>HYPERLINK("https://klasma.github.io/Logging_1860/klagomålsmail/A 34285-2024 FSC-klagomål mail.docx", "A 34285-2024")</f>
        <v/>
      </c>
      <c r="X19">
        <f>HYPERLINK("https://klasma.github.io/Logging_1860/tillsyn/A 34285-2024 tillsynsbegäran.docx", "A 34285-2024")</f>
        <v/>
      </c>
      <c r="Y19">
        <f>HYPERLINK("https://klasma.github.io/Logging_1860/tillsynsmail/A 34285-2024 tillsynsbegäran mail.docx", "A 34285-2024")</f>
        <v/>
      </c>
    </row>
    <row r="20" ht="15" customHeight="1">
      <c r="A20" t="inlineStr">
        <is>
          <t>A 35540-2023</t>
        </is>
      </c>
      <c r="B20" s="1" t="n">
        <v>45147</v>
      </c>
      <c r="C20" s="1" t="n">
        <v>45953</v>
      </c>
      <c r="D20" t="inlineStr">
        <is>
          <t>ÖREBRO LÄN</t>
        </is>
      </c>
      <c r="E20" t="inlineStr">
        <is>
          <t>LAXÅ</t>
        </is>
      </c>
      <c r="G20" t="n">
        <v>6.4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HYPERLINK("https://klasma.github.io/Logging_1860/artfynd/A 35540-2023 artfynd.xlsx", "A 35540-2023")</f>
        <v/>
      </c>
      <c r="T20">
        <f>HYPERLINK("https://klasma.github.io/Logging_1860/kartor/A 35540-2023 karta.png", "A 35540-2023")</f>
        <v/>
      </c>
      <c r="V20">
        <f>HYPERLINK("https://klasma.github.io/Logging_1860/klagomål/A 35540-2023 FSC-klagomål.docx", "A 35540-2023")</f>
        <v/>
      </c>
      <c r="W20">
        <f>HYPERLINK("https://klasma.github.io/Logging_1860/klagomålsmail/A 35540-2023 FSC-klagomål mail.docx", "A 35540-2023")</f>
        <v/>
      </c>
      <c r="X20">
        <f>HYPERLINK("https://klasma.github.io/Logging_1860/tillsyn/A 35540-2023 tillsynsbegäran.docx", "A 35540-2023")</f>
        <v/>
      </c>
      <c r="Y20">
        <f>HYPERLINK("https://klasma.github.io/Logging_1860/tillsynsmail/A 35540-2023 tillsynsbegäran mail.docx", "A 35540-2023")</f>
        <v/>
      </c>
    </row>
    <row r="21" ht="15" customHeight="1">
      <c r="A21" t="inlineStr">
        <is>
          <t>A 54715-2023</t>
        </is>
      </c>
      <c r="B21" s="1" t="n">
        <v>45236</v>
      </c>
      <c r="C21" s="1" t="n">
        <v>45953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HYPERLINK("https://klasma.github.io/Logging_1860/artfynd/A 54715-2023 artfynd.xlsx", "A 54715-2023")</f>
        <v/>
      </c>
      <c r="T21">
        <f>HYPERLINK("https://klasma.github.io/Logging_1860/kartor/A 54715-2023 karta.png", "A 54715-2023")</f>
        <v/>
      </c>
      <c r="V21">
        <f>HYPERLINK("https://klasma.github.io/Logging_1860/klagomål/A 54715-2023 FSC-klagomål.docx", "A 54715-2023")</f>
        <v/>
      </c>
      <c r="W21">
        <f>HYPERLINK("https://klasma.github.io/Logging_1860/klagomålsmail/A 54715-2023 FSC-klagomål mail.docx", "A 54715-2023")</f>
        <v/>
      </c>
      <c r="X21">
        <f>HYPERLINK("https://klasma.github.io/Logging_1860/tillsyn/A 54715-2023 tillsynsbegäran.docx", "A 54715-2023")</f>
        <v/>
      </c>
      <c r="Y21">
        <f>HYPERLINK("https://klasma.github.io/Logging_1860/tillsynsmail/A 54715-2023 tillsynsbegäran mail.docx", "A 54715-2023")</f>
        <v/>
      </c>
      <c r="Z21">
        <f>HYPERLINK("https://klasma.github.io/Logging_1860/fåglar/A 54715-2023 prioriterade fågelarter.docx", "A 54715-2023")</f>
        <v/>
      </c>
    </row>
    <row r="22" ht="15" customHeight="1">
      <c r="A22" t="inlineStr">
        <is>
          <t>A 59657-2022</t>
        </is>
      </c>
      <c r="B22" s="1" t="n">
        <v>44908.25326388889</v>
      </c>
      <c r="C22" s="1" t="n">
        <v>45953</v>
      </c>
      <c r="D22" t="inlineStr">
        <is>
          <t>ÖREBRO LÄN</t>
        </is>
      </c>
      <c r="E22" t="inlineStr">
        <is>
          <t>LAXÅ</t>
        </is>
      </c>
      <c r="G22" t="n">
        <v>3.3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HYPERLINK("https://klasma.github.io/Logging_1860/artfynd/A 59657-2022 artfynd.xlsx", "A 59657-2022")</f>
        <v/>
      </c>
      <c r="T22">
        <f>HYPERLINK("https://klasma.github.io/Logging_1860/kartor/A 59657-2022 karta.png", "A 59657-2022")</f>
        <v/>
      </c>
      <c r="V22">
        <f>HYPERLINK("https://klasma.github.io/Logging_1860/klagomål/A 59657-2022 FSC-klagomål.docx", "A 59657-2022")</f>
        <v/>
      </c>
      <c r="W22">
        <f>HYPERLINK("https://klasma.github.io/Logging_1860/klagomålsmail/A 59657-2022 FSC-klagomål mail.docx", "A 59657-2022")</f>
        <v/>
      </c>
      <c r="X22">
        <f>HYPERLINK("https://klasma.github.io/Logging_1860/tillsyn/A 59657-2022 tillsynsbegäran.docx", "A 59657-2022")</f>
        <v/>
      </c>
      <c r="Y22">
        <f>HYPERLINK("https://klasma.github.io/Logging_1860/tillsynsmail/A 59657-2022 tillsynsbegäran mail.docx", "A 59657-2022")</f>
        <v/>
      </c>
    </row>
    <row r="23" ht="15" customHeight="1">
      <c r="A23" t="inlineStr">
        <is>
          <t>A 60949-2023</t>
        </is>
      </c>
      <c r="B23" s="1" t="n">
        <v>45259</v>
      </c>
      <c r="C23" s="1" t="n">
        <v>45953</v>
      </c>
      <c r="D23" t="inlineStr">
        <is>
          <t>ÖREBRO LÄN</t>
        </is>
      </c>
      <c r="E23" t="inlineStr">
        <is>
          <t>LAXÅ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HYPERLINK("https://klasma.github.io/Logging_1860/artfynd/A 60949-2023 artfynd.xlsx", "A 60949-2023")</f>
        <v/>
      </c>
      <c r="T23">
        <f>HYPERLINK("https://klasma.github.io/Logging_1860/kartor/A 60949-2023 karta.png", "A 60949-2023")</f>
        <v/>
      </c>
      <c r="V23">
        <f>HYPERLINK("https://klasma.github.io/Logging_1860/klagomål/A 60949-2023 FSC-klagomål.docx", "A 60949-2023")</f>
        <v/>
      </c>
      <c r="W23">
        <f>HYPERLINK("https://klasma.github.io/Logging_1860/klagomålsmail/A 60949-2023 FSC-klagomål mail.docx", "A 60949-2023")</f>
        <v/>
      </c>
      <c r="X23">
        <f>HYPERLINK("https://klasma.github.io/Logging_1860/tillsyn/A 60949-2023 tillsynsbegäran.docx", "A 60949-2023")</f>
        <v/>
      </c>
      <c r="Y23">
        <f>HYPERLINK("https://klasma.github.io/Logging_1860/tillsynsmail/A 60949-2023 tillsynsbegäran mail.docx", "A 60949-2023")</f>
        <v/>
      </c>
    </row>
    <row r="24" ht="15" customHeight="1">
      <c r="A24" t="inlineStr">
        <is>
          <t>A 8532-2025</t>
        </is>
      </c>
      <c r="B24" s="1" t="n">
        <v>45709</v>
      </c>
      <c r="C24" s="1" t="n">
        <v>45953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Hårklomossa</t>
        </is>
      </c>
      <c r="S24">
        <f>HYPERLINK("https://klasma.github.io/Logging_1860/artfynd/A 8532-2025 artfynd.xlsx", "A 8532-2025")</f>
        <v/>
      </c>
      <c r="T24">
        <f>HYPERLINK("https://klasma.github.io/Logging_1860/kartor/A 8532-2025 karta.png", "A 8532-2025")</f>
        <v/>
      </c>
      <c r="V24">
        <f>HYPERLINK("https://klasma.github.io/Logging_1860/klagomål/A 8532-2025 FSC-klagomål.docx", "A 8532-2025")</f>
        <v/>
      </c>
      <c r="W24">
        <f>HYPERLINK("https://klasma.github.io/Logging_1860/klagomålsmail/A 8532-2025 FSC-klagomål mail.docx", "A 8532-2025")</f>
        <v/>
      </c>
      <c r="X24">
        <f>HYPERLINK("https://klasma.github.io/Logging_1860/tillsyn/A 8532-2025 tillsynsbegäran.docx", "A 8532-2025")</f>
        <v/>
      </c>
      <c r="Y24">
        <f>HYPERLINK("https://klasma.github.io/Logging_1860/tillsynsmail/A 8532-2025 tillsynsbegäran mail.docx", "A 8532-2025")</f>
        <v/>
      </c>
    </row>
    <row r="25" ht="15" customHeight="1">
      <c r="A25" t="inlineStr">
        <is>
          <t>A 34371-2025</t>
        </is>
      </c>
      <c r="B25" s="1" t="n">
        <v>45846.51239583334</v>
      </c>
      <c r="C25" s="1" t="n">
        <v>45953</v>
      </c>
      <c r="D25" t="inlineStr">
        <is>
          <t>ÖREBRO LÄN</t>
        </is>
      </c>
      <c r="E25" t="inlineStr">
        <is>
          <t>LAXÅ</t>
        </is>
      </c>
      <c r="F25" t="inlineStr">
        <is>
          <t>Allmännings- och besparingsskogar</t>
        </is>
      </c>
      <c r="G25" t="n">
        <v>7.8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HYPERLINK("https://klasma.github.io/Logging_1860/artfynd/A 34371-2025 artfynd.xlsx", "A 34371-2025")</f>
        <v/>
      </c>
      <c r="T25">
        <f>HYPERLINK("https://klasma.github.io/Logging_1860/kartor/A 34371-2025 karta.png", "A 34371-2025")</f>
        <v/>
      </c>
      <c r="V25">
        <f>HYPERLINK("https://klasma.github.io/Logging_1860/klagomål/A 34371-2025 FSC-klagomål.docx", "A 34371-2025")</f>
        <v/>
      </c>
      <c r="W25">
        <f>HYPERLINK("https://klasma.github.io/Logging_1860/klagomålsmail/A 34371-2025 FSC-klagomål mail.docx", "A 34371-2025")</f>
        <v/>
      </c>
      <c r="X25">
        <f>HYPERLINK("https://klasma.github.io/Logging_1860/tillsyn/A 34371-2025 tillsynsbegäran.docx", "A 34371-2025")</f>
        <v/>
      </c>
      <c r="Y25">
        <f>HYPERLINK("https://klasma.github.io/Logging_1860/tillsynsmail/A 34371-2025 tillsynsbegäran mail.docx", "A 34371-2025")</f>
        <v/>
      </c>
    </row>
    <row r="26" ht="15" customHeight="1">
      <c r="A26" t="inlineStr">
        <is>
          <t>A 54713-2023</t>
        </is>
      </c>
      <c r="B26" s="1" t="n">
        <v>45236</v>
      </c>
      <c r="C26" s="1" t="n">
        <v>45953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HYPERLINK("https://klasma.github.io/Logging_1860/artfynd/A 54713-2023 artfynd.xlsx", "A 54713-2023")</f>
        <v/>
      </c>
      <c r="T26">
        <f>HYPERLINK("https://klasma.github.io/Logging_1860/kartor/A 54713-2023 karta.png", "A 54713-2023")</f>
        <v/>
      </c>
      <c r="V26">
        <f>HYPERLINK("https://klasma.github.io/Logging_1860/klagomål/A 54713-2023 FSC-klagomål.docx", "A 54713-2023")</f>
        <v/>
      </c>
      <c r="W26">
        <f>HYPERLINK("https://klasma.github.io/Logging_1860/klagomålsmail/A 54713-2023 FSC-klagomål mail.docx", "A 54713-2023")</f>
        <v/>
      </c>
      <c r="X26">
        <f>HYPERLINK("https://klasma.github.io/Logging_1860/tillsyn/A 54713-2023 tillsynsbegäran.docx", "A 54713-2023")</f>
        <v/>
      </c>
      <c r="Y26">
        <f>HYPERLINK("https://klasma.github.io/Logging_1860/tillsynsmail/A 54713-2023 tillsynsbegäran mail.docx", "A 54713-2023")</f>
        <v/>
      </c>
      <c r="Z26">
        <f>HYPERLINK("https://klasma.github.io/Logging_1860/fåglar/A 54713-2023 prioriterade fågelarter.docx", "A 54713-2023")</f>
        <v/>
      </c>
    </row>
    <row r="27" ht="15" customHeight="1">
      <c r="A27" t="inlineStr">
        <is>
          <t>A 36694-2025</t>
        </is>
      </c>
      <c r="B27" s="1" t="n">
        <v>45873.43710648148</v>
      </c>
      <c r="C27" s="1" t="n">
        <v>45953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HYPERLINK("https://klasma.github.io/Logging_1860/artfynd/A 36694-2025 artfynd.xlsx", "A 36694-2025")</f>
        <v/>
      </c>
      <c r="T27">
        <f>HYPERLINK("https://klasma.github.io/Logging_1860/kartor/A 36694-2025 karta.png", "A 36694-2025")</f>
        <v/>
      </c>
      <c r="V27">
        <f>HYPERLINK("https://klasma.github.io/Logging_1860/klagomål/A 36694-2025 FSC-klagomål.docx", "A 36694-2025")</f>
        <v/>
      </c>
      <c r="W27">
        <f>HYPERLINK("https://klasma.github.io/Logging_1860/klagomålsmail/A 36694-2025 FSC-klagomål mail.docx", "A 36694-2025")</f>
        <v/>
      </c>
      <c r="X27">
        <f>HYPERLINK("https://klasma.github.io/Logging_1860/tillsyn/A 36694-2025 tillsynsbegäran.docx", "A 36694-2025")</f>
        <v/>
      </c>
      <c r="Y27">
        <f>HYPERLINK("https://klasma.github.io/Logging_1860/tillsynsmail/A 36694-2025 tillsynsbegäran mail.docx", "A 36694-2025")</f>
        <v/>
      </c>
      <c r="Z27">
        <f>HYPERLINK("https://klasma.github.io/Logging_1860/fåglar/A 36694-2025 prioriterade fågelarter.docx", "A 36694-2025")</f>
        <v/>
      </c>
    </row>
    <row r="28" ht="15" customHeight="1">
      <c r="A28" t="inlineStr">
        <is>
          <t>A 10622-2023</t>
        </is>
      </c>
      <c r="B28" s="1" t="n">
        <v>44988</v>
      </c>
      <c r="C28" s="1" t="n">
        <v>45953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1.7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Gullklöver</t>
        </is>
      </c>
      <c r="S28">
        <f>HYPERLINK("https://klasma.github.io/Logging_1860/artfynd/A 10622-2023 artfynd.xlsx", "A 10622-2023")</f>
        <v/>
      </c>
      <c r="T28">
        <f>HYPERLINK("https://klasma.github.io/Logging_1860/kartor/A 10622-2023 karta.png", "A 10622-2023")</f>
        <v/>
      </c>
      <c r="V28">
        <f>HYPERLINK("https://klasma.github.io/Logging_1860/klagomål/A 10622-2023 FSC-klagomål.docx", "A 10622-2023")</f>
        <v/>
      </c>
      <c r="W28">
        <f>HYPERLINK("https://klasma.github.io/Logging_1860/klagomålsmail/A 10622-2023 FSC-klagomål mail.docx", "A 10622-2023")</f>
        <v/>
      </c>
      <c r="X28">
        <f>HYPERLINK("https://klasma.github.io/Logging_1860/tillsyn/A 10622-2023 tillsynsbegäran.docx", "A 10622-2023")</f>
        <v/>
      </c>
      <c r="Y28">
        <f>HYPERLINK("https://klasma.github.io/Logging_1860/tillsynsmail/A 10622-2023 tillsynsbegäran mail.docx", "A 10622-2023")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45953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45953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45953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45953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40980-2021</t>
        </is>
      </c>
      <c r="B33" s="1" t="n">
        <v>44421.6018287037</v>
      </c>
      <c r="C33" s="1" t="n">
        <v>45953</v>
      </c>
      <c r="D33" t="inlineStr">
        <is>
          <t>ÖREBRO LÄN</t>
        </is>
      </c>
      <c r="E33" t="inlineStr">
        <is>
          <t>LAXÅ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22964-2021</t>
        </is>
      </c>
      <c r="B34" s="1" t="n">
        <v>44328</v>
      </c>
      <c r="C34" s="1" t="n">
        <v>45953</v>
      </c>
      <c r="D34" t="inlineStr">
        <is>
          <t>ÖREBRO LÄN</t>
        </is>
      </c>
      <c r="E34" t="inlineStr">
        <is>
          <t>LAXÅ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45953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45953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45953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45953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54954-2020</t>
        </is>
      </c>
      <c r="B39" s="1" t="n">
        <v>44129</v>
      </c>
      <c r="C39" s="1" t="n">
        <v>45953</v>
      </c>
      <c r="D39" t="inlineStr">
        <is>
          <t>ÖREBRO LÄN</t>
        </is>
      </c>
      <c r="E39" t="inlineStr">
        <is>
          <t>LAXÅ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34137-2021</t>
        </is>
      </c>
      <c r="B40" s="1" t="n">
        <v>44379</v>
      </c>
      <c r="C40" s="1" t="n">
        <v>45953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45953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45953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45953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45953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45953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45953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45953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9665-2022</t>
        </is>
      </c>
      <c r="B48" s="1" t="n">
        <v>44617.62023148148</v>
      </c>
      <c r="C48" s="1" t="n">
        <v>45953</v>
      </c>
      <c r="D48" t="inlineStr">
        <is>
          <t>ÖREBRO LÄN</t>
        </is>
      </c>
      <c r="E48" t="inlineStr">
        <is>
          <t>LAXÅ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28119-2022</t>
        </is>
      </c>
      <c r="B49" s="1" t="n">
        <v>44746</v>
      </c>
      <c r="C49" s="1" t="n">
        <v>45953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45953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45953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45953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45953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45953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45953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45953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45953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45953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45953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45953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45953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45953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45953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45953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45953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45953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45953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45953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45953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45953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45953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45953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45953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45953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45953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45953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45953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48216-2021</t>
        </is>
      </c>
      <c r="B78" s="1" t="n">
        <v>44449</v>
      </c>
      <c r="C78" s="1" t="n">
        <v>45953</v>
      </c>
      <c r="D78" t="inlineStr">
        <is>
          <t>ÖREBRO LÄN</t>
        </is>
      </c>
      <c r="E78" t="inlineStr">
        <is>
          <t>LAXÅ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67054-2021</t>
        </is>
      </c>
      <c r="B79" s="1" t="n">
        <v>44522</v>
      </c>
      <c r="C79" s="1" t="n">
        <v>45953</v>
      </c>
      <c r="D79" t="inlineStr">
        <is>
          <t>ÖREBRO LÄN</t>
        </is>
      </c>
      <c r="E79" t="inlineStr">
        <is>
          <t>LAXÅ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27502-2021</t>
        </is>
      </c>
      <c r="B80" s="1" t="n">
        <v>44351.64181712963</v>
      </c>
      <c r="C80" s="1" t="n">
        <v>45953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42184-2021</t>
        </is>
      </c>
      <c r="B81" s="1" t="n">
        <v>44426</v>
      </c>
      <c r="C81" s="1" t="n">
        <v>45953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55994-2020</t>
        </is>
      </c>
      <c r="B82" s="1" t="n">
        <v>44133</v>
      </c>
      <c r="C82" s="1" t="n">
        <v>45953</v>
      </c>
      <c r="D82" t="inlineStr">
        <is>
          <t>ÖREBRO LÄN</t>
        </is>
      </c>
      <c r="E82" t="inlineStr">
        <is>
          <t>LAXÅ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69035-2021</t>
        </is>
      </c>
      <c r="B83" s="1" t="n">
        <v>44530</v>
      </c>
      <c r="C83" s="1" t="n">
        <v>45953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15502-2022</t>
        </is>
      </c>
      <c r="B84" s="1" t="n">
        <v>44662.38864583334</v>
      </c>
      <c r="C84" s="1" t="n">
        <v>45953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45953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978-2022</t>
        </is>
      </c>
      <c r="B86" s="1" t="n">
        <v>44571</v>
      </c>
      <c r="C86" s="1" t="n">
        <v>45953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15518-2022</t>
        </is>
      </c>
      <c r="B87" s="1" t="n">
        <v>44662</v>
      </c>
      <c r="C87" s="1" t="n">
        <v>45953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28863-2021</t>
        </is>
      </c>
      <c r="B88" s="1" t="n">
        <v>44357.69152777778</v>
      </c>
      <c r="C88" s="1" t="n">
        <v>45953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2372-2022</t>
        </is>
      </c>
      <c r="B89" s="1" t="n">
        <v>44579.33436342593</v>
      </c>
      <c r="C89" s="1" t="n">
        <v>45953</v>
      </c>
      <c r="D89" t="inlineStr">
        <is>
          <t>ÖREBRO LÄN</t>
        </is>
      </c>
      <c r="E89" t="inlineStr">
        <is>
          <t>LAXÅ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45953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37137-2022</t>
        </is>
      </c>
      <c r="B91" s="1" t="n">
        <v>44805</v>
      </c>
      <c r="C91" s="1" t="n">
        <v>45953</v>
      </c>
      <c r="D91" t="inlineStr">
        <is>
          <t>ÖREBRO LÄN</t>
        </is>
      </c>
      <c r="E91" t="inlineStr">
        <is>
          <t>LAXÅ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53538-2023</t>
        </is>
      </c>
      <c r="B92" s="1" t="n">
        <v>45230.45271990741</v>
      </c>
      <c r="C92" s="1" t="n">
        <v>45953</v>
      </c>
      <c r="D92" t="inlineStr">
        <is>
          <t>ÖREBRO LÄN</t>
        </is>
      </c>
      <c r="E92" t="inlineStr">
        <is>
          <t>LAXÅ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57358-2020</t>
        </is>
      </c>
      <c r="B93" s="1" t="n">
        <v>44139</v>
      </c>
      <c r="C93" s="1" t="n">
        <v>45953</v>
      </c>
      <c r="D93" t="inlineStr">
        <is>
          <t>ÖREBRO LÄN</t>
        </is>
      </c>
      <c r="E93" t="inlineStr">
        <is>
          <t>LAXÅ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33863-2021</t>
        </is>
      </c>
      <c r="B94" s="1" t="n">
        <v>44378.62489583333</v>
      </c>
      <c r="C94" s="1" t="n">
        <v>45953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57359-2020</t>
        </is>
      </c>
      <c r="B95" s="1" t="n">
        <v>44139</v>
      </c>
      <c r="C95" s="1" t="n">
        <v>45953</v>
      </c>
      <c r="D95" t="inlineStr">
        <is>
          <t>ÖREBRO LÄN</t>
        </is>
      </c>
      <c r="E95" t="inlineStr">
        <is>
          <t>LAXÅ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36928-2021</t>
        </is>
      </c>
      <c r="B96" s="1" t="n">
        <v>44393.49886574074</v>
      </c>
      <c r="C96" s="1" t="n">
        <v>45953</v>
      </c>
      <c r="D96" t="inlineStr">
        <is>
          <t>ÖREBRO LÄN</t>
        </is>
      </c>
      <c r="E96" t="inlineStr">
        <is>
          <t>LAXÅ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10673-2023</t>
        </is>
      </c>
      <c r="B97" s="1" t="n">
        <v>44988.54459490741</v>
      </c>
      <c r="C97" s="1" t="n">
        <v>45953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62423-2021</t>
        </is>
      </c>
      <c r="B98" s="1" t="n">
        <v>44503</v>
      </c>
      <c r="C98" s="1" t="n">
        <v>45953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5.5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12060-2024</t>
        </is>
      </c>
      <c r="B99" s="1" t="n">
        <v>45377.49229166667</v>
      </c>
      <c r="C99" s="1" t="n">
        <v>45953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12065-2024</t>
        </is>
      </c>
      <c r="B100" s="1" t="n">
        <v>45377.49775462963</v>
      </c>
      <c r="C100" s="1" t="n">
        <v>45953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38547-2022</t>
        </is>
      </c>
      <c r="B101" s="1" t="n">
        <v>44813</v>
      </c>
      <c r="C101" s="1" t="n">
        <v>45953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38554-2022</t>
        </is>
      </c>
      <c r="B102" s="1" t="n">
        <v>44813</v>
      </c>
      <c r="C102" s="1" t="n">
        <v>45953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33862-2021</t>
        </is>
      </c>
      <c r="B103" s="1" t="n">
        <v>44378.62453703704</v>
      </c>
      <c r="C103" s="1" t="n">
        <v>45953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22810-2021</t>
        </is>
      </c>
      <c r="B104" s="1" t="n">
        <v>44328.31252314815</v>
      </c>
      <c r="C104" s="1" t="n">
        <v>45953</v>
      </c>
      <c r="D104" t="inlineStr">
        <is>
          <t>ÖREBRO LÄN</t>
        </is>
      </c>
      <c r="E104" t="inlineStr">
        <is>
          <t>LAXÅ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50753-2022</t>
        </is>
      </c>
      <c r="B105" s="1" t="n">
        <v>44867</v>
      </c>
      <c r="C105" s="1" t="n">
        <v>45953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37146-2022</t>
        </is>
      </c>
      <c r="B106" s="1" t="n">
        <v>44805</v>
      </c>
      <c r="C106" s="1" t="n">
        <v>45953</v>
      </c>
      <c r="D106" t="inlineStr">
        <is>
          <t>ÖREBRO LÄN</t>
        </is>
      </c>
      <c r="E106" t="inlineStr">
        <is>
          <t>LAXÅ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19177-2023</t>
        </is>
      </c>
      <c r="B107" s="1" t="n">
        <v>45048</v>
      </c>
      <c r="C107" s="1" t="n">
        <v>45953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62437-2021</t>
        </is>
      </c>
      <c r="B108" s="1" t="n">
        <v>44503</v>
      </c>
      <c r="C108" s="1" t="n">
        <v>45953</v>
      </c>
      <c r="D108" t="inlineStr">
        <is>
          <t>ÖREBRO LÄN</t>
        </is>
      </c>
      <c r="E108" t="inlineStr">
        <is>
          <t>LAXÅ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34594-2022</t>
        </is>
      </c>
      <c r="B109" s="1" t="n">
        <v>44795</v>
      </c>
      <c r="C109" s="1" t="n">
        <v>45953</v>
      </c>
      <c r="D109" t="inlineStr">
        <is>
          <t>ÖREBRO LÄN</t>
        </is>
      </c>
      <c r="E109" t="inlineStr">
        <is>
          <t>LAXÅ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57959-2021</t>
        </is>
      </c>
      <c r="B110" s="1" t="n">
        <v>44484</v>
      </c>
      <c r="C110" s="1" t="n">
        <v>45953</v>
      </c>
      <c r="D110" t="inlineStr">
        <is>
          <t>ÖREBRO LÄN</t>
        </is>
      </c>
      <c r="E110" t="inlineStr">
        <is>
          <t>LAXÅ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36520-2022</t>
        </is>
      </c>
      <c r="B111" s="1" t="n">
        <v>44804.53834490741</v>
      </c>
      <c r="C111" s="1" t="n">
        <v>45953</v>
      </c>
      <c r="D111" t="inlineStr">
        <is>
          <t>ÖREBRO LÄN</t>
        </is>
      </c>
      <c r="E111" t="inlineStr">
        <is>
          <t>LAXÅ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45953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14209-2025</t>
        </is>
      </c>
      <c r="B113" s="1" t="n">
        <v>45740.57917824074</v>
      </c>
      <c r="C113" s="1" t="n">
        <v>45953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21522-2024</t>
        </is>
      </c>
      <c r="B114" s="1" t="n">
        <v>45441</v>
      </c>
      <c r="C114" s="1" t="n">
        <v>45953</v>
      </c>
      <c r="D114" t="inlineStr">
        <is>
          <t>ÖREBRO LÄN</t>
        </is>
      </c>
      <c r="E114" t="inlineStr">
        <is>
          <t>LAXÅ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13001-2024</t>
        </is>
      </c>
      <c r="B115" s="1" t="n">
        <v>45385.56900462963</v>
      </c>
      <c r="C115" s="1" t="n">
        <v>45953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8898-2022</t>
        </is>
      </c>
      <c r="B116" s="1" t="n">
        <v>44614</v>
      </c>
      <c r="C116" s="1" t="n">
        <v>45953</v>
      </c>
      <c r="D116" t="inlineStr">
        <is>
          <t>ÖREBRO LÄN</t>
        </is>
      </c>
      <c r="E116" t="inlineStr">
        <is>
          <t>LAXÅ</t>
        </is>
      </c>
      <c r="F116" t="inlineStr">
        <is>
          <t>Kyrkan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53016-2023</t>
        </is>
      </c>
      <c r="B117" s="1" t="n">
        <v>45226.66472222222</v>
      </c>
      <c r="C117" s="1" t="n">
        <v>45953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34567-2024</t>
        </is>
      </c>
      <c r="B118" s="1" t="n">
        <v>45525</v>
      </c>
      <c r="C118" s="1" t="n">
        <v>45953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15380-2025</t>
        </is>
      </c>
      <c r="B119" s="1" t="n">
        <v>45747.40925925926</v>
      </c>
      <c r="C119" s="1" t="n">
        <v>45953</v>
      </c>
      <c r="D119" t="inlineStr">
        <is>
          <t>ÖREBRO LÄN</t>
        </is>
      </c>
      <c r="E119" t="inlineStr">
        <is>
          <t>LAXÅ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13101-2025</t>
        </is>
      </c>
      <c r="B120" s="1" t="n">
        <v>45734</v>
      </c>
      <c r="C120" s="1" t="n">
        <v>45953</v>
      </c>
      <c r="D120" t="inlineStr">
        <is>
          <t>ÖREBRO LÄN</t>
        </is>
      </c>
      <c r="E120" t="inlineStr">
        <is>
          <t>LAXÅ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13102-2025</t>
        </is>
      </c>
      <c r="B121" s="1" t="n">
        <v>45734</v>
      </c>
      <c r="C121" s="1" t="n">
        <v>45953</v>
      </c>
      <c r="D121" t="inlineStr">
        <is>
          <t>ÖREBRO LÄN</t>
        </is>
      </c>
      <c r="E121" t="inlineStr">
        <is>
          <t>LAXÅ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67726-2020</t>
        </is>
      </c>
      <c r="B122" s="1" t="n">
        <v>44182</v>
      </c>
      <c r="C122" s="1" t="n">
        <v>45953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57515-2023</t>
        </is>
      </c>
      <c r="B123" s="1" t="n">
        <v>45240</v>
      </c>
      <c r="C123" s="1" t="n">
        <v>45953</v>
      </c>
      <c r="D123" t="inlineStr">
        <is>
          <t>ÖREBRO LÄN</t>
        </is>
      </c>
      <c r="E123" t="inlineStr">
        <is>
          <t>LAXÅ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23674-2024</t>
        </is>
      </c>
      <c r="B124" s="1" t="n">
        <v>45454.60694444444</v>
      </c>
      <c r="C124" s="1" t="n">
        <v>45953</v>
      </c>
      <c r="D124" t="inlineStr">
        <is>
          <t>ÖREBRO LÄN</t>
        </is>
      </c>
      <c r="E124" t="inlineStr">
        <is>
          <t>LAXÅ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19816-2025</t>
        </is>
      </c>
      <c r="B125" s="1" t="n">
        <v>45771.45965277778</v>
      </c>
      <c r="C125" s="1" t="n">
        <v>45953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19820-2025</t>
        </is>
      </c>
      <c r="B126" s="1" t="n">
        <v>45771.46131944445</v>
      </c>
      <c r="C126" s="1" t="n">
        <v>45953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58052-2023</t>
        </is>
      </c>
      <c r="B127" s="1" t="n">
        <v>45245</v>
      </c>
      <c r="C127" s="1" t="n">
        <v>45953</v>
      </c>
      <c r="D127" t="inlineStr">
        <is>
          <t>ÖREBRO LÄN</t>
        </is>
      </c>
      <c r="E127" t="inlineStr">
        <is>
          <t>LAXÅ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62405-2021</t>
        </is>
      </c>
      <c r="B128" s="1" t="n">
        <v>44503</v>
      </c>
      <c r="C128" s="1" t="n">
        <v>45953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60748-2023</t>
        </is>
      </c>
      <c r="B129" s="1" t="n">
        <v>45260</v>
      </c>
      <c r="C129" s="1" t="n">
        <v>45953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15338-2025</t>
        </is>
      </c>
      <c r="B130" s="1" t="n">
        <v>45747.36502314815</v>
      </c>
      <c r="C130" s="1" t="n">
        <v>45953</v>
      </c>
      <c r="D130" t="inlineStr">
        <is>
          <t>ÖREBRO LÄN</t>
        </is>
      </c>
      <c r="E130" t="inlineStr">
        <is>
          <t>LAXÅ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55476-2024</t>
        </is>
      </c>
      <c r="B131" s="1" t="n">
        <v>45622.43747685185</v>
      </c>
      <c r="C131" s="1" t="n">
        <v>45953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55481-2024</t>
        </is>
      </c>
      <c r="B132" s="1" t="n">
        <v>45622.44200231481</v>
      </c>
      <c r="C132" s="1" t="n">
        <v>45953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55484-2024</t>
        </is>
      </c>
      <c r="B133" s="1" t="n">
        <v>45622.44274305556</v>
      </c>
      <c r="C133" s="1" t="n">
        <v>45953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14007-2024</t>
        </is>
      </c>
      <c r="B134" s="1" t="n">
        <v>45392.47525462963</v>
      </c>
      <c r="C134" s="1" t="n">
        <v>45953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14457-2025</t>
        </is>
      </c>
      <c r="B135" s="1" t="n">
        <v>45741.56659722222</v>
      </c>
      <c r="C135" s="1" t="n">
        <v>45953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48782-2024</t>
        </is>
      </c>
      <c r="B136" s="1" t="n">
        <v>45593</v>
      </c>
      <c r="C136" s="1" t="n">
        <v>45953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33774-2022</t>
        </is>
      </c>
      <c r="B137" s="1" t="n">
        <v>44790.37331018518</v>
      </c>
      <c r="C137" s="1" t="n">
        <v>45953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46487-2021</t>
        </is>
      </c>
      <c r="B138" s="1" t="n">
        <v>44445.38759259259</v>
      </c>
      <c r="C138" s="1" t="n">
        <v>45953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36902-2021</t>
        </is>
      </c>
      <c r="B139" s="1" t="n">
        <v>44393.45766203704</v>
      </c>
      <c r="C139" s="1" t="n">
        <v>45953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25843-2024</t>
        </is>
      </c>
      <c r="B140" s="1" t="n">
        <v>45467.43387731481</v>
      </c>
      <c r="C140" s="1" t="n">
        <v>45953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61090-2023</t>
        </is>
      </c>
      <c r="B141" s="1" t="n">
        <v>45261.64101851852</v>
      </c>
      <c r="C141" s="1" t="n">
        <v>45953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55207-2021</t>
        </is>
      </c>
      <c r="B142" s="1" t="n">
        <v>44475.36864583333</v>
      </c>
      <c r="C142" s="1" t="n">
        <v>45953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8533-2025</t>
        </is>
      </c>
      <c r="B143" s="1" t="n">
        <v>45709</v>
      </c>
      <c r="C143" s="1" t="n">
        <v>45953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36889-2021</t>
        </is>
      </c>
      <c r="B144" s="1" t="n">
        <v>44393.45215277778</v>
      </c>
      <c r="C144" s="1" t="n">
        <v>45953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57806-2021</t>
        </is>
      </c>
      <c r="B145" s="1" t="n">
        <v>44484</v>
      </c>
      <c r="C145" s="1" t="n">
        <v>45953</v>
      </c>
      <c r="D145" t="inlineStr">
        <is>
          <t>ÖREBRO LÄN</t>
        </is>
      </c>
      <c r="E145" t="inlineStr">
        <is>
          <t>LAXÅ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25744-2023</t>
        </is>
      </c>
      <c r="B146" s="1" t="n">
        <v>45090.43478009259</v>
      </c>
      <c r="C146" s="1" t="n">
        <v>45953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57747-2022</t>
        </is>
      </c>
      <c r="B147" s="1" t="n">
        <v>44897</v>
      </c>
      <c r="C147" s="1" t="n">
        <v>45953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10496-2024</t>
        </is>
      </c>
      <c r="B148" s="1" t="n">
        <v>45366.46909722222</v>
      </c>
      <c r="C148" s="1" t="n">
        <v>45953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38549-2024</t>
        </is>
      </c>
      <c r="B149" s="1" t="n">
        <v>45546.61100694445</v>
      </c>
      <c r="C149" s="1" t="n">
        <v>45953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13104-2025</t>
        </is>
      </c>
      <c r="B150" s="1" t="n">
        <v>45734</v>
      </c>
      <c r="C150" s="1" t="n">
        <v>45953</v>
      </c>
      <c r="D150" t="inlineStr">
        <is>
          <t>ÖREBRO LÄN</t>
        </is>
      </c>
      <c r="E150" t="inlineStr">
        <is>
          <t>LAXÅ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42326-2023</t>
        </is>
      </c>
      <c r="B151" s="1" t="n">
        <v>45180</v>
      </c>
      <c r="C151" s="1" t="n">
        <v>45953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60392-2023</t>
        </is>
      </c>
      <c r="B152" s="1" t="n">
        <v>45259.4353587963</v>
      </c>
      <c r="C152" s="1" t="n">
        <v>45953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12651-2024</t>
        </is>
      </c>
      <c r="B153" s="1" t="n">
        <v>45384</v>
      </c>
      <c r="C153" s="1" t="n">
        <v>45953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57367-2021</t>
        </is>
      </c>
      <c r="B154" s="1" t="n">
        <v>44483</v>
      </c>
      <c r="C154" s="1" t="n">
        <v>45953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1662-2024</t>
        </is>
      </c>
      <c r="B155" s="1" t="n">
        <v>45306</v>
      </c>
      <c r="C155" s="1" t="n">
        <v>45953</v>
      </c>
      <c r="D155" t="inlineStr">
        <is>
          <t>ÖREBRO LÄN</t>
        </is>
      </c>
      <c r="E155" t="inlineStr">
        <is>
          <t>LAXÅ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46134-2021</t>
        </is>
      </c>
      <c r="B156" s="1" t="n">
        <v>44441</v>
      </c>
      <c r="C156" s="1" t="n">
        <v>45953</v>
      </c>
      <c r="D156" t="inlineStr">
        <is>
          <t>ÖREBRO LÄN</t>
        </is>
      </c>
      <c r="E156" t="inlineStr">
        <is>
          <t>LAXÅ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56135-2022</t>
        </is>
      </c>
      <c r="B157" s="1" t="n">
        <v>44886</v>
      </c>
      <c r="C157" s="1" t="n">
        <v>45953</v>
      </c>
      <c r="D157" t="inlineStr">
        <is>
          <t>ÖREBRO LÄN</t>
        </is>
      </c>
      <c r="E157" t="inlineStr">
        <is>
          <t>LAXÅ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52751-2021</t>
        </is>
      </c>
      <c r="B158" s="1" t="n">
        <v>44467.32645833334</v>
      </c>
      <c r="C158" s="1" t="n">
        <v>45953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40425-2024</t>
        </is>
      </c>
      <c r="B159" s="1" t="n">
        <v>45555.46884259259</v>
      </c>
      <c r="C159" s="1" t="n">
        <v>45953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15213-2024</t>
        </is>
      </c>
      <c r="B160" s="1" t="n">
        <v>45400.45157407408</v>
      </c>
      <c r="C160" s="1" t="n">
        <v>45953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67885-2020</t>
        </is>
      </c>
      <c r="B161" s="1" t="n">
        <v>44182</v>
      </c>
      <c r="C161" s="1" t="n">
        <v>45953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40151-2024</t>
        </is>
      </c>
      <c r="B162" s="1" t="n">
        <v>45554</v>
      </c>
      <c r="C162" s="1" t="n">
        <v>45953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43675-2024</t>
        </is>
      </c>
      <c r="B163" s="1" t="n">
        <v>45569</v>
      </c>
      <c r="C163" s="1" t="n">
        <v>45953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67829-2020</t>
        </is>
      </c>
      <c r="B164" s="1" t="n">
        <v>44182</v>
      </c>
      <c r="C164" s="1" t="n">
        <v>45953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67849-2020</t>
        </is>
      </c>
      <c r="B165" s="1" t="n">
        <v>44182</v>
      </c>
      <c r="C165" s="1" t="n">
        <v>45953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67859-2020</t>
        </is>
      </c>
      <c r="B166" s="1" t="n">
        <v>44182</v>
      </c>
      <c r="C166" s="1" t="n">
        <v>45953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35850-2024</t>
        </is>
      </c>
      <c r="B167" s="1" t="n">
        <v>45532.89505787037</v>
      </c>
      <c r="C167" s="1" t="n">
        <v>45953</v>
      </c>
      <c r="D167" t="inlineStr">
        <is>
          <t>ÖREBRO LÄN</t>
        </is>
      </c>
      <c r="E167" t="inlineStr">
        <is>
          <t>LAXÅ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14205-2025</t>
        </is>
      </c>
      <c r="B168" s="1" t="n">
        <v>45740.57543981481</v>
      </c>
      <c r="C168" s="1" t="n">
        <v>45953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6452-2024</t>
        </is>
      </c>
      <c r="B169" s="1" t="n">
        <v>45338</v>
      </c>
      <c r="C169" s="1" t="n">
        <v>45953</v>
      </c>
      <c r="D169" t="inlineStr">
        <is>
          <t>ÖREBRO LÄN</t>
        </is>
      </c>
      <c r="E169" t="inlineStr">
        <is>
          <t>LAXÅ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26412-2023</t>
        </is>
      </c>
      <c r="B170" s="1" t="n">
        <v>45092.37815972222</v>
      </c>
      <c r="C170" s="1" t="n">
        <v>45953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6305-2024</t>
        </is>
      </c>
      <c r="B171" s="1" t="n">
        <v>45338.35387731482</v>
      </c>
      <c r="C171" s="1" t="n">
        <v>45953</v>
      </c>
      <c r="D171" t="inlineStr">
        <is>
          <t>ÖREBRO LÄN</t>
        </is>
      </c>
      <c r="E171" t="inlineStr">
        <is>
          <t>LAXÅ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12964-2025</t>
        </is>
      </c>
      <c r="B172" s="1" t="n">
        <v>45734.4234375</v>
      </c>
      <c r="C172" s="1" t="n">
        <v>45953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36420-2024</t>
        </is>
      </c>
      <c r="B173" s="1" t="n">
        <v>45536.64768518518</v>
      </c>
      <c r="C173" s="1" t="n">
        <v>45953</v>
      </c>
      <c r="D173" t="inlineStr">
        <is>
          <t>ÖREBRO LÄN</t>
        </is>
      </c>
      <c r="E173" t="inlineStr">
        <is>
          <t>LAXÅ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14580-2025</t>
        </is>
      </c>
      <c r="B174" s="1" t="n">
        <v>45742.30726851852</v>
      </c>
      <c r="C174" s="1" t="n">
        <v>45953</v>
      </c>
      <c r="D174" t="inlineStr">
        <is>
          <t>ÖREBRO LÄN</t>
        </is>
      </c>
      <c r="E174" t="inlineStr">
        <is>
          <t>LAXÅ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50265-2024</t>
        </is>
      </c>
      <c r="B175" s="1" t="n">
        <v>45600</v>
      </c>
      <c r="C175" s="1" t="n">
        <v>45953</v>
      </c>
      <c r="D175" t="inlineStr">
        <is>
          <t>ÖREBRO LÄN</t>
        </is>
      </c>
      <c r="E175" t="inlineStr">
        <is>
          <t>LAXÅ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41524-2024</t>
        </is>
      </c>
      <c r="B176" s="1" t="n">
        <v>45560.48070601852</v>
      </c>
      <c r="C176" s="1" t="n">
        <v>45953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25842-2024</t>
        </is>
      </c>
      <c r="B177" s="1" t="n">
        <v>45467.43387731481</v>
      </c>
      <c r="C177" s="1" t="n">
        <v>45953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25845-2024</t>
        </is>
      </c>
      <c r="B178" s="1" t="n">
        <v>45467.43505787037</v>
      </c>
      <c r="C178" s="1" t="n">
        <v>45953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41601-2023</t>
        </is>
      </c>
      <c r="B179" s="1" t="n">
        <v>45175</v>
      </c>
      <c r="C179" s="1" t="n">
        <v>45953</v>
      </c>
      <c r="D179" t="inlineStr">
        <is>
          <t>ÖREBRO LÄN</t>
        </is>
      </c>
      <c r="E179" t="inlineStr">
        <is>
          <t>LAXÅ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55212-2021</t>
        </is>
      </c>
      <c r="B180" s="1" t="n">
        <v>44475</v>
      </c>
      <c r="C180" s="1" t="n">
        <v>45953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55214-2021</t>
        </is>
      </c>
      <c r="B181" s="1" t="n">
        <v>44475.37439814815</v>
      </c>
      <c r="C181" s="1" t="n">
        <v>45953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33695-2023</t>
        </is>
      </c>
      <c r="B182" s="1" t="n">
        <v>45132.7075</v>
      </c>
      <c r="C182" s="1" t="n">
        <v>45953</v>
      </c>
      <c r="D182" t="inlineStr">
        <is>
          <t>ÖREBRO LÄN</t>
        </is>
      </c>
      <c r="E182" t="inlineStr">
        <is>
          <t>LAXÅ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38620-2023</t>
        </is>
      </c>
      <c r="B183" s="1" t="n">
        <v>45160</v>
      </c>
      <c r="C183" s="1" t="n">
        <v>45953</v>
      </c>
      <c r="D183" t="inlineStr">
        <is>
          <t>ÖREBRO LÄN</t>
        </is>
      </c>
      <c r="E183" t="inlineStr">
        <is>
          <t>LAXÅ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14454-2025</t>
        </is>
      </c>
      <c r="B184" s="1" t="n">
        <v>45741.56476851852</v>
      </c>
      <c r="C184" s="1" t="n">
        <v>45953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54873-2024</t>
        </is>
      </c>
      <c r="B185" s="1" t="n">
        <v>45618.601875</v>
      </c>
      <c r="C185" s="1" t="n">
        <v>45953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50402-2023</t>
        </is>
      </c>
      <c r="B186" s="1" t="n">
        <v>45216</v>
      </c>
      <c r="C186" s="1" t="n">
        <v>45953</v>
      </c>
      <c r="D186" t="inlineStr">
        <is>
          <t>ÖREBRO LÄN</t>
        </is>
      </c>
      <c r="E186" t="inlineStr">
        <is>
          <t>LAXÅ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49885-2024</t>
        </is>
      </c>
      <c r="B187" s="1" t="n">
        <v>45597.51060185185</v>
      </c>
      <c r="C187" s="1" t="n">
        <v>45953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7132-2024</t>
        </is>
      </c>
      <c r="B188" s="1" t="n">
        <v>45344.3665625</v>
      </c>
      <c r="C188" s="1" t="n">
        <v>45953</v>
      </c>
      <c r="D188" t="inlineStr">
        <is>
          <t>ÖREBRO LÄN</t>
        </is>
      </c>
      <c r="E188" t="inlineStr">
        <is>
          <t>LAXÅ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43796-2021</t>
        </is>
      </c>
      <c r="B189" s="1" t="n">
        <v>44433</v>
      </c>
      <c r="C189" s="1" t="n">
        <v>45953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56042-2020</t>
        </is>
      </c>
      <c r="B190" s="1" t="n">
        <v>44133</v>
      </c>
      <c r="C190" s="1" t="n">
        <v>45953</v>
      </c>
      <c r="D190" t="inlineStr">
        <is>
          <t>ÖREBRO LÄN</t>
        </is>
      </c>
      <c r="E190" t="inlineStr">
        <is>
          <t>LAXÅ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61051-2023</t>
        </is>
      </c>
      <c r="B191" s="1" t="n">
        <v>45261</v>
      </c>
      <c r="C191" s="1" t="n">
        <v>45953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51714-2022</t>
        </is>
      </c>
      <c r="B192" s="1" t="n">
        <v>44872.46712962963</v>
      </c>
      <c r="C192" s="1" t="n">
        <v>45953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9312-2024</t>
        </is>
      </c>
      <c r="B193" s="1" t="n">
        <v>45358</v>
      </c>
      <c r="C193" s="1" t="n">
        <v>45953</v>
      </c>
      <c r="D193" t="inlineStr">
        <is>
          <t>ÖREBRO LÄN</t>
        </is>
      </c>
      <c r="E193" t="inlineStr">
        <is>
          <t>LAXÅ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63630-2021</t>
        </is>
      </c>
      <c r="B194" s="1" t="n">
        <v>44496</v>
      </c>
      <c r="C194" s="1" t="n">
        <v>45953</v>
      </c>
      <c r="D194" t="inlineStr">
        <is>
          <t>ÖREBRO LÄN</t>
        </is>
      </c>
      <c r="E194" t="inlineStr">
        <is>
          <t>LAXÅ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6178-2024</t>
        </is>
      </c>
      <c r="B195" s="1" t="n">
        <v>45337.53797453704</v>
      </c>
      <c r="C195" s="1" t="n">
        <v>45953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21474-2025</t>
        </is>
      </c>
      <c r="B196" s="1" t="n">
        <v>45782.5905324074</v>
      </c>
      <c r="C196" s="1" t="n">
        <v>45953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21311-2025</t>
        </is>
      </c>
      <c r="B197" s="1" t="n">
        <v>45781.90659722222</v>
      </c>
      <c r="C197" s="1" t="n">
        <v>45953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22797-2024</t>
        </is>
      </c>
      <c r="B198" s="1" t="n">
        <v>45448.51060185185</v>
      </c>
      <c r="C198" s="1" t="n">
        <v>45953</v>
      </c>
      <c r="D198" t="inlineStr">
        <is>
          <t>ÖREBRO LÄN</t>
        </is>
      </c>
      <c r="E198" t="inlineStr">
        <is>
          <t>LAXÅ</t>
        </is>
      </c>
      <c r="F198" t="inlineStr">
        <is>
          <t>Övriga statliga verk och myndigheter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21212-2023</t>
        </is>
      </c>
      <c r="B199" s="1" t="n">
        <v>45062</v>
      </c>
      <c r="C199" s="1" t="n">
        <v>45953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14460-2025</t>
        </is>
      </c>
      <c r="B200" s="1" t="n">
        <v>45741.56847222222</v>
      </c>
      <c r="C200" s="1" t="n">
        <v>45953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38633-2023</t>
        </is>
      </c>
      <c r="B201" s="1" t="n">
        <v>45160</v>
      </c>
      <c r="C201" s="1" t="n">
        <v>45953</v>
      </c>
      <c r="D201" t="inlineStr">
        <is>
          <t>ÖREBRO LÄN</t>
        </is>
      </c>
      <c r="E201" t="inlineStr">
        <is>
          <t>LAXÅ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36553-2024</t>
        </is>
      </c>
      <c r="B202" s="1" t="n">
        <v>45537.46827546296</v>
      </c>
      <c r="C202" s="1" t="n">
        <v>45953</v>
      </c>
      <c r="D202" t="inlineStr">
        <is>
          <t>ÖREBRO LÄN</t>
        </is>
      </c>
      <c r="E202" t="inlineStr">
        <is>
          <t>LAXÅ</t>
        </is>
      </c>
      <c r="F202" t="inlineStr">
        <is>
          <t>Sveaskog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6299-2024</t>
        </is>
      </c>
      <c r="B203" s="1" t="n">
        <v>45338.34609953704</v>
      </c>
      <c r="C203" s="1" t="n">
        <v>45953</v>
      </c>
      <c r="D203" t="inlineStr">
        <is>
          <t>ÖREBRO LÄN</t>
        </is>
      </c>
      <c r="E203" t="inlineStr">
        <is>
          <t>LAXÅ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22381-2025</t>
        </is>
      </c>
      <c r="B204" s="1" t="n">
        <v>45786</v>
      </c>
      <c r="C204" s="1" t="n">
        <v>45953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22382-2025</t>
        </is>
      </c>
      <c r="B205" s="1" t="n">
        <v>45786.49619212963</v>
      </c>
      <c r="C205" s="1" t="n">
        <v>45953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33929-2023</t>
        </is>
      </c>
      <c r="B206" s="1" t="n">
        <v>45134.49677083334</v>
      </c>
      <c r="C206" s="1" t="n">
        <v>45953</v>
      </c>
      <c r="D206" t="inlineStr">
        <is>
          <t>ÖREBRO LÄN</t>
        </is>
      </c>
      <c r="E206" t="inlineStr">
        <is>
          <t>LAXÅ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25838-2024</t>
        </is>
      </c>
      <c r="B207" s="1" t="n">
        <v>45467.42864583333</v>
      </c>
      <c r="C207" s="1" t="n">
        <v>45953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54832-2024</t>
        </is>
      </c>
      <c r="B208" s="1" t="n">
        <v>45618.55387731481</v>
      </c>
      <c r="C208" s="1" t="n">
        <v>45953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6.4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54845-2024</t>
        </is>
      </c>
      <c r="B209" s="1" t="n">
        <v>45618</v>
      </c>
      <c r="C209" s="1" t="n">
        <v>45953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38288-2023</t>
        </is>
      </c>
      <c r="B210" s="1" t="n">
        <v>45161.63891203704</v>
      </c>
      <c r="C210" s="1" t="n">
        <v>45953</v>
      </c>
      <c r="D210" t="inlineStr">
        <is>
          <t>ÖREBRO LÄN</t>
        </is>
      </c>
      <c r="E210" t="inlineStr">
        <is>
          <t>LAXÅ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22564-2025</t>
        </is>
      </c>
      <c r="B211" s="1" t="n">
        <v>45789.35614583334</v>
      </c>
      <c r="C211" s="1" t="n">
        <v>45953</v>
      </c>
      <c r="D211" t="inlineStr">
        <is>
          <t>ÖREBRO LÄN</t>
        </is>
      </c>
      <c r="E211" t="inlineStr">
        <is>
          <t>LAXÅ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13888-2024</t>
        </is>
      </c>
      <c r="B212" s="1" t="n">
        <v>45391</v>
      </c>
      <c r="C212" s="1" t="n">
        <v>45953</v>
      </c>
      <c r="D212" t="inlineStr">
        <is>
          <t>ÖREBRO LÄN</t>
        </is>
      </c>
      <c r="E212" t="inlineStr">
        <is>
          <t>LAXÅ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23234-2025</t>
        </is>
      </c>
      <c r="B213" s="1" t="n">
        <v>45791.49327546296</v>
      </c>
      <c r="C213" s="1" t="n">
        <v>45953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12430-2023</t>
        </is>
      </c>
      <c r="B214" s="1" t="n">
        <v>44998</v>
      </c>
      <c r="C214" s="1" t="n">
        <v>45953</v>
      </c>
      <c r="D214" t="inlineStr">
        <is>
          <t>ÖREBRO LÄN</t>
        </is>
      </c>
      <c r="E214" t="inlineStr">
        <is>
          <t>LAXÅ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23238-2025</t>
        </is>
      </c>
      <c r="B215" s="1" t="n">
        <v>45791.49697916667</v>
      </c>
      <c r="C215" s="1" t="n">
        <v>45953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23239-2025</t>
        </is>
      </c>
      <c r="B216" s="1" t="n">
        <v>45791.49789351852</v>
      </c>
      <c r="C216" s="1" t="n">
        <v>45953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23224-2025</t>
        </is>
      </c>
      <c r="B217" s="1" t="n">
        <v>45791.48628472222</v>
      </c>
      <c r="C217" s="1" t="n">
        <v>45953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13.1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39865-2024</t>
        </is>
      </c>
      <c r="B218" s="1" t="n">
        <v>45553.45989583333</v>
      </c>
      <c r="C218" s="1" t="n">
        <v>45953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48792-2024</t>
        </is>
      </c>
      <c r="B219" s="1" t="n">
        <v>45593</v>
      </c>
      <c r="C219" s="1" t="n">
        <v>45953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67822-2020</t>
        </is>
      </c>
      <c r="B220" s="1" t="n">
        <v>44182</v>
      </c>
      <c r="C220" s="1" t="n">
        <v>45953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68080-2020</t>
        </is>
      </c>
      <c r="B221" s="1" t="n">
        <v>44183</v>
      </c>
      <c r="C221" s="1" t="n">
        <v>45953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67861-2020</t>
        </is>
      </c>
      <c r="B222" s="1" t="n">
        <v>44182</v>
      </c>
      <c r="C222" s="1" t="n">
        <v>45953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67863-2020</t>
        </is>
      </c>
      <c r="B223" s="1" t="n">
        <v>44182</v>
      </c>
      <c r="C223" s="1" t="n">
        <v>45953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67871-2020</t>
        </is>
      </c>
      <c r="B224" s="1" t="n">
        <v>44182</v>
      </c>
      <c r="C224" s="1" t="n">
        <v>45953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48790-2024</t>
        </is>
      </c>
      <c r="B225" s="1" t="n">
        <v>45593</v>
      </c>
      <c r="C225" s="1" t="n">
        <v>45953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11476-2023</t>
        </is>
      </c>
      <c r="B226" s="1" t="n">
        <v>44993</v>
      </c>
      <c r="C226" s="1" t="n">
        <v>45953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62454-2021</t>
        </is>
      </c>
      <c r="B227" s="1" t="n">
        <v>44503.52611111111</v>
      </c>
      <c r="C227" s="1" t="n">
        <v>45953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11477-2023</t>
        </is>
      </c>
      <c r="B228" s="1" t="n">
        <v>44993</v>
      </c>
      <c r="C228" s="1" t="n">
        <v>45953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48783-2024</t>
        </is>
      </c>
      <c r="B229" s="1" t="n">
        <v>45593</v>
      </c>
      <c r="C229" s="1" t="n">
        <v>45953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48788-2024</t>
        </is>
      </c>
      <c r="B230" s="1" t="n">
        <v>45593</v>
      </c>
      <c r="C230" s="1" t="n">
        <v>45953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67052-2021</t>
        </is>
      </c>
      <c r="B231" s="1" t="n">
        <v>44522</v>
      </c>
      <c r="C231" s="1" t="n">
        <v>45953</v>
      </c>
      <c r="D231" t="inlineStr">
        <is>
          <t>ÖREBRO LÄN</t>
        </is>
      </c>
      <c r="E231" t="inlineStr">
        <is>
          <t>LAXÅ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54831-2024</t>
        </is>
      </c>
      <c r="B232" s="1" t="n">
        <v>45618.55291666667</v>
      </c>
      <c r="C232" s="1" t="n">
        <v>45953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28566-2025</t>
        </is>
      </c>
      <c r="B233" s="1" t="n">
        <v>45819</v>
      </c>
      <c r="C233" s="1" t="n">
        <v>45953</v>
      </c>
      <c r="D233" t="inlineStr">
        <is>
          <t>ÖREBRO LÄN</t>
        </is>
      </c>
      <c r="E233" t="inlineStr">
        <is>
          <t>LAXÅ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53545-2023</t>
        </is>
      </c>
      <c r="B234" s="1" t="n">
        <v>45230</v>
      </c>
      <c r="C234" s="1" t="n">
        <v>45953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18845-2023</t>
        </is>
      </c>
      <c r="B235" s="1" t="n">
        <v>45042</v>
      </c>
      <c r="C235" s="1" t="n">
        <v>45953</v>
      </c>
      <c r="D235" t="inlineStr">
        <is>
          <t>ÖREBRO LÄN</t>
        </is>
      </c>
      <c r="E235" t="inlineStr">
        <is>
          <t>LAXÅ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41516-2024</t>
        </is>
      </c>
      <c r="B236" s="1" t="n">
        <v>45560</v>
      </c>
      <c r="C236" s="1" t="n">
        <v>45953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41522-2024</t>
        </is>
      </c>
      <c r="B237" s="1" t="n">
        <v>45560</v>
      </c>
      <c r="C237" s="1" t="n">
        <v>45953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41528-2024</t>
        </is>
      </c>
      <c r="B238" s="1" t="n">
        <v>45560</v>
      </c>
      <c r="C238" s="1" t="n">
        <v>45953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6902-2025</t>
        </is>
      </c>
      <c r="B239" s="1" t="n">
        <v>45701</v>
      </c>
      <c r="C239" s="1" t="n">
        <v>45953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7932-2024</t>
        </is>
      </c>
      <c r="B240" s="1" t="n">
        <v>45349</v>
      </c>
      <c r="C240" s="1" t="n">
        <v>45953</v>
      </c>
      <c r="D240" t="inlineStr">
        <is>
          <t>ÖREBRO LÄN</t>
        </is>
      </c>
      <c r="E240" t="inlineStr">
        <is>
          <t>LAXÅ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25388-2025</t>
        </is>
      </c>
      <c r="B241" s="1" t="n">
        <v>45800.64457175926</v>
      </c>
      <c r="C241" s="1" t="n">
        <v>45953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24911-2025</t>
        </is>
      </c>
      <c r="B242" s="1" t="n">
        <v>45799.53796296296</v>
      </c>
      <c r="C242" s="1" t="n">
        <v>45953</v>
      </c>
      <c r="D242" t="inlineStr">
        <is>
          <t>ÖREBRO LÄN</t>
        </is>
      </c>
      <c r="E242" t="inlineStr">
        <is>
          <t>LAXÅ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38722-2025</t>
        </is>
      </c>
      <c r="B243" s="1" t="n">
        <v>45886</v>
      </c>
      <c r="C243" s="1" t="n">
        <v>45953</v>
      </c>
      <c r="D243" t="inlineStr">
        <is>
          <t>ÖREBRO LÄN</t>
        </is>
      </c>
      <c r="E243" t="inlineStr">
        <is>
          <t>LAXÅ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6294-2024</t>
        </is>
      </c>
      <c r="B244" s="1" t="n">
        <v>45338.32368055556</v>
      </c>
      <c r="C244" s="1" t="n">
        <v>45953</v>
      </c>
      <c r="D244" t="inlineStr">
        <is>
          <t>ÖREBRO LÄN</t>
        </is>
      </c>
      <c r="E244" t="inlineStr">
        <is>
          <t>LAXÅ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24908-2025</t>
        </is>
      </c>
      <c r="B245" s="1" t="n">
        <v>45799.53336805556</v>
      </c>
      <c r="C245" s="1" t="n">
        <v>45953</v>
      </c>
      <c r="D245" t="inlineStr">
        <is>
          <t>ÖREBRO LÄN</t>
        </is>
      </c>
      <c r="E245" t="inlineStr">
        <is>
          <t>LAXÅ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29644-2025</t>
        </is>
      </c>
      <c r="B246" s="1" t="n">
        <v>45825</v>
      </c>
      <c r="C246" s="1" t="n">
        <v>45953</v>
      </c>
      <c r="D246" t="inlineStr">
        <is>
          <t>ÖREBRO LÄN</t>
        </is>
      </c>
      <c r="E246" t="inlineStr">
        <is>
          <t>LAXÅ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25172-2025</t>
        </is>
      </c>
      <c r="B247" s="1" t="n">
        <v>45800.445</v>
      </c>
      <c r="C247" s="1" t="n">
        <v>45953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55479-2024</t>
        </is>
      </c>
      <c r="B248" s="1" t="n">
        <v>45622.4384375</v>
      </c>
      <c r="C248" s="1" t="n">
        <v>45953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7.5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57670-2024</t>
        </is>
      </c>
      <c r="B249" s="1" t="n">
        <v>45630</v>
      </c>
      <c r="C249" s="1" t="n">
        <v>45953</v>
      </c>
      <c r="D249" t="inlineStr">
        <is>
          <t>ÖREBRO LÄN</t>
        </is>
      </c>
      <c r="E249" t="inlineStr">
        <is>
          <t>LAXÅ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13004-2024</t>
        </is>
      </c>
      <c r="B250" s="1" t="n">
        <v>45385.56987268518</v>
      </c>
      <c r="C250" s="1" t="n">
        <v>45953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49943-2024</t>
        </is>
      </c>
      <c r="B251" s="1" t="n">
        <v>45597.6003125</v>
      </c>
      <c r="C251" s="1" t="n">
        <v>45953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41853-2024</t>
        </is>
      </c>
      <c r="B252" s="1" t="n">
        <v>45561</v>
      </c>
      <c r="C252" s="1" t="n">
        <v>45953</v>
      </c>
      <c r="D252" t="inlineStr">
        <is>
          <t>ÖREBRO LÄN</t>
        </is>
      </c>
      <c r="E252" t="inlineStr">
        <is>
          <t>LAXÅ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48461-2025</t>
        </is>
      </c>
      <c r="B253" s="1" t="n">
        <v>45935.99478009259</v>
      </c>
      <c r="C253" s="1" t="n">
        <v>45953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12063-2024</t>
        </is>
      </c>
      <c r="B254" s="1" t="n">
        <v>45377.4959837963</v>
      </c>
      <c r="C254" s="1" t="n">
        <v>45953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55475-2024</t>
        </is>
      </c>
      <c r="B255" s="1" t="n">
        <v>45622.43645833333</v>
      </c>
      <c r="C255" s="1" t="n">
        <v>45953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6.6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50262-2024</t>
        </is>
      </c>
      <c r="B256" s="1" t="n">
        <v>45600.58674768519</v>
      </c>
      <c r="C256" s="1" t="n">
        <v>45953</v>
      </c>
      <c r="D256" t="inlineStr">
        <is>
          <t>ÖREBRO LÄN</t>
        </is>
      </c>
      <c r="E256" t="inlineStr">
        <is>
          <t>LAXÅ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28415-2025</t>
        </is>
      </c>
      <c r="B257" s="1" t="n">
        <v>45819.35181712963</v>
      </c>
      <c r="C257" s="1" t="n">
        <v>45953</v>
      </c>
      <c r="D257" t="inlineStr">
        <is>
          <t>ÖREBRO LÄN</t>
        </is>
      </c>
      <c r="E257" t="inlineStr">
        <is>
          <t>LAXÅ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39852-2025</t>
        </is>
      </c>
      <c r="B258" s="1" t="n">
        <v>45891.58693287037</v>
      </c>
      <c r="C258" s="1" t="n">
        <v>45953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39855-2025</t>
        </is>
      </c>
      <c r="B259" s="1" t="n">
        <v>45891.58831018519</v>
      </c>
      <c r="C259" s="1" t="n">
        <v>45953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21764-2022</t>
        </is>
      </c>
      <c r="B260" s="1" t="n">
        <v>44708.45179398148</v>
      </c>
      <c r="C260" s="1" t="n">
        <v>45953</v>
      </c>
      <c r="D260" t="inlineStr">
        <is>
          <t>ÖREBRO LÄN</t>
        </is>
      </c>
      <c r="E260" t="inlineStr">
        <is>
          <t>LAXÅ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39952-2024</t>
        </is>
      </c>
      <c r="B261" s="1" t="n">
        <v>45553</v>
      </c>
      <c r="C261" s="1" t="n">
        <v>45953</v>
      </c>
      <c r="D261" t="inlineStr">
        <is>
          <t>ÖREBRO LÄN</t>
        </is>
      </c>
      <c r="E261" t="inlineStr">
        <is>
          <t>LAXÅ</t>
        </is>
      </c>
      <c r="F261" t="inlineStr">
        <is>
          <t>Sveaskog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48849-2023</t>
        </is>
      </c>
      <c r="B262" s="1" t="n">
        <v>45209.43077546296</v>
      </c>
      <c r="C262" s="1" t="n">
        <v>45953</v>
      </c>
      <c r="D262" t="inlineStr">
        <is>
          <t>ÖREBRO LÄN</t>
        </is>
      </c>
      <c r="E262" t="inlineStr">
        <is>
          <t>LAXÅ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49974-2021</t>
        </is>
      </c>
      <c r="B263" s="1" t="n">
        <v>44456</v>
      </c>
      <c r="C263" s="1" t="n">
        <v>45953</v>
      </c>
      <c r="D263" t="inlineStr">
        <is>
          <t>ÖREBRO LÄN</t>
        </is>
      </c>
      <c r="E263" t="inlineStr">
        <is>
          <t>LAXÅ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39851-2025</t>
        </is>
      </c>
      <c r="B264" s="1" t="n">
        <v>45891.58603009259</v>
      </c>
      <c r="C264" s="1" t="n">
        <v>45953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67865-2020</t>
        </is>
      </c>
      <c r="B265" s="1" t="n">
        <v>44182</v>
      </c>
      <c r="C265" s="1" t="n">
        <v>45953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49113-2025</t>
        </is>
      </c>
      <c r="B266" s="1" t="n">
        <v>45937.75980324074</v>
      </c>
      <c r="C266" s="1" t="n">
        <v>45953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40668-2025</t>
        </is>
      </c>
      <c r="B267" s="1" t="n">
        <v>45896</v>
      </c>
      <c r="C267" s="1" t="n">
        <v>45953</v>
      </c>
      <c r="D267" t="inlineStr">
        <is>
          <t>ÖREBRO LÄN</t>
        </is>
      </c>
      <c r="E267" t="inlineStr">
        <is>
          <t>LAXÅ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40430-2024</t>
        </is>
      </c>
      <c r="B268" s="1" t="n">
        <v>45555.47060185186</v>
      </c>
      <c r="C268" s="1" t="n">
        <v>45953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18834-2025</t>
        </is>
      </c>
      <c r="B269" s="1" t="n">
        <v>45764.39489583333</v>
      </c>
      <c r="C269" s="1" t="n">
        <v>45953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56555-2024</t>
        </is>
      </c>
      <c r="B270" s="1" t="n">
        <v>45625.57818287037</v>
      </c>
      <c r="C270" s="1" t="n">
        <v>45953</v>
      </c>
      <c r="D270" t="inlineStr">
        <is>
          <t>ÖREBRO LÄN</t>
        </is>
      </c>
      <c r="E270" t="inlineStr">
        <is>
          <t>LAXÅ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49881-2024</t>
        </is>
      </c>
      <c r="B271" s="1" t="n">
        <v>45597.50105324074</v>
      </c>
      <c r="C271" s="1" t="n">
        <v>45953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13023-2024</t>
        </is>
      </c>
      <c r="B272" s="1" t="n">
        <v>45385.58478009259</v>
      </c>
      <c r="C272" s="1" t="n">
        <v>45953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49444-2025</t>
        </is>
      </c>
      <c r="B273" s="1" t="n">
        <v>45938.92496527778</v>
      </c>
      <c r="C273" s="1" t="n">
        <v>45953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49445-2025</t>
        </is>
      </c>
      <c r="B274" s="1" t="n">
        <v>45938.9259375</v>
      </c>
      <c r="C274" s="1" t="n">
        <v>45953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14208-2025</t>
        </is>
      </c>
      <c r="B275" s="1" t="n">
        <v>45740.57796296296</v>
      </c>
      <c r="C275" s="1" t="n">
        <v>45953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41526-2024</t>
        </is>
      </c>
      <c r="B276" s="1" t="n">
        <v>45560</v>
      </c>
      <c r="C276" s="1" t="n">
        <v>45953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28393-2025</t>
        </is>
      </c>
      <c r="B277" s="1" t="n">
        <v>45819</v>
      </c>
      <c r="C277" s="1" t="n">
        <v>45953</v>
      </c>
      <c r="D277" t="inlineStr">
        <is>
          <t>ÖREBRO LÄN</t>
        </is>
      </c>
      <c r="E277" t="inlineStr">
        <is>
          <t>LAXÅ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28396-2025</t>
        </is>
      </c>
      <c r="B278" s="1" t="n">
        <v>45819.33673611111</v>
      </c>
      <c r="C278" s="1" t="n">
        <v>45953</v>
      </c>
      <c r="D278" t="inlineStr">
        <is>
          <t>ÖREBRO LÄN</t>
        </is>
      </c>
      <c r="E278" t="inlineStr">
        <is>
          <t>LAXÅ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50578-2024</t>
        </is>
      </c>
      <c r="B279" s="1" t="n">
        <v>45601</v>
      </c>
      <c r="C279" s="1" t="n">
        <v>45953</v>
      </c>
      <c r="D279" t="inlineStr">
        <is>
          <t>ÖREBRO LÄN</t>
        </is>
      </c>
      <c r="E279" t="inlineStr">
        <is>
          <t>LAXÅ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29087-2025</t>
        </is>
      </c>
      <c r="B280" s="1" t="n">
        <v>45821.54633101852</v>
      </c>
      <c r="C280" s="1" t="n">
        <v>45953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29089-2025</t>
        </is>
      </c>
      <c r="B281" s="1" t="n">
        <v>45821.54746527778</v>
      </c>
      <c r="C281" s="1" t="n">
        <v>45953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41456-2023</t>
        </is>
      </c>
      <c r="B282" s="1" t="n">
        <v>45175.39209490741</v>
      </c>
      <c r="C282" s="1" t="n">
        <v>45953</v>
      </c>
      <c r="D282" t="inlineStr">
        <is>
          <t>ÖREBRO LÄN</t>
        </is>
      </c>
      <c r="E282" t="inlineStr">
        <is>
          <t>LAXÅ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29090-2025</t>
        </is>
      </c>
      <c r="B283" s="1" t="n">
        <v>45821.54993055556</v>
      </c>
      <c r="C283" s="1" t="n">
        <v>45953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50005-2021</t>
        </is>
      </c>
      <c r="B284" s="1" t="n">
        <v>44456</v>
      </c>
      <c r="C284" s="1" t="n">
        <v>45953</v>
      </c>
      <c r="D284" t="inlineStr">
        <is>
          <t>ÖREBRO LÄN</t>
        </is>
      </c>
      <c r="E284" t="inlineStr">
        <is>
          <t>LAXÅ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25512-2023</t>
        </is>
      </c>
      <c r="B285" s="1" t="n">
        <v>45089.50358796296</v>
      </c>
      <c r="C285" s="1" t="n">
        <v>45953</v>
      </c>
      <c r="D285" t="inlineStr">
        <is>
          <t>ÖREBRO LÄN</t>
        </is>
      </c>
      <c r="E285" t="inlineStr">
        <is>
          <t>LAXÅ</t>
        </is>
      </c>
      <c r="F285" t="inlineStr">
        <is>
          <t>Övriga statliga verk och myndigheter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25515-2023</t>
        </is>
      </c>
      <c r="B286" s="1" t="n">
        <v>45089.5080787037</v>
      </c>
      <c r="C286" s="1" t="n">
        <v>45953</v>
      </c>
      <c r="D286" t="inlineStr">
        <is>
          <t>ÖREBRO LÄN</t>
        </is>
      </c>
      <c r="E286" t="inlineStr">
        <is>
          <t>LAXÅ</t>
        </is>
      </c>
      <c r="F286" t="inlineStr">
        <is>
          <t>Övriga statliga verk och myndigheter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52353-2024</t>
        </is>
      </c>
      <c r="B287" s="1" t="n">
        <v>45609.36297453703</v>
      </c>
      <c r="C287" s="1" t="n">
        <v>45953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25563-2022</t>
        </is>
      </c>
      <c r="B288" s="1" t="n">
        <v>44732.63936342593</v>
      </c>
      <c r="C288" s="1" t="n">
        <v>45953</v>
      </c>
      <c r="D288" t="inlineStr">
        <is>
          <t>ÖREBRO LÄN</t>
        </is>
      </c>
      <c r="E288" t="inlineStr">
        <is>
          <t>LAXÅ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30334-2025</t>
        </is>
      </c>
      <c r="B289" s="1" t="n">
        <v>45827.51025462963</v>
      </c>
      <c r="C289" s="1" t="n">
        <v>45953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30384-2025</t>
        </is>
      </c>
      <c r="B290" s="1" t="n">
        <v>45827.57152777778</v>
      </c>
      <c r="C290" s="1" t="n">
        <v>45953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19809-2025</t>
        </is>
      </c>
      <c r="B291" s="1" t="n">
        <v>45771.45527777778</v>
      </c>
      <c r="C291" s="1" t="n">
        <v>45953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19813-2025</t>
        </is>
      </c>
      <c r="B292" s="1" t="n">
        <v>45771.45670138889</v>
      </c>
      <c r="C292" s="1" t="n">
        <v>45953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19835-2025</t>
        </is>
      </c>
      <c r="B293" s="1" t="n">
        <v>45771.47118055556</v>
      </c>
      <c r="C293" s="1" t="n">
        <v>45953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10680-2023</t>
        </is>
      </c>
      <c r="B294" s="1" t="n">
        <v>44988.55023148148</v>
      </c>
      <c r="C294" s="1" t="n">
        <v>45953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54878-2024</t>
        </is>
      </c>
      <c r="B295" s="1" t="n">
        <v>45618.60434027778</v>
      </c>
      <c r="C295" s="1" t="n">
        <v>45953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50700-2025</t>
        </is>
      </c>
      <c r="B296" s="1" t="n">
        <v>45945.99771990741</v>
      </c>
      <c r="C296" s="1" t="n">
        <v>45953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68453-2020</t>
        </is>
      </c>
      <c r="B297" s="1" t="n">
        <v>44183</v>
      </c>
      <c r="C297" s="1" t="n">
        <v>45953</v>
      </c>
      <c r="D297" t="inlineStr">
        <is>
          <t>ÖREBRO LÄN</t>
        </is>
      </c>
      <c r="E297" t="inlineStr">
        <is>
          <t>LAXÅ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67053-2021</t>
        </is>
      </c>
      <c r="B298" s="1" t="n">
        <v>44522</v>
      </c>
      <c r="C298" s="1" t="n">
        <v>45953</v>
      </c>
      <c r="D298" t="inlineStr">
        <is>
          <t>ÖREBRO LÄN</t>
        </is>
      </c>
      <c r="E298" t="inlineStr">
        <is>
          <t>LAXÅ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50701-2025</t>
        </is>
      </c>
      <c r="B299" s="1" t="n">
        <v>45945.99828703704</v>
      </c>
      <c r="C299" s="1" t="n">
        <v>45953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61091-2023</t>
        </is>
      </c>
      <c r="B300" s="1" t="n">
        <v>45261.6415625</v>
      </c>
      <c r="C300" s="1" t="n">
        <v>45953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6158-2025</t>
        </is>
      </c>
      <c r="B301" s="1" t="n">
        <v>45698</v>
      </c>
      <c r="C301" s="1" t="n">
        <v>45953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42549-2025</t>
        </is>
      </c>
      <c r="B302" s="1" t="n">
        <v>45905.59025462963</v>
      </c>
      <c r="C302" s="1" t="n">
        <v>45953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42571-2025</t>
        </is>
      </c>
      <c r="B303" s="1" t="n">
        <v>45905.60946759259</v>
      </c>
      <c r="C303" s="1" t="n">
        <v>45953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57548-2023</t>
        </is>
      </c>
      <c r="B304" s="1" t="n">
        <v>45240</v>
      </c>
      <c r="C304" s="1" t="n">
        <v>45953</v>
      </c>
      <c r="D304" t="inlineStr">
        <is>
          <t>ÖREBRO LÄN</t>
        </is>
      </c>
      <c r="E304" t="inlineStr">
        <is>
          <t>LAXÅ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15736-2025</t>
        </is>
      </c>
      <c r="B305" s="1" t="n">
        <v>45748</v>
      </c>
      <c r="C305" s="1" t="n">
        <v>45953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42738-2025</t>
        </is>
      </c>
      <c r="B306" s="1" t="n">
        <v>45908.42685185185</v>
      </c>
      <c r="C306" s="1" t="n">
        <v>45953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42740-2025</t>
        </is>
      </c>
      <c r="B307" s="1" t="n">
        <v>45908.4287962963</v>
      </c>
      <c r="C307" s="1" t="n">
        <v>45953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42743-2025</t>
        </is>
      </c>
      <c r="B308" s="1" t="n">
        <v>45908.43072916667</v>
      </c>
      <c r="C308" s="1" t="n">
        <v>45953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37570-2023</t>
        </is>
      </c>
      <c r="B309" s="1" t="n">
        <v>45159.37641203704</v>
      </c>
      <c r="C309" s="1" t="n">
        <v>45953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33282-2025</t>
        </is>
      </c>
      <c r="B310" s="1" t="n">
        <v>45840.71344907407</v>
      </c>
      <c r="C310" s="1" t="n">
        <v>45953</v>
      </c>
      <c r="D310" t="inlineStr">
        <is>
          <t>ÖREBRO LÄN</t>
        </is>
      </c>
      <c r="E310" t="inlineStr">
        <is>
          <t>LAXÅ</t>
        </is>
      </c>
      <c r="F310" t="inlineStr">
        <is>
          <t>Allmännings- och besparingsskogar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33561-2025</t>
        </is>
      </c>
      <c r="B311" s="1" t="n">
        <v>45841.57755787037</v>
      </c>
      <c r="C311" s="1" t="n">
        <v>45953</v>
      </c>
      <c r="D311" t="inlineStr">
        <is>
          <t>ÖREBRO LÄN</t>
        </is>
      </c>
      <c r="E311" t="inlineStr">
        <is>
          <t>LAXÅ</t>
        </is>
      </c>
      <c r="F311" t="inlineStr">
        <is>
          <t>Övriga statliga verk och myndigheter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33572-2025</t>
        </is>
      </c>
      <c r="B312" s="1" t="n">
        <v>45841.58515046296</v>
      </c>
      <c r="C312" s="1" t="n">
        <v>45953</v>
      </c>
      <c r="D312" t="inlineStr">
        <is>
          <t>ÖREBRO LÄN</t>
        </is>
      </c>
      <c r="E312" t="inlineStr">
        <is>
          <t>LAXÅ</t>
        </is>
      </c>
      <c r="F312" t="inlineStr">
        <is>
          <t>Övriga statliga verk och myndigheter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33576-2025</t>
        </is>
      </c>
      <c r="B313" s="1" t="n">
        <v>45841.58979166667</v>
      </c>
      <c r="C313" s="1" t="n">
        <v>45953</v>
      </c>
      <c r="D313" t="inlineStr">
        <is>
          <t>ÖREBRO LÄN</t>
        </is>
      </c>
      <c r="E313" t="inlineStr">
        <is>
          <t>LAXÅ</t>
        </is>
      </c>
      <c r="F313" t="inlineStr">
        <is>
          <t>Övriga statliga verk och myndigheter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33581-2025</t>
        </is>
      </c>
      <c r="B314" s="1" t="n">
        <v>45841.59417824074</v>
      </c>
      <c r="C314" s="1" t="n">
        <v>45953</v>
      </c>
      <c r="D314" t="inlineStr">
        <is>
          <t>ÖREBRO LÄN</t>
        </is>
      </c>
      <c r="E314" t="inlineStr">
        <is>
          <t>LAXÅ</t>
        </is>
      </c>
      <c r="F314" t="inlineStr">
        <is>
          <t>Övriga statliga verk och myndigheter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33591-2025</t>
        </is>
      </c>
      <c r="B315" s="1" t="n">
        <v>45841.5987962963</v>
      </c>
      <c r="C315" s="1" t="n">
        <v>45953</v>
      </c>
      <c r="D315" t="inlineStr">
        <is>
          <t>ÖREBRO LÄN</t>
        </is>
      </c>
      <c r="E315" t="inlineStr">
        <is>
          <t>LAXÅ</t>
        </is>
      </c>
      <c r="F315" t="inlineStr">
        <is>
          <t>Övriga statliga verk och myndigheter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33597-2025</t>
        </is>
      </c>
      <c r="B316" s="1" t="n">
        <v>45841.60391203704</v>
      </c>
      <c r="C316" s="1" t="n">
        <v>45953</v>
      </c>
      <c r="D316" t="inlineStr">
        <is>
          <t>ÖREBRO LÄN</t>
        </is>
      </c>
      <c r="E316" t="inlineStr">
        <is>
          <t>LAXÅ</t>
        </is>
      </c>
      <c r="F316" t="inlineStr">
        <is>
          <t>Övriga statliga verk och myndigheter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42551-2025</t>
        </is>
      </c>
      <c r="B317" s="1" t="n">
        <v>45905.59076388889</v>
      </c>
      <c r="C317" s="1" t="n">
        <v>45953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10.1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42559-2025</t>
        </is>
      </c>
      <c r="B318" s="1" t="n">
        <v>45905.59568287037</v>
      </c>
      <c r="C318" s="1" t="n">
        <v>45953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8.199999999999999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42561-2025</t>
        </is>
      </c>
      <c r="B319" s="1" t="n">
        <v>45905.59783564815</v>
      </c>
      <c r="C319" s="1" t="n">
        <v>45953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8.199999999999999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51462-2025</t>
        </is>
      </c>
      <c r="B320" s="1" t="n">
        <v>45950.6081712963</v>
      </c>
      <c r="C320" s="1" t="n">
        <v>45953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34437-2022</t>
        </is>
      </c>
      <c r="B321" s="1" t="n">
        <v>44792</v>
      </c>
      <c r="C321" s="1" t="n">
        <v>45953</v>
      </c>
      <c r="D321" t="inlineStr">
        <is>
          <t>ÖREBRO LÄN</t>
        </is>
      </c>
      <c r="E321" t="inlineStr">
        <is>
          <t>LAXÅ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14462-2025</t>
        </is>
      </c>
      <c r="B322" s="1" t="n">
        <v>45741.56908564815</v>
      </c>
      <c r="C322" s="1" t="n">
        <v>45953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42739-2025</t>
        </is>
      </c>
      <c r="B323" s="1" t="n">
        <v>45908.42826388889</v>
      </c>
      <c r="C323" s="1" t="n">
        <v>45953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42741-2025</t>
        </is>
      </c>
      <c r="B324" s="1" t="n">
        <v>45908.42994212963</v>
      </c>
      <c r="C324" s="1" t="n">
        <v>45953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42552-2025</t>
        </is>
      </c>
      <c r="B325" s="1" t="n">
        <v>45905.59133101852</v>
      </c>
      <c r="C325" s="1" t="n">
        <v>45953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54640-2023</t>
        </is>
      </c>
      <c r="B326" s="1" t="n">
        <v>45234</v>
      </c>
      <c r="C326" s="1" t="n">
        <v>45953</v>
      </c>
      <c r="D326" t="inlineStr">
        <is>
          <t>ÖREBRO LÄN</t>
        </is>
      </c>
      <c r="E326" t="inlineStr">
        <is>
          <t>LAXÅ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28524-2022</t>
        </is>
      </c>
      <c r="B327" s="1" t="n">
        <v>44748.36506944444</v>
      </c>
      <c r="C327" s="1" t="n">
        <v>45953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43173-2025</t>
        </is>
      </c>
      <c r="B328" s="1" t="n">
        <v>45910.4009375</v>
      </c>
      <c r="C328" s="1" t="n">
        <v>45953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67792-2020</t>
        </is>
      </c>
      <c r="B329" s="1" t="n">
        <v>44182</v>
      </c>
      <c r="C329" s="1" t="n">
        <v>45953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15130-2025</t>
        </is>
      </c>
      <c r="B330" s="1" t="n">
        <v>45744.38372685185</v>
      </c>
      <c r="C330" s="1" t="n">
        <v>45953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42324-2023</t>
        </is>
      </c>
      <c r="B331" s="1" t="n">
        <v>45180</v>
      </c>
      <c r="C331" s="1" t="n">
        <v>45953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35130-2022</t>
        </is>
      </c>
      <c r="B332" s="1" t="n">
        <v>44797</v>
      </c>
      <c r="C332" s="1" t="n">
        <v>45953</v>
      </c>
      <c r="D332" t="inlineStr">
        <is>
          <t>ÖREBRO LÄN</t>
        </is>
      </c>
      <c r="E332" t="inlineStr">
        <is>
          <t>LAXÅ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16682-2024</t>
        </is>
      </c>
      <c r="B333" s="1" t="n">
        <v>45408.69633101852</v>
      </c>
      <c r="C333" s="1" t="n">
        <v>45953</v>
      </c>
      <c r="D333" t="inlineStr">
        <is>
          <t>ÖREBRO LÄN</t>
        </is>
      </c>
      <c r="E333" t="inlineStr">
        <is>
          <t>LAXÅ</t>
        </is>
      </c>
      <c r="F333" t="inlineStr">
        <is>
          <t>Allmännings- och besparingsskogar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19807-2025</t>
        </is>
      </c>
      <c r="B334" s="1" t="n">
        <v>45771.45430555556</v>
      </c>
      <c r="C334" s="1" t="n">
        <v>45953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33692-2023</t>
        </is>
      </c>
      <c r="B335" s="1" t="n">
        <v>45132.69987268518</v>
      </c>
      <c r="C335" s="1" t="n">
        <v>45953</v>
      </c>
      <c r="D335" t="inlineStr">
        <is>
          <t>ÖREBRO LÄN</t>
        </is>
      </c>
      <c r="E335" t="inlineStr">
        <is>
          <t>LAXÅ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33696-2023</t>
        </is>
      </c>
      <c r="B336" s="1" t="n">
        <v>45132.71356481482</v>
      </c>
      <c r="C336" s="1" t="n">
        <v>45953</v>
      </c>
      <c r="D336" t="inlineStr">
        <is>
          <t>ÖREBRO LÄN</t>
        </is>
      </c>
      <c r="E336" t="inlineStr">
        <is>
          <t>LAXÅ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6300-2024</t>
        </is>
      </c>
      <c r="B337" s="1" t="n">
        <v>45338.35049768518</v>
      </c>
      <c r="C337" s="1" t="n">
        <v>45953</v>
      </c>
      <c r="D337" t="inlineStr">
        <is>
          <t>ÖREBRO LÄN</t>
        </is>
      </c>
      <c r="E337" t="inlineStr">
        <is>
          <t>LAXÅ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60732-2023</t>
        </is>
      </c>
      <c r="B338" s="1" t="n">
        <v>45260</v>
      </c>
      <c r="C338" s="1" t="n">
        <v>45953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57521-2023</t>
        </is>
      </c>
      <c r="B339" s="1" t="n">
        <v>45240</v>
      </c>
      <c r="C339" s="1" t="n">
        <v>45953</v>
      </c>
      <c r="D339" t="inlineStr">
        <is>
          <t>ÖREBRO LÄN</t>
        </is>
      </c>
      <c r="E339" t="inlineStr">
        <is>
          <t>LAXÅ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57534-2023</t>
        </is>
      </c>
      <c r="B340" s="1" t="n">
        <v>45240</v>
      </c>
      <c r="C340" s="1" t="n">
        <v>45953</v>
      </c>
      <c r="D340" t="inlineStr">
        <is>
          <t>ÖREBRO LÄN</t>
        </is>
      </c>
      <c r="E340" t="inlineStr">
        <is>
          <t>LAXÅ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22927-2024</t>
        </is>
      </c>
      <c r="B341" s="1" t="n">
        <v>45448</v>
      </c>
      <c r="C341" s="1" t="n">
        <v>45953</v>
      </c>
      <c r="D341" t="inlineStr">
        <is>
          <t>ÖREBRO LÄN</t>
        </is>
      </c>
      <c r="E341" t="inlineStr">
        <is>
          <t>LAXÅ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52442-2022</t>
        </is>
      </c>
      <c r="B342" s="1" t="n">
        <v>44874.4575</v>
      </c>
      <c r="C342" s="1" t="n">
        <v>45953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15650-2023</t>
        </is>
      </c>
      <c r="B343" s="1" t="n">
        <v>45021.38399305556</v>
      </c>
      <c r="C343" s="1" t="n">
        <v>45953</v>
      </c>
      <c r="D343" t="inlineStr">
        <is>
          <t>ÖREBRO LÄN</t>
        </is>
      </c>
      <c r="E343" t="inlineStr">
        <is>
          <t>LAXÅ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34481-2022</t>
        </is>
      </c>
      <c r="B344" s="1" t="n">
        <v>44792</v>
      </c>
      <c r="C344" s="1" t="n">
        <v>45953</v>
      </c>
      <c r="D344" t="inlineStr">
        <is>
          <t>ÖREBRO LÄN</t>
        </is>
      </c>
      <c r="E344" t="inlineStr">
        <is>
          <t>LAXÅ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11139-2023</t>
        </is>
      </c>
      <c r="B345" s="1" t="n">
        <v>44987</v>
      </c>
      <c r="C345" s="1" t="n">
        <v>45953</v>
      </c>
      <c r="D345" t="inlineStr">
        <is>
          <t>ÖREBRO LÄN</t>
        </is>
      </c>
      <c r="E345" t="inlineStr">
        <is>
          <t>LAXÅ</t>
        </is>
      </c>
      <c r="G345" t="n">
        <v>4.1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7137-2024</t>
        </is>
      </c>
      <c r="B346" s="1" t="n">
        <v>45344.37394675926</v>
      </c>
      <c r="C346" s="1" t="n">
        <v>45953</v>
      </c>
      <c r="D346" t="inlineStr">
        <is>
          <t>ÖREBRO LÄN</t>
        </is>
      </c>
      <c r="E346" t="inlineStr">
        <is>
          <t>LAXÅ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34585-2022</t>
        </is>
      </c>
      <c r="B347" s="1" t="n">
        <v>44795.3625925926</v>
      </c>
      <c r="C347" s="1" t="n">
        <v>45953</v>
      </c>
      <c r="D347" t="inlineStr">
        <is>
          <t>ÖREBRO LÄN</t>
        </is>
      </c>
      <c r="E347" t="inlineStr">
        <is>
          <t>LAXÅ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51822-2022</t>
        </is>
      </c>
      <c r="B348" s="1" t="n">
        <v>44872.56392361111</v>
      </c>
      <c r="C348" s="1" t="n">
        <v>45953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36567-2024</t>
        </is>
      </c>
      <c r="B349" s="1" t="n">
        <v>45537.4871412037</v>
      </c>
      <c r="C349" s="1" t="n">
        <v>45953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36672-2025</t>
        </is>
      </c>
      <c r="B350" s="1" t="n">
        <v>45873.39019675926</v>
      </c>
      <c r="C350" s="1" t="n">
        <v>45953</v>
      </c>
      <c r="D350" t="inlineStr">
        <is>
          <t>ÖREBRO LÄN</t>
        </is>
      </c>
      <c r="E350" t="inlineStr">
        <is>
          <t>LAXÅ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18837-2025</t>
        </is>
      </c>
      <c r="B351" s="1" t="n">
        <v>45764.4008912037</v>
      </c>
      <c r="C351" s="1" t="n">
        <v>45953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36544-2024</t>
        </is>
      </c>
      <c r="B352" s="1" t="n">
        <v>45537.46501157407</v>
      </c>
      <c r="C352" s="1" t="n">
        <v>45953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15641-2024</t>
        </is>
      </c>
      <c r="B353" s="1" t="n">
        <v>45403</v>
      </c>
      <c r="C353" s="1" t="n">
        <v>45953</v>
      </c>
      <c r="D353" t="inlineStr">
        <is>
          <t>ÖREBRO LÄN</t>
        </is>
      </c>
      <c r="E353" t="inlineStr">
        <is>
          <t>LAXÅ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15642-2024</t>
        </is>
      </c>
      <c r="B354" s="1" t="n">
        <v>45403</v>
      </c>
      <c r="C354" s="1" t="n">
        <v>45953</v>
      </c>
      <c r="D354" t="inlineStr">
        <is>
          <t>ÖREBRO LÄN</t>
        </is>
      </c>
      <c r="E354" t="inlineStr">
        <is>
          <t>LAXÅ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7130-2024</t>
        </is>
      </c>
      <c r="B355" s="1" t="n">
        <v>45344.35774305555</v>
      </c>
      <c r="C355" s="1" t="n">
        <v>45953</v>
      </c>
      <c r="D355" t="inlineStr">
        <is>
          <t>ÖREBRO LÄN</t>
        </is>
      </c>
      <c r="E355" t="inlineStr">
        <is>
          <t>LAXÅ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11291-2025</t>
        </is>
      </c>
      <c r="B356" s="1" t="n">
        <v>45726.42836805555</v>
      </c>
      <c r="C356" s="1" t="n">
        <v>45953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36670-2025</t>
        </is>
      </c>
      <c r="B357" s="1" t="n">
        <v>45873</v>
      </c>
      <c r="C357" s="1" t="n">
        <v>45953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54411-2022</t>
        </is>
      </c>
      <c r="B358" s="1" t="n">
        <v>44879</v>
      </c>
      <c r="C358" s="1" t="n">
        <v>45953</v>
      </c>
      <c r="D358" t="inlineStr">
        <is>
          <t>ÖREBRO LÄN</t>
        </is>
      </c>
      <c r="E358" t="inlineStr">
        <is>
          <t>LAXÅ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37003-2023</t>
        </is>
      </c>
      <c r="B359" s="1" t="n">
        <v>45155</v>
      </c>
      <c r="C359" s="1" t="n">
        <v>45953</v>
      </c>
      <c r="D359" t="inlineStr">
        <is>
          <t>ÖREBRO LÄN</t>
        </is>
      </c>
      <c r="E359" t="inlineStr">
        <is>
          <t>LAXÅ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41512-2024</t>
        </is>
      </c>
      <c r="B360" s="1" t="n">
        <v>45560</v>
      </c>
      <c r="C360" s="1" t="n">
        <v>45953</v>
      </c>
      <c r="D360" t="inlineStr">
        <is>
          <t>ÖREBRO LÄN</t>
        </is>
      </c>
      <c r="E360" t="inlineStr">
        <is>
          <t>LAXÅ</t>
        </is>
      </c>
      <c r="F360" t="inlineStr">
        <is>
          <t>Sveaskog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33186-2023</t>
        </is>
      </c>
      <c r="B361" s="1" t="n">
        <v>45127.38172453704</v>
      </c>
      <c r="C361" s="1" t="n">
        <v>45953</v>
      </c>
      <c r="D361" t="inlineStr">
        <is>
          <t>ÖREBRO LÄN</t>
        </is>
      </c>
      <c r="E361" t="inlineStr">
        <is>
          <t>LAXÅ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34161-2021</t>
        </is>
      </c>
      <c r="B362" s="1" t="n">
        <v>44379.489375</v>
      </c>
      <c r="C362" s="1" t="n">
        <v>45953</v>
      </c>
      <c r="D362" t="inlineStr">
        <is>
          <t>ÖREBRO LÄN</t>
        </is>
      </c>
      <c r="E362" t="inlineStr">
        <is>
          <t>LAXÅ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36421-2024</t>
        </is>
      </c>
      <c r="B363" s="1" t="n">
        <v>45536.6512037037</v>
      </c>
      <c r="C363" s="1" t="n">
        <v>45953</v>
      </c>
      <c r="D363" t="inlineStr">
        <is>
          <t>ÖREBRO LÄN</t>
        </is>
      </c>
      <c r="E363" t="inlineStr">
        <is>
          <t>LAXÅ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62439-2021</t>
        </is>
      </c>
      <c r="B364" s="1" t="n">
        <v>44503.50170138889</v>
      </c>
      <c r="C364" s="1" t="n">
        <v>45953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3289-2025</t>
        </is>
      </c>
      <c r="B365" s="1" t="n">
        <v>45679.62376157408</v>
      </c>
      <c r="C365" s="1" t="n">
        <v>45953</v>
      </c>
      <c r="D365" t="inlineStr">
        <is>
          <t>ÖREBRO LÄN</t>
        </is>
      </c>
      <c r="E365" t="inlineStr">
        <is>
          <t>LAXÅ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45424-2025</t>
        </is>
      </c>
      <c r="B366" s="1" t="n">
        <v>45920</v>
      </c>
      <c r="C366" s="1" t="n">
        <v>45953</v>
      </c>
      <c r="D366" t="inlineStr">
        <is>
          <t>ÖREBRO LÄN</t>
        </is>
      </c>
      <c r="E366" t="inlineStr">
        <is>
          <t>LAXÅ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37620-2025</t>
        </is>
      </c>
      <c r="B367" s="1" t="n">
        <v>45880.44960648148</v>
      </c>
      <c r="C367" s="1" t="n">
        <v>45953</v>
      </c>
      <c r="D367" t="inlineStr">
        <is>
          <t>ÖREBRO LÄN</t>
        </is>
      </c>
      <c r="E367" t="inlineStr">
        <is>
          <t>LAXÅ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6842-2022</t>
        </is>
      </c>
      <c r="B368" s="1" t="n">
        <v>44602.63045138889</v>
      </c>
      <c r="C368" s="1" t="n">
        <v>45953</v>
      </c>
      <c r="D368" t="inlineStr">
        <is>
          <t>ÖREBRO LÄN</t>
        </is>
      </c>
      <c r="E368" t="inlineStr">
        <is>
          <t>LAXÅ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59455-2022</t>
        </is>
      </c>
      <c r="B369" s="1" t="n">
        <v>44907.42807870371</v>
      </c>
      <c r="C369" s="1" t="n">
        <v>45953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37942-2025</t>
        </is>
      </c>
      <c r="B370" s="1" t="n">
        <v>45881.6027662037</v>
      </c>
      <c r="C370" s="1" t="n">
        <v>45953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12962-2025</t>
        </is>
      </c>
      <c r="B371" s="1" t="n">
        <v>45734.42104166667</v>
      </c>
      <c r="C371" s="1" t="n">
        <v>45953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3443-2023</t>
        </is>
      </c>
      <c r="B372" s="1" t="n">
        <v>44949.6052199074</v>
      </c>
      <c r="C372" s="1" t="n">
        <v>45953</v>
      </c>
      <c r="D372" t="inlineStr">
        <is>
          <t>ÖREBRO LÄN</t>
        </is>
      </c>
      <c r="E372" t="inlineStr">
        <is>
          <t>LAXÅ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44076-2024</t>
        </is>
      </c>
      <c r="B373" s="1" t="n">
        <v>45572.61414351852</v>
      </c>
      <c r="C373" s="1" t="n">
        <v>45953</v>
      </c>
      <c r="D373" t="inlineStr">
        <is>
          <t>ÖREBRO LÄN</t>
        </is>
      </c>
      <c r="E373" t="inlineStr">
        <is>
          <t>LAXÅ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6905-2025</t>
        </is>
      </c>
      <c r="B374" s="1" t="n">
        <v>45701</v>
      </c>
      <c r="C374" s="1" t="n">
        <v>45953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59892-2021</t>
        </is>
      </c>
      <c r="B375" s="1" t="n">
        <v>44494</v>
      </c>
      <c r="C375" s="1" t="n">
        <v>45953</v>
      </c>
      <c r="D375" t="inlineStr">
        <is>
          <t>ÖREBRO LÄN</t>
        </is>
      </c>
      <c r="E375" t="inlineStr">
        <is>
          <t>LAXÅ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44313-2025</t>
        </is>
      </c>
      <c r="B376" s="1" t="n">
        <v>45915</v>
      </c>
      <c r="C376" s="1" t="n">
        <v>45953</v>
      </c>
      <c r="D376" t="inlineStr">
        <is>
          <t>ÖREBRO LÄN</t>
        </is>
      </c>
      <c r="E376" t="inlineStr">
        <is>
          <t>LAXÅ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4771-2023</t>
        </is>
      </c>
      <c r="B377" s="1" t="n">
        <v>44957</v>
      </c>
      <c r="C377" s="1" t="n">
        <v>45953</v>
      </c>
      <c r="D377" t="inlineStr">
        <is>
          <t>ÖREBRO LÄN</t>
        </is>
      </c>
      <c r="E377" t="inlineStr">
        <is>
          <t>LAXÅ</t>
        </is>
      </c>
      <c r="F377" t="inlineStr">
        <is>
          <t>Sveaskog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4772-2023</t>
        </is>
      </c>
      <c r="B378" s="1" t="n">
        <v>44957</v>
      </c>
      <c r="C378" s="1" t="n">
        <v>45953</v>
      </c>
      <c r="D378" t="inlineStr">
        <is>
          <t>ÖREBRO LÄN</t>
        </is>
      </c>
      <c r="E378" t="inlineStr">
        <is>
          <t>LAXÅ</t>
        </is>
      </c>
      <c r="F378" t="inlineStr">
        <is>
          <t>Sveaskog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61046-2023</t>
        </is>
      </c>
      <c r="B379" s="1" t="n">
        <v>45261.58835648148</v>
      </c>
      <c r="C379" s="1" t="n">
        <v>45953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38552-2024</t>
        </is>
      </c>
      <c r="B380" s="1" t="n">
        <v>45546.6125925926</v>
      </c>
      <c r="C380" s="1" t="n">
        <v>45953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61677-2022</t>
        </is>
      </c>
      <c r="B381" s="1" t="n">
        <v>44917.35619212963</v>
      </c>
      <c r="C381" s="1" t="n">
        <v>45953</v>
      </c>
      <c r="D381" t="inlineStr">
        <is>
          <t>ÖREBRO LÄN</t>
        </is>
      </c>
      <c r="E381" t="inlineStr">
        <is>
          <t>LAXÅ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40815-2024</t>
        </is>
      </c>
      <c r="B382" s="1" t="n">
        <v>45558.55032407407</v>
      </c>
      <c r="C382" s="1" t="n">
        <v>45953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28860-2021</t>
        </is>
      </c>
      <c r="B383" s="1" t="n">
        <v>44357.68817129629</v>
      </c>
      <c r="C383" s="1" t="n">
        <v>45953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67626-2020</t>
        </is>
      </c>
      <c r="B384" s="1" t="n">
        <v>44182</v>
      </c>
      <c r="C384" s="1" t="n">
        <v>45953</v>
      </c>
      <c r="D384" t="inlineStr">
        <is>
          <t>ÖREBRO LÄN</t>
        </is>
      </c>
      <c r="E384" t="inlineStr">
        <is>
          <t>LAXÅ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62594-2023</t>
        </is>
      </c>
      <c r="B385" s="1" t="n">
        <v>45271.2524537037</v>
      </c>
      <c r="C385" s="1" t="n">
        <v>45953</v>
      </c>
      <c r="D385" t="inlineStr">
        <is>
          <t>ÖREBRO LÄN</t>
        </is>
      </c>
      <c r="E385" t="inlineStr">
        <is>
          <t>LAXÅ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38564-2022</t>
        </is>
      </c>
      <c r="B386" s="1" t="n">
        <v>44813</v>
      </c>
      <c r="C386" s="1" t="n">
        <v>45953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54093-2023</t>
        </is>
      </c>
      <c r="B387" s="1" t="n">
        <v>45225</v>
      </c>
      <c r="C387" s="1" t="n">
        <v>45953</v>
      </c>
      <c r="D387" t="inlineStr">
        <is>
          <t>ÖREBRO LÄN</t>
        </is>
      </c>
      <c r="E387" t="inlineStr">
        <is>
          <t>LAXÅ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5917-2023</t>
        </is>
      </c>
      <c r="B388" s="1" t="n">
        <v>44963.68445601852</v>
      </c>
      <c r="C388" s="1" t="n">
        <v>45953</v>
      </c>
      <c r="D388" t="inlineStr">
        <is>
          <t>ÖREBRO LÄN</t>
        </is>
      </c>
      <c r="E388" t="inlineStr">
        <is>
          <t>LAXÅ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13021-2024</t>
        </is>
      </c>
      <c r="B389" s="1" t="n">
        <v>45385.58356481481</v>
      </c>
      <c r="C389" s="1" t="n">
        <v>45953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34535-2024</t>
        </is>
      </c>
      <c r="B390" s="1" t="n">
        <v>45525</v>
      </c>
      <c r="C390" s="1" t="n">
        <v>45953</v>
      </c>
      <c r="D390" t="inlineStr">
        <is>
          <t>ÖREBRO LÄN</t>
        </is>
      </c>
      <c r="E390" t="inlineStr">
        <is>
          <t>LAXÅ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14008-2024</t>
        </is>
      </c>
      <c r="B391" s="1" t="n">
        <v>45392.47633101852</v>
      </c>
      <c r="C391" s="1" t="n">
        <v>45953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54876-2024</t>
        </is>
      </c>
      <c r="B392" s="1" t="n">
        <v>45618.60305555556</v>
      </c>
      <c r="C392" s="1" t="n">
        <v>45953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28112-2022</t>
        </is>
      </c>
      <c r="B393" s="1" t="n">
        <v>44746.49515046296</v>
      </c>
      <c r="C393" s="1" t="n">
        <v>45953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67819-2020</t>
        </is>
      </c>
      <c r="B394" s="1" t="n">
        <v>44182</v>
      </c>
      <c r="C394" s="1" t="n">
        <v>45953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21005-2024</t>
        </is>
      </c>
      <c r="B395" s="1" t="n">
        <v>45439</v>
      </c>
      <c r="C395" s="1" t="n">
        <v>45953</v>
      </c>
      <c r="D395" t="inlineStr">
        <is>
          <t>ÖREBRO LÄN</t>
        </is>
      </c>
      <c r="E395" t="inlineStr">
        <is>
          <t>LAXÅ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34218-2023</t>
        </is>
      </c>
      <c r="B396" s="1" t="n">
        <v>45126</v>
      </c>
      <c r="C396" s="1" t="n">
        <v>45953</v>
      </c>
      <c r="D396" t="inlineStr">
        <is>
          <t>ÖREBRO LÄN</t>
        </is>
      </c>
      <c r="E396" t="inlineStr">
        <is>
          <t>LAXÅ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34225-2023</t>
        </is>
      </c>
      <c r="B397" s="1" t="n">
        <v>45126</v>
      </c>
      <c r="C397" s="1" t="n">
        <v>45953</v>
      </c>
      <c r="D397" t="inlineStr">
        <is>
          <t>ÖREBRO LÄN</t>
        </is>
      </c>
      <c r="E397" t="inlineStr">
        <is>
          <t>LAXÅ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25602-2023</t>
        </is>
      </c>
      <c r="B398" s="1" t="n">
        <v>45089.6462962963</v>
      </c>
      <c r="C398" s="1" t="n">
        <v>45953</v>
      </c>
      <c r="D398" t="inlineStr">
        <is>
          <t>ÖREBRO LÄN</t>
        </is>
      </c>
      <c r="E398" t="inlineStr">
        <is>
          <t>LAXÅ</t>
        </is>
      </c>
      <c r="F398" t="inlineStr">
        <is>
          <t>Övriga statliga verk och myndigheter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38613-2023</t>
        </is>
      </c>
      <c r="B399" s="1" t="n">
        <v>45160</v>
      </c>
      <c r="C399" s="1" t="n">
        <v>45953</v>
      </c>
      <c r="D399" t="inlineStr">
        <is>
          <t>ÖREBRO LÄN</t>
        </is>
      </c>
      <c r="E399" t="inlineStr">
        <is>
          <t>LAXÅ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57497-2023</t>
        </is>
      </c>
      <c r="B400" s="1" t="n">
        <v>45240</v>
      </c>
      <c r="C400" s="1" t="n">
        <v>45953</v>
      </c>
      <c r="D400" t="inlineStr">
        <is>
          <t>ÖREBRO LÄN</t>
        </is>
      </c>
      <c r="E400" t="inlineStr">
        <is>
          <t>LAXÅ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57503-2023</t>
        </is>
      </c>
      <c r="B401" s="1" t="n">
        <v>45240</v>
      </c>
      <c r="C401" s="1" t="n">
        <v>45953</v>
      </c>
      <c r="D401" t="inlineStr">
        <is>
          <t>ÖREBRO LÄN</t>
        </is>
      </c>
      <c r="E401" t="inlineStr">
        <is>
          <t>LAXÅ</t>
        </is>
      </c>
      <c r="G401" t="n">
        <v>11.5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54511-2023</t>
        </is>
      </c>
      <c r="B402" s="1" t="n">
        <v>45233.5592824074</v>
      </c>
      <c r="C402" s="1" t="n">
        <v>45953</v>
      </c>
      <c r="D402" t="inlineStr">
        <is>
          <t>ÖREBRO LÄN</t>
        </is>
      </c>
      <c r="E402" t="inlineStr">
        <is>
          <t>LAXÅ</t>
        </is>
      </c>
      <c r="F402" t="inlineStr">
        <is>
          <t>Övriga statliga verk och myndigheter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8530-2025</t>
        </is>
      </c>
      <c r="B403" s="1" t="n">
        <v>45709</v>
      </c>
      <c r="C403" s="1" t="n">
        <v>45953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33930-2023</t>
        </is>
      </c>
      <c r="B404" s="1" t="n">
        <v>45134.49881944444</v>
      </c>
      <c r="C404" s="1" t="n">
        <v>45953</v>
      </c>
      <c r="D404" t="inlineStr">
        <is>
          <t>ÖREBRO LÄN</t>
        </is>
      </c>
      <c r="E404" t="inlineStr">
        <is>
          <t>LAXÅ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18835-2025</t>
        </is>
      </c>
      <c r="B405" s="1" t="n">
        <v>45764.39592592593</v>
      </c>
      <c r="C405" s="1" t="n">
        <v>45953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55486-2024</t>
        </is>
      </c>
      <c r="B406" s="1" t="n">
        <v>45622.44341435185</v>
      </c>
      <c r="C406" s="1" t="n">
        <v>45953</v>
      </c>
      <c r="D406" t="inlineStr">
        <is>
          <t>ÖREBRO LÄN</t>
        </is>
      </c>
      <c r="E406" t="inlineStr">
        <is>
          <t>LAXÅ</t>
        </is>
      </c>
      <c r="F406" t="inlineStr">
        <is>
          <t>Sveaskog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31189-2024</t>
        </is>
      </c>
      <c r="B407" s="1" t="n">
        <v>45503</v>
      </c>
      <c r="C407" s="1" t="n">
        <v>45953</v>
      </c>
      <c r="D407" t="inlineStr">
        <is>
          <t>ÖREBRO LÄN</t>
        </is>
      </c>
      <c r="E407" t="inlineStr">
        <is>
          <t>LAXÅ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31190-2024</t>
        </is>
      </c>
      <c r="B408" s="1" t="n">
        <v>45503</v>
      </c>
      <c r="C408" s="1" t="n">
        <v>45953</v>
      </c>
      <c r="D408" t="inlineStr">
        <is>
          <t>ÖREBRO LÄN</t>
        </is>
      </c>
      <c r="E408" t="inlineStr">
        <is>
          <t>LAXÅ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21548-2024</t>
        </is>
      </c>
      <c r="B409" s="1" t="n">
        <v>45441.62837962963</v>
      </c>
      <c r="C409" s="1" t="n">
        <v>45953</v>
      </c>
      <c r="D409" t="inlineStr">
        <is>
          <t>ÖREBRO LÄN</t>
        </is>
      </c>
      <c r="E409" t="inlineStr">
        <is>
          <t>LAXÅ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40524-2024</t>
        </is>
      </c>
      <c r="B410" s="1" t="n">
        <v>45555</v>
      </c>
      <c r="C410" s="1" t="n">
        <v>45953</v>
      </c>
      <c r="D410" t="inlineStr">
        <is>
          <t>ÖREBRO LÄN</t>
        </is>
      </c>
      <c r="E410" t="inlineStr">
        <is>
          <t>LAXÅ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2025-10-23T11:10:51Z</dcterms:created>
  <dcterms:modified xmlns:dcterms="http://purl.org/dc/terms/" xmlns:xsi="http://www.w3.org/2001/XMLSchema-instance" xsi:type="dcterms:W3CDTF">2025-10-23T11:10:51Z</dcterms:modified>
</cp:coreProperties>
</file>