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45947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45947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45947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45947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34385-2025</t>
        </is>
      </c>
      <c r="B6" s="1" t="n">
        <v>45846.56134259259</v>
      </c>
      <c r="C6" s="1" t="n">
        <v>45947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9.9</v>
      </c>
      <c r="H6" t="n">
        <v>1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Garnlav
Granticka
Stuplav</t>
        </is>
      </c>
      <c r="S6">
        <f>HYPERLINK("https://klasma.github.io/Logging_2514/artfynd/A 34385-2025 artfynd.xlsx", "A 34385-2025")</f>
        <v/>
      </c>
      <c r="T6">
        <f>HYPERLINK("https://klasma.github.io/Logging_2514/kartor/A 34385-2025 karta.png", "A 34385-2025")</f>
        <v/>
      </c>
      <c r="U6">
        <f>HYPERLINK("https://klasma.github.io/Logging_2514/knärot/A 34385-2025 karta knärot.png", "A 34385-2025")</f>
        <v/>
      </c>
      <c r="V6">
        <f>HYPERLINK("https://klasma.github.io/Logging_2514/klagomål/A 34385-2025 FSC-klagomål.docx", "A 34385-2025")</f>
        <v/>
      </c>
      <c r="W6">
        <f>HYPERLINK("https://klasma.github.io/Logging_2514/klagomålsmail/A 34385-2025 FSC-klagomål mail.docx", "A 34385-2025")</f>
        <v/>
      </c>
      <c r="X6">
        <f>HYPERLINK("https://klasma.github.io/Logging_2514/tillsyn/A 34385-2025 tillsynsbegäran.docx", "A 34385-2025")</f>
        <v/>
      </c>
      <c r="Y6">
        <f>HYPERLINK("https://klasma.github.io/Logging_2514/tillsynsmail/A 34385-2025 tillsynsbegäran mail.docx", "A 34385-2025")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45947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45947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45947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52902-2021</t>
        </is>
      </c>
      <c r="B10" s="1" t="n">
        <v>44467</v>
      </c>
      <c r="C10" s="1" t="n">
        <v>45947</v>
      </c>
      <c r="D10" t="inlineStr">
        <is>
          <t>NORRBOTTENS LÄN</t>
        </is>
      </c>
      <c r="E10" t="inlineStr">
        <is>
          <t>KALIX</t>
        </is>
      </c>
      <c r="F10" t="inlineStr">
        <is>
          <t>Sveaskog</t>
        </is>
      </c>
      <c r="G10" t="n">
        <v>4.9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Doftticka
Garnlav</t>
        </is>
      </c>
      <c r="S10">
        <f>HYPERLINK("https://klasma.github.io/Logging_2514/artfynd/A 52902-2021 artfynd.xlsx", "A 52902-2021")</f>
        <v/>
      </c>
      <c r="T10">
        <f>HYPERLINK("https://klasma.github.io/Logging_2514/kartor/A 52902-2021 karta.png", "A 52902-2021")</f>
        <v/>
      </c>
      <c r="V10">
        <f>HYPERLINK("https://klasma.github.io/Logging_2514/klagomål/A 52902-2021 FSC-klagomål.docx", "A 52902-2021")</f>
        <v/>
      </c>
      <c r="W10">
        <f>HYPERLINK("https://klasma.github.io/Logging_2514/klagomålsmail/A 52902-2021 FSC-klagomål mail.docx", "A 52902-2021")</f>
        <v/>
      </c>
      <c r="X10">
        <f>HYPERLINK("https://klasma.github.io/Logging_2514/tillsyn/A 52902-2021 tillsynsbegäran.docx", "A 52902-2021")</f>
        <v/>
      </c>
      <c r="Y10">
        <f>HYPERLINK("https://klasma.github.io/Logging_2514/tillsynsmail/A 52902-2021 tillsynsbegäran mail.docx", "A 52902-2021")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45947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53419-2020</t>
        </is>
      </c>
      <c r="B12" s="1" t="n">
        <v>44123</v>
      </c>
      <c r="C12" s="1" t="n">
        <v>45947</v>
      </c>
      <c r="D12" t="inlineStr">
        <is>
          <t>NORRBOTTENS LÄN</t>
        </is>
      </c>
      <c r="E12" t="inlineStr">
        <is>
          <t>KALIX</t>
        </is>
      </c>
      <c r="G12" t="n">
        <v>28.4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Flotagräs
Revlummer</t>
        </is>
      </c>
      <c r="S12">
        <f>HYPERLINK("https://klasma.github.io/Logging_2514/artfynd/A 53419-2020 artfynd.xlsx", "A 53419-2020")</f>
        <v/>
      </c>
      <c r="T12">
        <f>HYPERLINK("https://klasma.github.io/Logging_2514/kartor/A 53419-2020 karta.png", "A 53419-2020")</f>
        <v/>
      </c>
      <c r="V12">
        <f>HYPERLINK("https://klasma.github.io/Logging_2514/klagomål/A 53419-2020 FSC-klagomål.docx", "A 53419-2020")</f>
        <v/>
      </c>
      <c r="W12">
        <f>HYPERLINK("https://klasma.github.io/Logging_2514/klagomålsmail/A 53419-2020 FSC-klagomål mail.docx", "A 53419-2020")</f>
        <v/>
      </c>
      <c r="X12">
        <f>HYPERLINK("https://klasma.github.io/Logging_2514/tillsyn/A 53419-2020 tillsynsbegäran.docx", "A 53419-2020")</f>
        <v/>
      </c>
      <c r="Y12">
        <f>HYPERLINK("https://klasma.github.io/Logging_2514/tillsynsmail/A 53419-2020 tillsynsbegäran mail.docx", "A 53419-2020")</f>
        <v/>
      </c>
    </row>
    <row r="13" ht="15" customHeight="1">
      <c r="A13" t="inlineStr">
        <is>
          <t>A 24923-2022</t>
        </is>
      </c>
      <c r="B13" s="1" t="n">
        <v>44728.61793981482</v>
      </c>
      <c r="C13" s="1" t="n">
        <v>45947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2.9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Garnlav</t>
        </is>
      </c>
      <c r="S13">
        <f>HYPERLINK("https://klasma.github.io/Logging_2514/artfynd/A 24923-2022 artfynd.xlsx", "A 24923-2022")</f>
        <v/>
      </c>
      <c r="T13">
        <f>HYPERLINK("https://klasma.github.io/Logging_2514/kartor/A 24923-2022 karta.png", "A 24923-2022")</f>
        <v/>
      </c>
      <c r="V13">
        <f>HYPERLINK("https://klasma.github.io/Logging_2514/klagomål/A 24923-2022 FSC-klagomål.docx", "A 24923-2022")</f>
        <v/>
      </c>
      <c r="W13">
        <f>HYPERLINK("https://klasma.github.io/Logging_2514/klagomålsmail/A 24923-2022 FSC-klagomål mail.docx", "A 24923-2022")</f>
        <v/>
      </c>
      <c r="X13">
        <f>HYPERLINK("https://klasma.github.io/Logging_2514/tillsyn/A 24923-2022 tillsynsbegäran.docx", "A 24923-2022")</f>
        <v/>
      </c>
      <c r="Y13">
        <f>HYPERLINK("https://klasma.github.io/Logging_2514/tillsynsmail/A 24923-2022 tillsynsbegäran mail.docx", "A 24923-2022")</f>
        <v/>
      </c>
    </row>
    <row r="14" ht="15" customHeight="1">
      <c r="A14" t="inlineStr">
        <is>
          <t>A 46152-2021</t>
        </is>
      </c>
      <c r="B14" s="1" t="n">
        <v>44442.42032407408</v>
      </c>
      <c r="C14" s="1" t="n">
        <v>45947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1.8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Tretåig hackspett</t>
        </is>
      </c>
      <c r="S14">
        <f>HYPERLINK("https://klasma.github.io/Logging_2514/artfynd/A 46152-2021 artfynd.xlsx", "A 46152-2021")</f>
        <v/>
      </c>
      <c r="T14">
        <f>HYPERLINK("https://klasma.github.io/Logging_2514/kartor/A 46152-2021 karta.png", "A 46152-2021")</f>
        <v/>
      </c>
      <c r="V14">
        <f>HYPERLINK("https://klasma.github.io/Logging_2514/klagomål/A 46152-2021 FSC-klagomål.docx", "A 46152-2021")</f>
        <v/>
      </c>
      <c r="W14">
        <f>HYPERLINK("https://klasma.github.io/Logging_2514/klagomålsmail/A 46152-2021 FSC-klagomål mail.docx", "A 46152-2021")</f>
        <v/>
      </c>
      <c r="X14">
        <f>HYPERLINK("https://klasma.github.io/Logging_2514/tillsyn/A 46152-2021 tillsynsbegäran.docx", "A 46152-2021")</f>
        <v/>
      </c>
      <c r="Y14">
        <f>HYPERLINK("https://klasma.github.io/Logging_2514/tillsynsmail/A 46152-2021 tillsynsbegäran mail.docx", "A 46152-2021")</f>
        <v/>
      </c>
      <c r="Z14">
        <f>HYPERLINK("https://klasma.github.io/Logging_2514/fåglar/A 46152-2021 prioriterade fågelarter.docx", "A 46152-2021")</f>
        <v/>
      </c>
    </row>
    <row r="15" ht="15" customHeight="1">
      <c r="A15" t="inlineStr">
        <is>
          <t>A 62537-2023</t>
        </is>
      </c>
      <c r="B15" s="1" t="n">
        <v>45268.71260416666</v>
      </c>
      <c r="C15" s="1" t="n">
        <v>45947</v>
      </c>
      <c r="D15" t="inlineStr">
        <is>
          <t>NORRBOTTENS LÄN</t>
        </is>
      </c>
      <c r="E15" t="inlineStr">
        <is>
          <t>KALIX</t>
        </is>
      </c>
      <c r="G15" t="n">
        <v>6.9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Tibast
Äkta lopplummer</t>
        </is>
      </c>
      <c r="S15">
        <f>HYPERLINK("https://klasma.github.io/Logging_2514/artfynd/A 62537-2023 artfynd.xlsx", "A 62537-2023")</f>
        <v/>
      </c>
      <c r="T15">
        <f>HYPERLINK("https://klasma.github.io/Logging_2514/kartor/A 62537-2023 karta.png", "A 62537-2023")</f>
        <v/>
      </c>
      <c r="V15">
        <f>HYPERLINK("https://klasma.github.io/Logging_2514/klagomål/A 62537-2023 FSC-klagomål.docx", "A 62537-2023")</f>
        <v/>
      </c>
      <c r="W15">
        <f>HYPERLINK("https://klasma.github.io/Logging_2514/klagomålsmail/A 62537-2023 FSC-klagomål mail.docx", "A 62537-2023")</f>
        <v/>
      </c>
      <c r="X15">
        <f>HYPERLINK("https://klasma.github.io/Logging_2514/tillsyn/A 62537-2023 tillsynsbegäran.docx", "A 62537-2023")</f>
        <v/>
      </c>
      <c r="Y15">
        <f>HYPERLINK("https://klasma.github.io/Logging_2514/tillsynsmail/A 62537-2023 tillsynsbegäran mail.docx", "A 62537-2023")</f>
        <v/>
      </c>
    </row>
    <row r="16" ht="15" customHeight="1">
      <c r="A16" t="inlineStr">
        <is>
          <t>A 34184-2022</t>
        </is>
      </c>
      <c r="B16" s="1" t="n">
        <v>44791.61581018518</v>
      </c>
      <c r="C16" s="1" t="n">
        <v>45947</v>
      </c>
      <c r="D16" t="inlineStr">
        <is>
          <t>NORRBOTTENS LÄN</t>
        </is>
      </c>
      <c r="E16" t="inlineStr">
        <is>
          <t>KALIX</t>
        </is>
      </c>
      <c r="F16" t="inlineStr">
        <is>
          <t>Sveaskog</t>
        </is>
      </c>
      <c r="G16" t="n">
        <v>15.2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HYPERLINK("https://klasma.github.io/Logging_2514/artfynd/A 34184-2022 artfynd.xlsx", "A 34184-2022")</f>
        <v/>
      </c>
      <c r="T16">
        <f>HYPERLINK("https://klasma.github.io/Logging_2514/kartor/A 34184-2022 karta.png", "A 34184-2022")</f>
        <v/>
      </c>
      <c r="V16">
        <f>HYPERLINK("https://klasma.github.io/Logging_2514/klagomål/A 34184-2022 FSC-klagomål.docx", "A 34184-2022")</f>
        <v/>
      </c>
      <c r="W16">
        <f>HYPERLINK("https://klasma.github.io/Logging_2514/klagomålsmail/A 34184-2022 FSC-klagomål mail.docx", "A 34184-2022")</f>
        <v/>
      </c>
      <c r="X16">
        <f>HYPERLINK("https://klasma.github.io/Logging_2514/tillsyn/A 34184-2022 tillsynsbegäran.docx", "A 34184-2022")</f>
        <v/>
      </c>
      <c r="Y16">
        <f>HYPERLINK("https://klasma.github.io/Logging_2514/tillsynsmail/A 34184-2022 tillsynsbegäran mail.docx", "A 34184-2022")</f>
        <v/>
      </c>
    </row>
    <row r="17" ht="15" customHeight="1">
      <c r="A17" t="inlineStr">
        <is>
          <t>A 15687-2021</t>
        </is>
      </c>
      <c r="B17" s="1" t="n">
        <v>44286</v>
      </c>
      <c r="C17" s="1" t="n">
        <v>45947</v>
      </c>
      <c r="D17" t="inlineStr">
        <is>
          <t>NORRBOTTENS LÄN</t>
        </is>
      </c>
      <c r="E17" t="inlineStr">
        <is>
          <t>KALIX</t>
        </is>
      </c>
      <c r="G17" t="n">
        <v>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HYPERLINK("https://klasma.github.io/Logging_2514/artfynd/A 15687-2021 artfynd.xlsx", "A 15687-2021")</f>
        <v/>
      </c>
      <c r="T17">
        <f>HYPERLINK("https://klasma.github.io/Logging_2514/kartor/A 15687-2021 karta.png", "A 15687-2021")</f>
        <v/>
      </c>
      <c r="V17">
        <f>HYPERLINK("https://klasma.github.io/Logging_2514/klagomål/A 15687-2021 FSC-klagomål.docx", "A 15687-2021")</f>
        <v/>
      </c>
      <c r="W17">
        <f>HYPERLINK("https://klasma.github.io/Logging_2514/klagomålsmail/A 15687-2021 FSC-klagomål mail.docx", "A 15687-2021")</f>
        <v/>
      </c>
      <c r="X17">
        <f>HYPERLINK("https://klasma.github.io/Logging_2514/tillsyn/A 15687-2021 tillsynsbegäran.docx", "A 15687-2021")</f>
        <v/>
      </c>
      <c r="Y17">
        <f>HYPERLINK("https://klasma.github.io/Logging_2514/tillsynsmail/A 15687-2021 tillsynsbegäran mail.docx", "A 15687-2021")</f>
        <v/>
      </c>
    </row>
    <row r="18" ht="15" customHeight="1">
      <c r="A18" t="inlineStr">
        <is>
          <t>A 13716-2021</t>
        </is>
      </c>
      <c r="B18" s="1" t="n">
        <v>44274</v>
      </c>
      <c r="C18" s="1" t="n">
        <v>45947</v>
      </c>
      <c r="D18" t="inlineStr">
        <is>
          <t>NORRBOTTENS LÄN</t>
        </is>
      </c>
      <c r="E18" t="inlineStr">
        <is>
          <t>KALIX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HYPERLINK("https://klasma.github.io/Logging_2514/artfynd/A 13716-2021 artfynd.xlsx", "A 13716-2021")</f>
        <v/>
      </c>
      <c r="T18">
        <f>HYPERLINK("https://klasma.github.io/Logging_2514/kartor/A 13716-2021 karta.png", "A 13716-2021")</f>
        <v/>
      </c>
      <c r="V18">
        <f>HYPERLINK("https://klasma.github.io/Logging_2514/klagomål/A 13716-2021 FSC-klagomål.docx", "A 13716-2021")</f>
        <v/>
      </c>
      <c r="W18">
        <f>HYPERLINK("https://klasma.github.io/Logging_2514/klagomålsmail/A 13716-2021 FSC-klagomål mail.docx", "A 13716-2021")</f>
        <v/>
      </c>
      <c r="X18">
        <f>HYPERLINK("https://klasma.github.io/Logging_2514/tillsyn/A 13716-2021 tillsynsbegäran.docx", "A 13716-2021")</f>
        <v/>
      </c>
      <c r="Y18">
        <f>HYPERLINK("https://klasma.github.io/Logging_2514/tillsynsmail/A 13716-2021 tillsynsbegäran mail.docx", "A 13716-2021")</f>
        <v/>
      </c>
    </row>
    <row r="19" ht="15" customHeight="1">
      <c r="A19" t="inlineStr">
        <is>
          <t>A 67324-2020</t>
        </is>
      </c>
      <c r="B19" s="1" t="n">
        <v>44181</v>
      </c>
      <c r="C19" s="1" t="n">
        <v>45947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Gammelgransskål</t>
        </is>
      </c>
      <c r="S19">
        <f>HYPERLINK("https://klasma.github.io/Logging_2514/artfynd/A 67324-2020 artfynd.xlsx", "A 67324-2020")</f>
        <v/>
      </c>
      <c r="T19">
        <f>HYPERLINK("https://klasma.github.io/Logging_2514/kartor/A 67324-2020 karta.png", "A 67324-2020")</f>
        <v/>
      </c>
      <c r="V19">
        <f>HYPERLINK("https://klasma.github.io/Logging_2514/klagomål/A 67324-2020 FSC-klagomål.docx", "A 67324-2020")</f>
        <v/>
      </c>
      <c r="W19">
        <f>HYPERLINK("https://klasma.github.io/Logging_2514/klagomålsmail/A 67324-2020 FSC-klagomål mail.docx", "A 67324-2020")</f>
        <v/>
      </c>
      <c r="X19">
        <f>HYPERLINK("https://klasma.github.io/Logging_2514/tillsyn/A 67324-2020 tillsynsbegäran.docx", "A 67324-2020")</f>
        <v/>
      </c>
      <c r="Y19">
        <f>HYPERLINK("https://klasma.github.io/Logging_2514/tillsynsmail/A 67324-2020 tillsynsbegäran mail.docx", "A 67324-2020")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45947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21552-2023</t>
        </is>
      </c>
      <c r="B21" s="1" t="n">
        <v>45063</v>
      </c>
      <c r="C21" s="1" t="n">
        <v>45947</v>
      </c>
      <c r="D21" t="inlineStr">
        <is>
          <t>NORRBOTTENS LÄN</t>
        </is>
      </c>
      <c r="E21" t="inlineStr">
        <is>
          <t>KALIX</t>
        </is>
      </c>
      <c r="G21" t="n">
        <v>3.7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HYPERLINK("https://klasma.github.io/Logging_2514/artfynd/A 21552-2023 artfynd.xlsx", "A 21552-2023")</f>
        <v/>
      </c>
      <c r="T21">
        <f>HYPERLINK("https://klasma.github.io/Logging_2514/kartor/A 21552-2023 karta.png", "A 21552-2023")</f>
        <v/>
      </c>
      <c r="V21">
        <f>HYPERLINK("https://klasma.github.io/Logging_2514/klagomål/A 21552-2023 FSC-klagomål.docx", "A 21552-2023")</f>
        <v/>
      </c>
      <c r="W21">
        <f>HYPERLINK("https://klasma.github.io/Logging_2514/klagomålsmail/A 21552-2023 FSC-klagomål mail.docx", "A 21552-2023")</f>
        <v/>
      </c>
      <c r="X21">
        <f>HYPERLINK("https://klasma.github.io/Logging_2514/tillsyn/A 21552-2023 tillsynsbegäran.docx", "A 21552-2023")</f>
        <v/>
      </c>
      <c r="Y21">
        <f>HYPERLINK("https://klasma.github.io/Logging_2514/tillsynsmail/A 21552-2023 tillsynsbegäran mail.docx", "A 21552-2023")</f>
        <v/>
      </c>
    </row>
    <row r="22" ht="15" customHeight="1">
      <c r="A22" t="inlineStr">
        <is>
          <t>A 1570-2021</t>
        </is>
      </c>
      <c r="B22" s="1" t="n">
        <v>44209</v>
      </c>
      <c r="C22" s="1" t="n">
        <v>45947</v>
      </c>
      <c r="D22" t="inlineStr">
        <is>
          <t>NORRBOTTENS LÄN</t>
        </is>
      </c>
      <c r="E22" t="inlineStr">
        <is>
          <t>KALIX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49193-2022</t>
        </is>
      </c>
      <c r="B23" s="1" t="n">
        <v>44860.95483796296</v>
      </c>
      <c r="C23" s="1" t="n">
        <v>45947</v>
      </c>
      <c r="D23" t="inlineStr">
        <is>
          <t>NORRBOTTENS LÄN</t>
        </is>
      </c>
      <c r="E23" t="inlineStr">
        <is>
          <t>KALIX</t>
        </is>
      </c>
      <c r="F23" t="inlineStr">
        <is>
          <t>SCA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55105-2020</t>
        </is>
      </c>
      <c r="B24" s="1" t="n">
        <v>44130</v>
      </c>
      <c r="C24" s="1" t="n">
        <v>45947</v>
      </c>
      <c r="D24" t="inlineStr">
        <is>
          <t>NORRBOTTENS LÄN</t>
        </is>
      </c>
      <c r="E24" t="inlineStr">
        <is>
          <t>KALIX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32723-2021</t>
        </is>
      </c>
      <c r="B25" s="1" t="n">
        <v>44375</v>
      </c>
      <c r="C25" s="1" t="n">
        <v>45947</v>
      </c>
      <c r="D25" t="inlineStr">
        <is>
          <t>NORRBOTTENS LÄN</t>
        </is>
      </c>
      <c r="E25" t="inlineStr">
        <is>
          <t>KALIX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8611-2021</t>
        </is>
      </c>
      <c r="B26" s="1" t="n">
        <v>44245</v>
      </c>
      <c r="C26" s="1" t="n">
        <v>45947</v>
      </c>
      <c r="D26" t="inlineStr">
        <is>
          <t>NORRBOTTENS LÄN</t>
        </is>
      </c>
      <c r="E26" t="inlineStr">
        <is>
          <t>KALIX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48281-2021</t>
        </is>
      </c>
      <c r="B27" s="1" t="n">
        <v>44449</v>
      </c>
      <c r="C27" s="1" t="n">
        <v>45947</v>
      </c>
      <c r="D27" t="inlineStr">
        <is>
          <t>NORRBOTTENS LÄN</t>
        </is>
      </c>
      <c r="E27" t="inlineStr">
        <is>
          <t>KALIX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58759-2021</t>
        </is>
      </c>
      <c r="B28" s="1" t="n">
        <v>44489</v>
      </c>
      <c r="C28" s="1" t="n">
        <v>45947</v>
      </c>
      <c r="D28" t="inlineStr">
        <is>
          <t>NORRBOTTENS LÄN</t>
        </is>
      </c>
      <c r="E28" t="inlineStr">
        <is>
          <t>KALIX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38371-2022</t>
        </is>
      </c>
      <c r="B29" s="1" t="n">
        <v>44812</v>
      </c>
      <c r="C29" s="1" t="n">
        <v>45947</v>
      </c>
      <c r="D29" t="inlineStr">
        <is>
          <t>NORRBOTTENS LÄN</t>
        </is>
      </c>
      <c r="E29" t="inlineStr">
        <is>
          <t>KALIX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47546-2022</t>
        </is>
      </c>
      <c r="B30" s="1" t="n">
        <v>44853.92756944444</v>
      </c>
      <c r="C30" s="1" t="n">
        <v>45947</v>
      </c>
      <c r="D30" t="inlineStr">
        <is>
          <t>NORRBOTTENS LÄN</t>
        </is>
      </c>
      <c r="E30" t="inlineStr">
        <is>
          <t>KALIX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2691-2021</t>
        </is>
      </c>
      <c r="B31" s="1" t="n">
        <v>44215</v>
      </c>
      <c r="C31" s="1" t="n">
        <v>45947</v>
      </c>
      <c r="D31" t="inlineStr">
        <is>
          <t>NORRBOTTENS LÄN</t>
        </is>
      </c>
      <c r="E31" t="inlineStr">
        <is>
          <t>KALIX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2704-2021</t>
        </is>
      </c>
      <c r="B32" s="1" t="n">
        <v>44215</v>
      </c>
      <c r="C32" s="1" t="n">
        <v>45947</v>
      </c>
      <c r="D32" t="inlineStr">
        <is>
          <t>NORRBOTTENS LÄN</t>
        </is>
      </c>
      <c r="E32" t="inlineStr">
        <is>
          <t>KALIX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22608-2021</t>
        </is>
      </c>
      <c r="B33" s="1" t="n">
        <v>44327</v>
      </c>
      <c r="C33" s="1" t="n">
        <v>45947</v>
      </c>
      <c r="D33" t="inlineStr">
        <is>
          <t>NORRBOTTENS LÄN</t>
        </is>
      </c>
      <c r="E33" t="inlineStr">
        <is>
          <t>KALIX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2805-2021</t>
        </is>
      </c>
      <c r="B34" s="1" t="n">
        <v>44215</v>
      </c>
      <c r="C34" s="1" t="n">
        <v>45947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2808-2021</t>
        </is>
      </c>
      <c r="B35" s="1" t="n">
        <v>44215</v>
      </c>
      <c r="C35" s="1" t="n">
        <v>45947</v>
      </c>
      <c r="D35" t="inlineStr">
        <is>
          <t>NORRBOTTENS LÄN</t>
        </is>
      </c>
      <c r="E35" t="inlineStr">
        <is>
          <t>KALIX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61594-2021</t>
        </is>
      </c>
      <c r="B36" s="1" t="n">
        <v>44497</v>
      </c>
      <c r="C36" s="1" t="n">
        <v>45947</v>
      </c>
      <c r="D36" t="inlineStr">
        <is>
          <t>NORRBOTTENS LÄN</t>
        </is>
      </c>
      <c r="E36" t="inlineStr">
        <is>
          <t>KALIX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17351-2021</t>
        </is>
      </c>
      <c r="B37" s="1" t="n">
        <v>44298</v>
      </c>
      <c r="C37" s="1" t="n">
        <v>45947</v>
      </c>
      <c r="D37" t="inlineStr">
        <is>
          <t>NORRBOTTENS LÄN</t>
        </is>
      </c>
      <c r="E37" t="inlineStr">
        <is>
          <t>KALIX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2099-2022</t>
        </is>
      </c>
      <c r="B38" s="1" t="n">
        <v>44577.70938657408</v>
      </c>
      <c r="C38" s="1" t="n">
        <v>45947</v>
      </c>
      <c r="D38" t="inlineStr">
        <is>
          <t>NORRBOTTENS LÄN</t>
        </is>
      </c>
      <c r="E38" t="inlineStr">
        <is>
          <t>KALIX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55098-2020</t>
        </is>
      </c>
      <c r="B39" s="1" t="n">
        <v>44130</v>
      </c>
      <c r="C39" s="1" t="n">
        <v>45947</v>
      </c>
      <c r="D39" t="inlineStr">
        <is>
          <t>NORRBOTTENS LÄN</t>
        </is>
      </c>
      <c r="E39" t="inlineStr">
        <is>
          <t>KALIX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26179-2021</t>
        </is>
      </c>
      <c r="B40" s="1" t="n">
        <v>44344</v>
      </c>
      <c r="C40" s="1" t="n">
        <v>45947</v>
      </c>
      <c r="D40" t="inlineStr">
        <is>
          <t>NORRBOTTENS LÄN</t>
        </is>
      </c>
      <c r="E40" t="inlineStr">
        <is>
          <t>KALIX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30005-2022</t>
        </is>
      </c>
      <c r="B41" s="1" t="n">
        <v>44756</v>
      </c>
      <c r="C41" s="1" t="n">
        <v>45947</v>
      </c>
      <c r="D41" t="inlineStr">
        <is>
          <t>NORRBOTTENS LÄN</t>
        </is>
      </c>
      <c r="E41" t="inlineStr">
        <is>
          <t>KALIX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2097-2022</t>
        </is>
      </c>
      <c r="B42" s="1" t="n">
        <v>44577.69899305556</v>
      </c>
      <c r="C42" s="1" t="n">
        <v>45947</v>
      </c>
      <c r="D42" t="inlineStr">
        <is>
          <t>NORRBOTTENS LÄN</t>
        </is>
      </c>
      <c r="E42" t="inlineStr">
        <is>
          <t>KALIX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49845-2022</t>
        </is>
      </c>
      <c r="B43" s="1" t="n">
        <v>44862</v>
      </c>
      <c r="C43" s="1" t="n">
        <v>45947</v>
      </c>
      <c r="D43" t="inlineStr">
        <is>
          <t>NORRBOTTENS LÄN</t>
        </is>
      </c>
      <c r="E43" t="inlineStr">
        <is>
          <t>KALIX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34368-2021</t>
        </is>
      </c>
      <c r="B44" s="1" t="n">
        <v>44379</v>
      </c>
      <c r="C44" s="1" t="n">
        <v>45947</v>
      </c>
      <c r="D44" t="inlineStr">
        <is>
          <t>NORRBOTTENS LÄN</t>
        </is>
      </c>
      <c r="E44" t="inlineStr">
        <is>
          <t>KALIX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16186-2022</t>
        </is>
      </c>
      <c r="B45" s="1" t="n">
        <v>44669</v>
      </c>
      <c r="C45" s="1" t="n">
        <v>45947</v>
      </c>
      <c r="D45" t="inlineStr">
        <is>
          <t>NORRBOTTENS LÄN</t>
        </is>
      </c>
      <c r="E45" t="inlineStr">
        <is>
          <t>KALIX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15958-2021</t>
        </is>
      </c>
      <c r="B46" s="1" t="n">
        <v>44287</v>
      </c>
      <c r="C46" s="1" t="n">
        <v>45947</v>
      </c>
      <c r="D46" t="inlineStr">
        <is>
          <t>NORRBOTTENS LÄN</t>
        </is>
      </c>
      <c r="E46" t="inlineStr">
        <is>
          <t>KALIX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49949-2021</t>
        </is>
      </c>
      <c r="B47" s="1" t="n">
        <v>44456.41886574074</v>
      </c>
      <c r="C47" s="1" t="n">
        <v>45947</v>
      </c>
      <c r="D47" t="inlineStr">
        <is>
          <t>NORRBOTTENS LÄN</t>
        </is>
      </c>
      <c r="E47" t="inlineStr">
        <is>
          <t>KALIX</t>
        </is>
      </c>
      <c r="F47" t="inlineStr">
        <is>
          <t>Sveaskog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57090-2020</t>
        </is>
      </c>
      <c r="B48" s="1" t="n">
        <v>44138</v>
      </c>
      <c r="C48" s="1" t="n">
        <v>45947</v>
      </c>
      <c r="D48" t="inlineStr">
        <is>
          <t>NORRBOTTENS LÄN</t>
        </is>
      </c>
      <c r="E48" t="inlineStr">
        <is>
          <t>KALIX</t>
        </is>
      </c>
      <c r="F48" t="inlineStr">
        <is>
          <t>SCA</t>
        </is>
      </c>
      <c r="G48" t="n">
        <v>9.699999999999999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67325-2020</t>
        </is>
      </c>
      <c r="B49" s="1" t="n">
        <v>44181</v>
      </c>
      <c r="C49" s="1" t="n">
        <v>45947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55300-2020</t>
        </is>
      </c>
      <c r="B50" s="1" t="n">
        <v>44130</v>
      </c>
      <c r="C50" s="1" t="n">
        <v>45947</v>
      </c>
      <c r="D50" t="inlineStr">
        <is>
          <t>NORRBOTTENS LÄN</t>
        </is>
      </c>
      <c r="E50" t="inlineStr">
        <is>
          <t>KALIX</t>
        </is>
      </c>
      <c r="G50" t="n">
        <v>16.4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23272-2022</t>
        </is>
      </c>
      <c r="B51" s="1" t="n">
        <v>44720</v>
      </c>
      <c r="C51" s="1" t="n">
        <v>45947</v>
      </c>
      <c r="D51" t="inlineStr">
        <is>
          <t>NORRBOTTENS LÄN</t>
        </is>
      </c>
      <c r="E51" t="inlineStr">
        <is>
          <t>KALIX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54418-2022</t>
        </is>
      </c>
      <c r="B52" s="1" t="n">
        <v>44879</v>
      </c>
      <c r="C52" s="1" t="n">
        <v>45947</v>
      </c>
      <c r="D52" t="inlineStr">
        <is>
          <t>NORRBOTTENS LÄN</t>
        </is>
      </c>
      <c r="E52" t="inlineStr">
        <is>
          <t>KALIX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31812-2022</t>
        </is>
      </c>
      <c r="B53" s="1" t="n">
        <v>44776.66797453703</v>
      </c>
      <c r="C53" s="1" t="n">
        <v>45947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2757-2021</t>
        </is>
      </c>
      <c r="B54" s="1" t="n">
        <v>44215</v>
      </c>
      <c r="C54" s="1" t="n">
        <v>45947</v>
      </c>
      <c r="D54" t="inlineStr">
        <is>
          <t>NORRBOTTENS LÄN</t>
        </is>
      </c>
      <c r="E54" t="inlineStr">
        <is>
          <t>KALIX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4005-2021</t>
        </is>
      </c>
      <c r="B55" s="1" t="n">
        <v>44218</v>
      </c>
      <c r="C55" s="1" t="n">
        <v>45947</v>
      </c>
      <c r="D55" t="inlineStr">
        <is>
          <t>NORRBOTTENS LÄN</t>
        </is>
      </c>
      <c r="E55" t="inlineStr">
        <is>
          <t>KALIX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53769-2022</t>
        </is>
      </c>
      <c r="B56" s="1" t="n">
        <v>44880</v>
      </c>
      <c r="C56" s="1" t="n">
        <v>45947</v>
      </c>
      <c r="D56" t="inlineStr">
        <is>
          <t>NORRBOTTENS LÄN</t>
        </is>
      </c>
      <c r="E56" t="inlineStr">
        <is>
          <t>KALIX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45947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2694-2021</t>
        </is>
      </c>
      <c r="B58" s="1" t="n">
        <v>44215</v>
      </c>
      <c r="C58" s="1" t="n">
        <v>45947</v>
      </c>
      <c r="D58" t="inlineStr">
        <is>
          <t>NORRBOTTENS LÄN</t>
        </is>
      </c>
      <c r="E58" t="inlineStr">
        <is>
          <t>KALIX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17781-2021</t>
        </is>
      </c>
      <c r="B59" s="1" t="n">
        <v>44300</v>
      </c>
      <c r="C59" s="1" t="n">
        <v>45947</v>
      </c>
      <c r="D59" t="inlineStr">
        <is>
          <t>NORRBOTTENS LÄN</t>
        </is>
      </c>
      <c r="E59" t="inlineStr">
        <is>
          <t>KALIX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21787-2021</t>
        </is>
      </c>
      <c r="B60" s="1" t="n">
        <v>44319</v>
      </c>
      <c r="C60" s="1" t="n">
        <v>45947</v>
      </c>
      <c r="D60" t="inlineStr">
        <is>
          <t>NORRBOTTENS LÄN</t>
        </is>
      </c>
      <c r="E60" t="inlineStr">
        <is>
          <t>KALIX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21790-2021</t>
        </is>
      </c>
      <c r="B61" s="1" t="n">
        <v>44319</v>
      </c>
      <c r="C61" s="1" t="n">
        <v>45947</v>
      </c>
      <c r="D61" t="inlineStr">
        <is>
          <t>NORRBOTTENS LÄN</t>
        </is>
      </c>
      <c r="E61" t="inlineStr">
        <is>
          <t>KALIX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21792-2021</t>
        </is>
      </c>
      <c r="B62" s="1" t="n">
        <v>44319</v>
      </c>
      <c r="C62" s="1" t="n">
        <v>45947</v>
      </c>
      <c r="D62" t="inlineStr">
        <is>
          <t>NORRBOTTENS LÄN</t>
        </is>
      </c>
      <c r="E62" t="inlineStr">
        <is>
          <t>KALIX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36538-2021</t>
        </is>
      </c>
      <c r="B63" s="1" t="n">
        <v>44391</v>
      </c>
      <c r="C63" s="1" t="n">
        <v>45947</v>
      </c>
      <c r="D63" t="inlineStr">
        <is>
          <t>NORRBOTTENS LÄN</t>
        </is>
      </c>
      <c r="E63" t="inlineStr">
        <is>
          <t>KALIX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64889-2021</t>
        </is>
      </c>
      <c r="B64" s="1" t="n">
        <v>44512</v>
      </c>
      <c r="C64" s="1" t="n">
        <v>45947</v>
      </c>
      <c r="D64" t="inlineStr">
        <is>
          <t>NORRBOTTENS LÄN</t>
        </is>
      </c>
      <c r="E64" t="inlineStr">
        <is>
          <t>KALIX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47062-2022</t>
        </is>
      </c>
      <c r="B65" s="1" t="n">
        <v>44851</v>
      </c>
      <c r="C65" s="1" t="n">
        <v>45947</v>
      </c>
      <c r="D65" t="inlineStr">
        <is>
          <t>NORRBOTTENS LÄN</t>
        </is>
      </c>
      <c r="E65" t="inlineStr">
        <is>
          <t>KALIX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34444-2021</t>
        </is>
      </c>
      <c r="B66" s="1" t="n">
        <v>44381</v>
      </c>
      <c r="C66" s="1" t="n">
        <v>45947</v>
      </c>
      <c r="D66" t="inlineStr">
        <is>
          <t>NORRBOTTENS LÄN</t>
        </is>
      </c>
      <c r="E66" t="inlineStr">
        <is>
          <t>KALIX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44525-2021</t>
        </is>
      </c>
      <c r="B67" s="1" t="n">
        <v>44435</v>
      </c>
      <c r="C67" s="1" t="n">
        <v>45947</v>
      </c>
      <c r="D67" t="inlineStr">
        <is>
          <t>NORRBOTTENS LÄN</t>
        </is>
      </c>
      <c r="E67" t="inlineStr">
        <is>
          <t>KALIX</t>
        </is>
      </c>
      <c r="F67" t="inlineStr">
        <is>
          <t>Sveaskog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49761-2021</t>
        </is>
      </c>
      <c r="B68" s="1" t="n">
        <v>44455</v>
      </c>
      <c r="C68" s="1" t="n">
        <v>45947</v>
      </c>
      <c r="D68" t="inlineStr">
        <is>
          <t>NORRBOTTENS LÄN</t>
        </is>
      </c>
      <c r="E68" t="inlineStr">
        <is>
          <t>KALIX</t>
        </is>
      </c>
      <c r="G68" t="n">
        <v>12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50362-2021</t>
        </is>
      </c>
      <c r="B69" s="1" t="n">
        <v>44459</v>
      </c>
      <c r="C69" s="1" t="n">
        <v>45947</v>
      </c>
      <c r="D69" t="inlineStr">
        <is>
          <t>NORRBOTTENS LÄN</t>
        </is>
      </c>
      <c r="E69" t="inlineStr">
        <is>
          <t>KALIX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53640-2021</t>
        </is>
      </c>
      <c r="B70" s="1" t="n">
        <v>44469.40788194445</v>
      </c>
      <c r="C70" s="1" t="n">
        <v>45947</v>
      </c>
      <c r="D70" t="inlineStr">
        <is>
          <t>NORRBOTTENS LÄN</t>
        </is>
      </c>
      <c r="E70" t="inlineStr">
        <is>
          <t>KALIX</t>
        </is>
      </c>
      <c r="F70" t="inlineStr">
        <is>
          <t>Sveaskog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45947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68804-2021</t>
        </is>
      </c>
      <c r="B72" s="1" t="n">
        <v>44529</v>
      </c>
      <c r="C72" s="1" t="n">
        <v>45947</v>
      </c>
      <c r="D72" t="inlineStr">
        <is>
          <t>NORRBOTTENS LÄN</t>
        </is>
      </c>
      <c r="E72" t="inlineStr">
        <is>
          <t>KALIX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27702-2021</t>
        </is>
      </c>
      <c r="B73" s="1" t="n">
        <v>44354</v>
      </c>
      <c r="C73" s="1" t="n">
        <v>45947</v>
      </c>
      <c r="D73" t="inlineStr">
        <is>
          <t>NORRBOTTENS LÄN</t>
        </is>
      </c>
      <c r="E73" t="inlineStr">
        <is>
          <t>KALIX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36026-2021</t>
        </is>
      </c>
      <c r="B74" s="1" t="n">
        <v>44386</v>
      </c>
      <c r="C74" s="1" t="n">
        <v>45947</v>
      </c>
      <c r="D74" t="inlineStr">
        <is>
          <t>NORRBOTTENS LÄN</t>
        </is>
      </c>
      <c r="E74" t="inlineStr">
        <is>
          <t>KALIX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25740-2022</t>
        </is>
      </c>
      <c r="B75" s="1" t="n">
        <v>44733.4328125</v>
      </c>
      <c r="C75" s="1" t="n">
        <v>45947</v>
      </c>
      <c r="D75" t="inlineStr">
        <is>
          <t>NORRBOTTENS LÄN</t>
        </is>
      </c>
      <c r="E75" t="inlineStr">
        <is>
          <t>KALIX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32448-2021</t>
        </is>
      </c>
      <c r="B76" s="1" t="n">
        <v>44371</v>
      </c>
      <c r="C76" s="1" t="n">
        <v>45947</v>
      </c>
      <c r="D76" t="inlineStr">
        <is>
          <t>NORRBOTTENS LÄN</t>
        </is>
      </c>
      <c r="E76" t="inlineStr">
        <is>
          <t>KALIX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34525-2021</t>
        </is>
      </c>
      <c r="B77" s="1" t="n">
        <v>44382</v>
      </c>
      <c r="C77" s="1" t="n">
        <v>45947</v>
      </c>
      <c r="D77" t="inlineStr">
        <is>
          <t>NORRBOTTENS LÄN</t>
        </is>
      </c>
      <c r="E77" t="inlineStr">
        <is>
          <t>KALIX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949-2021</t>
        </is>
      </c>
      <c r="B78" s="1" t="n">
        <v>44207</v>
      </c>
      <c r="C78" s="1" t="n">
        <v>45947</v>
      </c>
      <c r="D78" t="inlineStr">
        <is>
          <t>NORRBOTTENS LÄN</t>
        </is>
      </c>
      <c r="E78" t="inlineStr">
        <is>
          <t>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31243-2021</t>
        </is>
      </c>
      <c r="B79" s="1" t="n">
        <v>44368</v>
      </c>
      <c r="C79" s="1" t="n">
        <v>45947</v>
      </c>
      <c r="D79" t="inlineStr">
        <is>
          <t>NORRBOTTENS LÄN</t>
        </is>
      </c>
      <c r="E79" t="inlineStr">
        <is>
          <t>KALIX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72031-2021</t>
        </is>
      </c>
      <c r="B80" s="1" t="n">
        <v>44544</v>
      </c>
      <c r="C80" s="1" t="n">
        <v>45947</v>
      </c>
      <c r="D80" t="inlineStr">
        <is>
          <t>NORRBOTTENS LÄN</t>
        </is>
      </c>
      <c r="E80" t="inlineStr">
        <is>
          <t>KALIX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34527-2021</t>
        </is>
      </c>
      <c r="B81" s="1" t="n">
        <v>44382</v>
      </c>
      <c r="C81" s="1" t="n">
        <v>45947</v>
      </c>
      <c r="D81" t="inlineStr">
        <is>
          <t>NORRBOTTENS LÄN</t>
        </is>
      </c>
      <c r="E81" t="inlineStr">
        <is>
          <t>KALIX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27050-2021</t>
        </is>
      </c>
      <c r="B82" s="1" t="n">
        <v>44350</v>
      </c>
      <c r="C82" s="1" t="n">
        <v>45947</v>
      </c>
      <c r="D82" t="inlineStr">
        <is>
          <t>NORRBOTTENS LÄN</t>
        </is>
      </c>
      <c r="E82" t="inlineStr">
        <is>
          <t>KALIX</t>
        </is>
      </c>
      <c r="G82" t="n">
        <v>24.1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42040-2021</t>
        </is>
      </c>
      <c r="B83" s="1" t="n">
        <v>44426</v>
      </c>
      <c r="C83" s="1" t="n">
        <v>45947</v>
      </c>
      <c r="D83" t="inlineStr">
        <is>
          <t>NORRBOTTENS LÄN</t>
        </is>
      </c>
      <c r="E83" t="inlineStr">
        <is>
          <t>KALIX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51182-2021</t>
        </is>
      </c>
      <c r="B84" s="1" t="n">
        <v>44461</v>
      </c>
      <c r="C84" s="1" t="n">
        <v>45947</v>
      </c>
      <c r="D84" t="inlineStr">
        <is>
          <t>NORRBOTTENS LÄN</t>
        </is>
      </c>
      <c r="E84" t="inlineStr">
        <is>
          <t>KALIX</t>
        </is>
      </c>
      <c r="G84" t="n">
        <v>23.1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33158-2022</t>
        </is>
      </c>
      <c r="B85" s="1" t="n">
        <v>44785</v>
      </c>
      <c r="C85" s="1" t="n">
        <v>45947</v>
      </c>
      <c r="D85" t="inlineStr">
        <is>
          <t>NORRBOTTENS LÄN</t>
        </is>
      </c>
      <c r="E85" t="inlineStr">
        <is>
          <t>KALIX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54163-2021</t>
        </is>
      </c>
      <c r="B86" s="1" t="n">
        <v>44470.55629629629</v>
      </c>
      <c r="C86" s="1" t="n">
        <v>45947</v>
      </c>
      <c r="D86" t="inlineStr">
        <is>
          <t>NORRBOTTENS LÄN</t>
        </is>
      </c>
      <c r="E86" t="inlineStr">
        <is>
          <t>KALIX</t>
        </is>
      </c>
      <c r="F86" t="inlineStr">
        <is>
          <t>Sveaskog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  <c r="U86">
        <f>HYPERLINK("https://klasma.github.io/Logging_2514/knärot/A 54163-2021 karta knärot.png", "A 54163-2021")</f>
        <v/>
      </c>
      <c r="V86">
        <f>HYPERLINK("https://klasma.github.io/Logging_2514/klagomål/A 54163-2021 FSC-klagomål.docx", "A 54163-2021")</f>
        <v/>
      </c>
      <c r="W86">
        <f>HYPERLINK("https://klasma.github.io/Logging_2514/klagomålsmail/A 54163-2021 FSC-klagomål mail.docx", "A 54163-2021")</f>
        <v/>
      </c>
      <c r="X86">
        <f>HYPERLINK("https://klasma.github.io/Logging_2514/tillsyn/A 54163-2021 tillsynsbegäran.docx", "A 54163-2021")</f>
        <v/>
      </c>
      <c r="Y86">
        <f>HYPERLINK("https://klasma.github.io/Logging_2514/tillsynsmail/A 54163-2021 tillsynsbegäran mail.docx", "A 54163-2021")</f>
        <v/>
      </c>
    </row>
    <row r="87" ht="15" customHeight="1">
      <c r="A87" t="inlineStr">
        <is>
          <t>A 4458-2021</t>
        </is>
      </c>
      <c r="B87" s="1" t="n">
        <v>44224</v>
      </c>
      <c r="C87" s="1" t="n">
        <v>45947</v>
      </c>
      <c r="D87" t="inlineStr">
        <is>
          <t>NORRBOTTENS LÄN</t>
        </is>
      </c>
      <c r="E87" t="inlineStr">
        <is>
          <t>KALIX</t>
        </is>
      </c>
      <c r="F87" t="inlineStr">
        <is>
          <t>Sveaskog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27060-2021</t>
        </is>
      </c>
      <c r="B88" s="1" t="n">
        <v>44350</v>
      </c>
      <c r="C88" s="1" t="n">
        <v>45947</v>
      </c>
      <c r="D88" t="inlineStr">
        <is>
          <t>NORRBOTTENS LÄN</t>
        </is>
      </c>
      <c r="E88" t="inlineStr">
        <is>
          <t>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23584-2022</t>
        </is>
      </c>
      <c r="B89" s="1" t="n">
        <v>44721</v>
      </c>
      <c r="C89" s="1" t="n">
        <v>45947</v>
      </c>
      <c r="D89" t="inlineStr">
        <is>
          <t>NORRBOTTENS LÄN</t>
        </is>
      </c>
      <c r="E89" t="inlineStr">
        <is>
          <t>KALIX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33159-2022</t>
        </is>
      </c>
      <c r="B90" s="1" t="n">
        <v>44785.58358796296</v>
      </c>
      <c r="C90" s="1" t="n">
        <v>45947</v>
      </c>
      <c r="D90" t="inlineStr">
        <is>
          <t>NORRBOTTENS LÄN</t>
        </is>
      </c>
      <c r="E90" t="inlineStr">
        <is>
          <t>KALIX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44527-2021</t>
        </is>
      </c>
      <c r="B91" s="1" t="n">
        <v>44435.62583333333</v>
      </c>
      <c r="C91" s="1" t="n">
        <v>45947</v>
      </c>
      <c r="D91" t="inlineStr">
        <is>
          <t>NORRBOTTENS LÄN</t>
        </is>
      </c>
      <c r="E91" t="inlineStr">
        <is>
          <t>KALIX</t>
        </is>
      </c>
      <c r="F91" t="inlineStr">
        <is>
          <t>Sveaskog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49192-2022</t>
        </is>
      </c>
      <c r="B92" s="1" t="n">
        <v>44860.95476851852</v>
      </c>
      <c r="C92" s="1" t="n">
        <v>45947</v>
      </c>
      <c r="D92" t="inlineStr">
        <is>
          <t>NORRBOTTENS LÄN</t>
        </is>
      </c>
      <c r="E92" t="inlineStr">
        <is>
          <t>KALIX</t>
        </is>
      </c>
      <c r="F92" t="inlineStr">
        <is>
          <t>SCA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67008-2021</t>
        </is>
      </c>
      <c r="B93" s="1" t="n">
        <v>44522.64253472222</v>
      </c>
      <c r="C93" s="1" t="n">
        <v>45947</v>
      </c>
      <c r="D93" t="inlineStr">
        <is>
          <t>NORRBOTTENS LÄN</t>
        </is>
      </c>
      <c r="E93" t="inlineStr">
        <is>
          <t>KALIX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43188-2022</t>
        </is>
      </c>
      <c r="B94" s="1" t="n">
        <v>44833</v>
      </c>
      <c r="C94" s="1" t="n">
        <v>45947</v>
      </c>
      <c r="D94" t="inlineStr">
        <is>
          <t>NORRBOTTENS LÄN</t>
        </is>
      </c>
      <c r="E94" t="inlineStr">
        <is>
          <t>KALIX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12195-2022</t>
        </is>
      </c>
      <c r="B95" s="1" t="n">
        <v>44636.94204861111</v>
      </c>
      <c r="C95" s="1" t="n">
        <v>45947</v>
      </c>
      <c r="D95" t="inlineStr">
        <is>
          <t>NORRBOTTENS LÄN</t>
        </is>
      </c>
      <c r="E95" t="inlineStr">
        <is>
          <t>KALIX</t>
        </is>
      </c>
      <c r="F95" t="inlineStr">
        <is>
          <t>SCA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62948-2020</t>
        </is>
      </c>
      <c r="B96" s="1" t="n">
        <v>44160</v>
      </c>
      <c r="C96" s="1" t="n">
        <v>45947</v>
      </c>
      <c r="D96" t="inlineStr">
        <is>
          <t>NORRBOTTENS LÄN</t>
        </is>
      </c>
      <c r="E96" t="inlineStr">
        <is>
          <t>KALIX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57326-2024</t>
        </is>
      </c>
      <c r="B97" s="1" t="n">
        <v>45629</v>
      </c>
      <c r="C97" s="1" t="n">
        <v>45947</v>
      </c>
      <c r="D97" t="inlineStr">
        <is>
          <t>NORRBOTTENS LÄN</t>
        </is>
      </c>
      <c r="E97" t="inlineStr">
        <is>
          <t>KALIX</t>
        </is>
      </c>
      <c r="G97" t="n">
        <v>8.5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52476-2022</t>
        </is>
      </c>
      <c r="B98" s="1" t="n">
        <v>44874.48328703704</v>
      </c>
      <c r="C98" s="1" t="n">
        <v>45947</v>
      </c>
      <c r="D98" t="inlineStr">
        <is>
          <t>NORRBOTTENS LÄN</t>
        </is>
      </c>
      <c r="E98" t="inlineStr">
        <is>
          <t>KALIX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35595-2021</t>
        </is>
      </c>
      <c r="B99" s="1" t="n">
        <v>44386</v>
      </c>
      <c r="C99" s="1" t="n">
        <v>45947</v>
      </c>
      <c r="D99" t="inlineStr">
        <is>
          <t>NORRBOTTENS LÄN</t>
        </is>
      </c>
      <c r="E99" t="inlineStr">
        <is>
          <t>KALIX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29337-2021</t>
        </is>
      </c>
      <c r="B100" s="1" t="n">
        <v>44361.44074074074</v>
      </c>
      <c r="C100" s="1" t="n">
        <v>45947</v>
      </c>
      <c r="D100" t="inlineStr">
        <is>
          <t>NORRBOTTENS LÄN</t>
        </is>
      </c>
      <c r="E100" t="inlineStr">
        <is>
          <t>KALIX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50132-2024</t>
        </is>
      </c>
      <c r="B101" s="1" t="n">
        <v>45600.43767361111</v>
      </c>
      <c r="C101" s="1" t="n">
        <v>45947</v>
      </c>
      <c r="D101" t="inlineStr">
        <is>
          <t>NORRBOTTENS LÄN</t>
        </is>
      </c>
      <c r="E101" t="inlineStr">
        <is>
          <t>KALIX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22216-2025</t>
        </is>
      </c>
      <c r="B102" s="1" t="n">
        <v>45785.65818287037</v>
      </c>
      <c r="C102" s="1" t="n">
        <v>45947</v>
      </c>
      <c r="D102" t="inlineStr">
        <is>
          <t>NORRBOTTENS LÄN</t>
        </is>
      </c>
      <c r="E102" t="inlineStr">
        <is>
          <t>KALIX</t>
        </is>
      </c>
      <c r="F102" t="inlineStr">
        <is>
          <t>SCA</t>
        </is>
      </c>
      <c r="G102" t="n">
        <v>20.9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28958-2024</t>
        </is>
      </c>
      <c r="B103" s="1" t="n">
        <v>45481</v>
      </c>
      <c r="C103" s="1" t="n">
        <v>45947</v>
      </c>
      <c r="D103" t="inlineStr">
        <is>
          <t>NORRBOTTENS LÄN</t>
        </is>
      </c>
      <c r="E103" t="inlineStr">
        <is>
          <t>KALIX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8270-2021</t>
        </is>
      </c>
      <c r="B104" s="1" t="n">
        <v>44244</v>
      </c>
      <c r="C104" s="1" t="n">
        <v>45947</v>
      </c>
      <c r="D104" t="inlineStr">
        <is>
          <t>NORRBOTTENS LÄN</t>
        </is>
      </c>
      <c r="E104" t="inlineStr">
        <is>
          <t>KALIX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45218-2023</t>
        </is>
      </c>
      <c r="B105" s="1" t="n">
        <v>45191</v>
      </c>
      <c r="C105" s="1" t="n">
        <v>45947</v>
      </c>
      <c r="D105" t="inlineStr">
        <is>
          <t>NORRBOTTENS LÄN</t>
        </is>
      </c>
      <c r="E105" t="inlineStr">
        <is>
          <t>KALIX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52459-2024</t>
        </is>
      </c>
      <c r="B106" s="1" t="n">
        <v>45609.51568287037</v>
      </c>
      <c r="C106" s="1" t="n">
        <v>45947</v>
      </c>
      <c r="D106" t="inlineStr">
        <is>
          <t>NORRBOTTENS LÄN</t>
        </is>
      </c>
      <c r="E106" t="inlineStr">
        <is>
          <t>KALIX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63593-2021</t>
        </is>
      </c>
      <c r="B107" s="1" t="n">
        <v>44508.92340277778</v>
      </c>
      <c r="C107" s="1" t="n">
        <v>45947</v>
      </c>
      <c r="D107" t="inlineStr">
        <is>
          <t>NORRBOTTENS LÄN</t>
        </is>
      </c>
      <c r="E107" t="inlineStr">
        <is>
          <t>KALIX</t>
        </is>
      </c>
      <c r="G107" t="n">
        <v>6.8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62525-2022</t>
        </is>
      </c>
      <c r="B108" s="1" t="n">
        <v>44917</v>
      </c>
      <c r="C108" s="1" t="n">
        <v>45947</v>
      </c>
      <c r="D108" t="inlineStr">
        <is>
          <t>NORRBOTTENS LÄN</t>
        </is>
      </c>
      <c r="E108" t="inlineStr">
        <is>
          <t>KALIX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7713-2025</t>
        </is>
      </c>
      <c r="B109" s="1" t="n">
        <v>45706.42768518518</v>
      </c>
      <c r="C109" s="1" t="n">
        <v>45947</v>
      </c>
      <c r="D109" t="inlineStr">
        <is>
          <t>NORRBOTTENS LÄN</t>
        </is>
      </c>
      <c r="E109" t="inlineStr">
        <is>
          <t>KALIX</t>
        </is>
      </c>
      <c r="F109" t="inlineStr">
        <is>
          <t>SCA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10060-2025</t>
        </is>
      </c>
      <c r="B110" s="1" t="n">
        <v>45719.53412037037</v>
      </c>
      <c r="C110" s="1" t="n">
        <v>45947</v>
      </c>
      <c r="D110" t="inlineStr">
        <is>
          <t>NORRBOTTENS LÄN</t>
        </is>
      </c>
      <c r="E110" t="inlineStr">
        <is>
          <t>KALIX</t>
        </is>
      </c>
      <c r="G110" t="n">
        <v>11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10065-2025</t>
        </is>
      </c>
      <c r="B111" s="1" t="n">
        <v>45719.54244212963</v>
      </c>
      <c r="C111" s="1" t="n">
        <v>45947</v>
      </c>
      <c r="D111" t="inlineStr">
        <is>
          <t>NORRBOTTENS LÄN</t>
        </is>
      </c>
      <c r="E111" t="inlineStr">
        <is>
          <t>KALIX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41130-2023</t>
        </is>
      </c>
      <c r="B112" s="1" t="n">
        <v>45173</v>
      </c>
      <c r="C112" s="1" t="n">
        <v>45947</v>
      </c>
      <c r="D112" t="inlineStr">
        <is>
          <t>NORRBOTTENS LÄN</t>
        </is>
      </c>
      <c r="E112" t="inlineStr">
        <is>
          <t>KALIX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45307-2024</t>
        </is>
      </c>
      <c r="B113" s="1" t="n">
        <v>45576.42760416667</v>
      </c>
      <c r="C113" s="1" t="n">
        <v>45947</v>
      </c>
      <c r="D113" t="inlineStr">
        <is>
          <t>NORRBOTTENS LÄN</t>
        </is>
      </c>
      <c r="E113" t="inlineStr">
        <is>
          <t>KALIX</t>
        </is>
      </c>
      <c r="F113" t="inlineStr">
        <is>
          <t>SCA</t>
        </is>
      </c>
      <c r="G113" t="n">
        <v>12.3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15823-2025</t>
        </is>
      </c>
      <c r="B114" s="1" t="n">
        <v>45748</v>
      </c>
      <c r="C114" s="1" t="n">
        <v>45947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38857-2022</t>
        </is>
      </c>
      <c r="B115" s="1" t="n">
        <v>44816</v>
      </c>
      <c r="C115" s="1" t="n">
        <v>45947</v>
      </c>
      <c r="D115" t="inlineStr">
        <is>
          <t>NORRBOTTENS LÄN</t>
        </is>
      </c>
      <c r="E115" t="inlineStr">
        <is>
          <t>KALIX</t>
        </is>
      </c>
      <c r="F115" t="inlineStr">
        <is>
          <t>Kommuner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23027-2025</t>
        </is>
      </c>
      <c r="B116" s="1" t="n">
        <v>45790.65712962963</v>
      </c>
      <c r="C116" s="1" t="n">
        <v>45947</v>
      </c>
      <c r="D116" t="inlineStr">
        <is>
          <t>NORRBOTTENS LÄN</t>
        </is>
      </c>
      <c r="E116" t="inlineStr">
        <is>
          <t>KALIX</t>
        </is>
      </c>
      <c r="F116" t="inlineStr">
        <is>
          <t>SCA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13537-2022</t>
        </is>
      </c>
      <c r="B117" s="1" t="n">
        <v>44648.40035879629</v>
      </c>
      <c r="C117" s="1" t="n">
        <v>45947</v>
      </c>
      <c r="D117" t="inlineStr">
        <is>
          <t>NORRBOTTENS LÄN</t>
        </is>
      </c>
      <c r="E117" t="inlineStr">
        <is>
          <t>KALIX</t>
        </is>
      </c>
      <c r="F117" t="inlineStr">
        <is>
          <t>BillerudKorsnäs AB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22618-2025</t>
        </is>
      </c>
      <c r="B118" s="1" t="n">
        <v>45789.42767361111</v>
      </c>
      <c r="C118" s="1" t="n">
        <v>45947</v>
      </c>
      <c r="D118" t="inlineStr">
        <is>
          <t>NORRBOTTENS LÄN</t>
        </is>
      </c>
      <c r="E118" t="inlineStr">
        <is>
          <t>KALIX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25247-2024</t>
        </is>
      </c>
      <c r="B119" s="1" t="n">
        <v>45462.60603009259</v>
      </c>
      <c r="C119" s="1" t="n">
        <v>45947</v>
      </c>
      <c r="D119" t="inlineStr">
        <is>
          <t>NORRBOTTENS LÄN</t>
        </is>
      </c>
      <c r="E119" t="inlineStr">
        <is>
          <t>KALIX</t>
        </is>
      </c>
      <c r="F119" t="inlineStr">
        <is>
          <t>Sveaskog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50576-2023</t>
        </is>
      </c>
      <c r="B120" s="1" t="n">
        <v>45210</v>
      </c>
      <c r="C120" s="1" t="n">
        <v>45947</v>
      </c>
      <c r="D120" t="inlineStr">
        <is>
          <t>NORRBOTTENS LÄN</t>
        </is>
      </c>
      <c r="E120" t="inlineStr">
        <is>
          <t>KALIX</t>
        </is>
      </c>
      <c r="F120" t="inlineStr">
        <is>
          <t>Kommuner</t>
        </is>
      </c>
      <c r="G120" t="n">
        <v>17.1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62446-2022</t>
        </is>
      </c>
      <c r="B121" s="1" t="n">
        <v>44924</v>
      </c>
      <c r="C121" s="1" t="n">
        <v>45947</v>
      </c>
      <c r="D121" t="inlineStr">
        <is>
          <t>NORRBOTTENS LÄN</t>
        </is>
      </c>
      <c r="E121" t="inlineStr">
        <is>
          <t>KALIX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39003-2023</t>
        </is>
      </c>
      <c r="B122" s="1" t="n">
        <v>45163.6749537037</v>
      </c>
      <c r="C122" s="1" t="n">
        <v>45947</v>
      </c>
      <c r="D122" t="inlineStr">
        <is>
          <t>NORRBOTTENS LÄN</t>
        </is>
      </c>
      <c r="E122" t="inlineStr">
        <is>
          <t>KALIX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11856-2023</t>
        </is>
      </c>
      <c r="B123" s="1" t="n">
        <v>44995</v>
      </c>
      <c r="C123" s="1" t="n">
        <v>45947</v>
      </c>
      <c r="D123" t="inlineStr">
        <is>
          <t>NORRBOTTENS LÄN</t>
        </is>
      </c>
      <c r="E123" t="inlineStr">
        <is>
          <t>KALIX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48128-2024</t>
        </is>
      </c>
      <c r="B124" s="1" t="n">
        <v>45589.64586805556</v>
      </c>
      <c r="C124" s="1" t="n">
        <v>45947</v>
      </c>
      <c r="D124" t="inlineStr">
        <is>
          <t>NORRBOTTENS LÄN</t>
        </is>
      </c>
      <c r="E124" t="inlineStr">
        <is>
          <t>KALIX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23028-2025</t>
        </is>
      </c>
      <c r="B125" s="1" t="n">
        <v>45790.65724537037</v>
      </c>
      <c r="C125" s="1" t="n">
        <v>45947</v>
      </c>
      <c r="D125" t="inlineStr">
        <is>
          <t>NORRBOTTENS LÄN</t>
        </is>
      </c>
      <c r="E125" t="inlineStr">
        <is>
          <t>KALIX</t>
        </is>
      </c>
      <c r="F125" t="inlineStr">
        <is>
          <t>SCA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19527-2024</t>
        </is>
      </c>
      <c r="B126" s="1" t="n">
        <v>45429</v>
      </c>
      <c r="C126" s="1" t="n">
        <v>45947</v>
      </c>
      <c r="D126" t="inlineStr">
        <is>
          <t>NORRBOTTENS LÄN</t>
        </is>
      </c>
      <c r="E126" t="inlineStr">
        <is>
          <t>KALIX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62154-2023</t>
        </is>
      </c>
      <c r="B127" s="1" t="n">
        <v>45266</v>
      </c>
      <c r="C127" s="1" t="n">
        <v>45947</v>
      </c>
      <c r="D127" t="inlineStr">
        <is>
          <t>NORRBOTTENS LÄN</t>
        </is>
      </c>
      <c r="E127" t="inlineStr">
        <is>
          <t>KALIX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15494-2025</t>
        </is>
      </c>
      <c r="B128" s="1" t="n">
        <v>45747.57925925926</v>
      </c>
      <c r="C128" s="1" t="n">
        <v>45947</v>
      </c>
      <c r="D128" t="inlineStr">
        <is>
          <t>NORRBOTTENS LÄN</t>
        </is>
      </c>
      <c r="E128" t="inlineStr">
        <is>
          <t>KALIX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62443-2023</t>
        </is>
      </c>
      <c r="B129" s="1" t="n">
        <v>45268</v>
      </c>
      <c r="C129" s="1" t="n">
        <v>45947</v>
      </c>
      <c r="D129" t="inlineStr">
        <is>
          <t>NORRBOTTENS LÄN</t>
        </is>
      </c>
      <c r="E129" t="inlineStr">
        <is>
          <t>KALIX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68438-2021</t>
        </is>
      </c>
      <c r="B130" s="1" t="n">
        <v>44529</v>
      </c>
      <c r="C130" s="1" t="n">
        <v>45947</v>
      </c>
      <c r="D130" t="inlineStr">
        <is>
          <t>NORRBOTTENS LÄN</t>
        </is>
      </c>
      <c r="E130" t="inlineStr">
        <is>
          <t>KALIX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1262-2025</t>
        </is>
      </c>
      <c r="B131" s="1" t="n">
        <v>45667</v>
      </c>
      <c r="C131" s="1" t="n">
        <v>45947</v>
      </c>
      <c r="D131" t="inlineStr">
        <is>
          <t>NORRBOTTENS LÄN</t>
        </is>
      </c>
      <c r="E131" t="inlineStr">
        <is>
          <t>KALIX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23647-2025</t>
        </is>
      </c>
      <c r="B132" s="1" t="n">
        <v>45792.6985300926</v>
      </c>
      <c r="C132" s="1" t="n">
        <v>45947</v>
      </c>
      <c r="D132" t="inlineStr">
        <is>
          <t>NORRBOTTENS LÄN</t>
        </is>
      </c>
      <c r="E132" t="inlineStr">
        <is>
          <t>KALIX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52710-2022</t>
        </is>
      </c>
      <c r="B133" s="1" t="n">
        <v>44874.95347222222</v>
      </c>
      <c r="C133" s="1" t="n">
        <v>45947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23089-2025</t>
        </is>
      </c>
      <c r="B134" s="1" t="n">
        <v>45791.3437037037</v>
      </c>
      <c r="C134" s="1" t="n">
        <v>45947</v>
      </c>
      <c r="D134" t="inlineStr">
        <is>
          <t>NORRBOTTENS LÄN</t>
        </is>
      </c>
      <c r="E134" t="inlineStr">
        <is>
          <t>KALIX</t>
        </is>
      </c>
      <c r="G134" t="n">
        <v>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3037-2025</t>
        </is>
      </c>
      <c r="B135" s="1" t="n">
        <v>45678.60017361111</v>
      </c>
      <c r="C135" s="1" t="n">
        <v>45947</v>
      </c>
      <c r="D135" t="inlineStr">
        <is>
          <t>NORRBOTTENS LÄN</t>
        </is>
      </c>
      <c r="E135" t="inlineStr">
        <is>
          <t>KALIX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47517-2024</t>
        </is>
      </c>
      <c r="B136" s="1" t="n">
        <v>45587</v>
      </c>
      <c r="C136" s="1" t="n">
        <v>45947</v>
      </c>
      <c r="D136" t="inlineStr">
        <is>
          <t>NORRBOTTENS LÄN</t>
        </is>
      </c>
      <c r="E136" t="inlineStr">
        <is>
          <t>KALIX</t>
        </is>
      </c>
      <c r="G136" t="n">
        <v>9.9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20116-2025</t>
        </is>
      </c>
      <c r="B137" s="1" t="n">
        <v>45772.4859375</v>
      </c>
      <c r="C137" s="1" t="n">
        <v>45947</v>
      </c>
      <c r="D137" t="inlineStr">
        <is>
          <t>NORRBOTTENS LÄN</t>
        </is>
      </c>
      <c r="E137" t="inlineStr">
        <is>
          <t>KALIX</t>
        </is>
      </c>
      <c r="G137" t="n">
        <v>15.6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20120-2025</t>
        </is>
      </c>
      <c r="B138" s="1" t="n">
        <v>45772.48976851852</v>
      </c>
      <c r="C138" s="1" t="n">
        <v>45947</v>
      </c>
      <c r="D138" t="inlineStr">
        <is>
          <t>NORRBOTTENS LÄN</t>
        </is>
      </c>
      <c r="E138" t="inlineStr">
        <is>
          <t>KALIX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20362-2023</t>
        </is>
      </c>
      <c r="B139" s="1" t="n">
        <v>45054</v>
      </c>
      <c r="C139" s="1" t="n">
        <v>45947</v>
      </c>
      <c r="D139" t="inlineStr">
        <is>
          <t>NORRBOTTENS LÄN</t>
        </is>
      </c>
      <c r="E139" t="inlineStr">
        <is>
          <t>KALIX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23297-2025</t>
        </is>
      </c>
      <c r="B140" s="1" t="n">
        <v>45791.59445601852</v>
      </c>
      <c r="C140" s="1" t="n">
        <v>45947</v>
      </c>
      <c r="D140" t="inlineStr">
        <is>
          <t>NORRBOTTENS LÄN</t>
        </is>
      </c>
      <c r="E140" t="inlineStr">
        <is>
          <t>KALIX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23342-2025</t>
        </is>
      </c>
      <c r="B141" s="1" t="n">
        <v>45791.65684027778</v>
      </c>
      <c r="C141" s="1" t="n">
        <v>45947</v>
      </c>
      <c r="D141" t="inlineStr">
        <is>
          <t>NORRBOTTENS LÄN</t>
        </is>
      </c>
      <c r="E141" t="inlineStr">
        <is>
          <t>KALIX</t>
        </is>
      </c>
      <c r="F141" t="inlineStr">
        <is>
          <t>SCA</t>
        </is>
      </c>
      <c r="G141" t="n">
        <v>7.3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  <c r="U141">
        <f>HYPERLINK("https://klasma.github.io/Logging_2514/knärot/A 23342-2025 karta knärot.png", "A 23342-2025")</f>
        <v/>
      </c>
      <c r="V141">
        <f>HYPERLINK("https://klasma.github.io/Logging_2514/klagomål/A 23342-2025 FSC-klagomål.docx", "A 23342-2025")</f>
        <v/>
      </c>
      <c r="W141">
        <f>HYPERLINK("https://klasma.github.io/Logging_2514/klagomålsmail/A 23342-2025 FSC-klagomål mail.docx", "A 23342-2025")</f>
        <v/>
      </c>
      <c r="X141">
        <f>HYPERLINK("https://klasma.github.io/Logging_2514/tillsyn/A 23342-2025 tillsynsbegäran.docx", "A 23342-2025")</f>
        <v/>
      </c>
      <c r="Y141">
        <f>HYPERLINK("https://klasma.github.io/Logging_2514/tillsynsmail/A 23342-2025 tillsynsbegäran mail.docx", "A 23342-2025")</f>
        <v/>
      </c>
    </row>
    <row r="142" ht="15" customHeight="1">
      <c r="A142" t="inlineStr">
        <is>
          <t>A 62444-2022</t>
        </is>
      </c>
      <c r="B142" s="1" t="n">
        <v>44924.40385416667</v>
      </c>
      <c r="C142" s="1" t="n">
        <v>45947</v>
      </c>
      <c r="D142" t="inlineStr">
        <is>
          <t>NORRBOTTENS LÄN</t>
        </is>
      </c>
      <c r="E142" t="inlineStr">
        <is>
          <t>KALIX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58575-2022</t>
        </is>
      </c>
      <c r="B143" s="1" t="n">
        <v>44894</v>
      </c>
      <c r="C143" s="1" t="n">
        <v>45947</v>
      </c>
      <c r="D143" t="inlineStr">
        <is>
          <t>NORRBOTTENS LÄN</t>
        </is>
      </c>
      <c r="E143" t="inlineStr">
        <is>
          <t>KALIX</t>
        </is>
      </c>
      <c r="G143" t="n">
        <v>5.9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58592-2022</t>
        </is>
      </c>
      <c r="B144" s="1" t="n">
        <v>44894</v>
      </c>
      <c r="C144" s="1" t="n">
        <v>45947</v>
      </c>
      <c r="D144" t="inlineStr">
        <is>
          <t>NORRBOTTENS LÄN</t>
        </is>
      </c>
      <c r="E144" t="inlineStr">
        <is>
          <t>KALIX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62970-2023</t>
        </is>
      </c>
      <c r="B145" s="1" t="n">
        <v>45272.57488425926</v>
      </c>
      <c r="C145" s="1" t="n">
        <v>45947</v>
      </c>
      <c r="D145" t="inlineStr">
        <is>
          <t>NORRBOTTENS LÄN</t>
        </is>
      </c>
      <c r="E145" t="inlineStr">
        <is>
          <t>KALIX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48063-2023</t>
        </is>
      </c>
      <c r="B146" s="1" t="n">
        <v>45204</v>
      </c>
      <c r="C146" s="1" t="n">
        <v>45947</v>
      </c>
      <c r="D146" t="inlineStr">
        <is>
          <t>NORRBOTTENS LÄN</t>
        </is>
      </c>
      <c r="E146" t="inlineStr">
        <is>
          <t>KALIX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59026-2022</t>
        </is>
      </c>
      <c r="B147" s="1" t="n">
        <v>44903.91303240741</v>
      </c>
      <c r="C147" s="1" t="n">
        <v>45947</v>
      </c>
      <c r="D147" t="inlineStr">
        <is>
          <t>NORRBOTTENS LÄN</t>
        </is>
      </c>
      <c r="E147" t="inlineStr">
        <is>
          <t>KALIX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16216-2024</t>
        </is>
      </c>
      <c r="B148" s="1" t="n">
        <v>45406</v>
      </c>
      <c r="C148" s="1" t="n">
        <v>45947</v>
      </c>
      <c r="D148" t="inlineStr">
        <is>
          <t>NORRBOTTENS LÄN</t>
        </is>
      </c>
      <c r="E148" t="inlineStr">
        <is>
          <t>KALIX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57338-2024</t>
        </is>
      </c>
      <c r="B149" s="1" t="n">
        <v>45629</v>
      </c>
      <c r="C149" s="1" t="n">
        <v>45947</v>
      </c>
      <c r="D149" t="inlineStr">
        <is>
          <t>NORRBOTTENS LÄN</t>
        </is>
      </c>
      <c r="E149" t="inlineStr">
        <is>
          <t>KALIX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23968-2021</t>
        </is>
      </c>
      <c r="B150" s="1" t="n">
        <v>44335</v>
      </c>
      <c r="C150" s="1" t="n">
        <v>45947</v>
      </c>
      <c r="D150" t="inlineStr">
        <is>
          <t>NORRBOTTENS LÄN</t>
        </is>
      </c>
      <c r="E150" t="inlineStr">
        <is>
          <t>KALIX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59885-2024</t>
        </is>
      </c>
      <c r="B151" s="1" t="n">
        <v>45641.50518518518</v>
      </c>
      <c r="C151" s="1" t="n">
        <v>45947</v>
      </c>
      <c r="D151" t="inlineStr">
        <is>
          <t>NORRBOTTENS LÄN</t>
        </is>
      </c>
      <c r="E151" t="inlineStr">
        <is>
          <t>KALIX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19976-2025</t>
        </is>
      </c>
      <c r="B152" s="1" t="n">
        <v>45771</v>
      </c>
      <c r="C152" s="1" t="n">
        <v>45947</v>
      </c>
      <c r="D152" t="inlineStr">
        <is>
          <t>NORRBOTTENS LÄN</t>
        </is>
      </c>
      <c r="E152" t="inlineStr">
        <is>
          <t>KALIX</t>
        </is>
      </c>
      <c r="F152" t="inlineStr">
        <is>
          <t>SCA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13231-2025</t>
        </is>
      </c>
      <c r="B153" s="1" t="n">
        <v>45735</v>
      </c>
      <c r="C153" s="1" t="n">
        <v>45947</v>
      </c>
      <c r="D153" t="inlineStr">
        <is>
          <t>NORRBOTTENS LÄN</t>
        </is>
      </c>
      <c r="E153" t="inlineStr">
        <is>
          <t>KALIX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3169-2025</t>
        </is>
      </c>
      <c r="B154" s="1" t="n">
        <v>45679.36646990741</v>
      </c>
      <c r="C154" s="1" t="n">
        <v>45947</v>
      </c>
      <c r="D154" t="inlineStr">
        <is>
          <t>NORRBOTTENS LÄN</t>
        </is>
      </c>
      <c r="E154" t="inlineStr">
        <is>
          <t>KALIX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6169-2025</t>
        </is>
      </c>
      <c r="B155" s="1" t="n">
        <v>45698</v>
      </c>
      <c r="C155" s="1" t="n">
        <v>45947</v>
      </c>
      <c r="D155" t="inlineStr">
        <is>
          <t>NORRBOTTENS LÄN</t>
        </is>
      </c>
      <c r="E155" t="inlineStr">
        <is>
          <t>KALIX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5074-2025</t>
        </is>
      </c>
      <c r="B156" s="1" t="n">
        <v>45691.49449074074</v>
      </c>
      <c r="C156" s="1" t="n">
        <v>45947</v>
      </c>
      <c r="D156" t="inlineStr">
        <is>
          <t>NORRBOTTENS LÄN</t>
        </is>
      </c>
      <c r="E156" t="inlineStr">
        <is>
          <t>KALIX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8287-2025</t>
        </is>
      </c>
      <c r="B157" s="1" t="n">
        <v>45708.57165509259</v>
      </c>
      <c r="C157" s="1" t="n">
        <v>45947</v>
      </c>
      <c r="D157" t="inlineStr">
        <is>
          <t>NORRBOTTENS LÄN</t>
        </is>
      </c>
      <c r="E157" t="inlineStr">
        <is>
          <t>KALIX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8299-2025</t>
        </is>
      </c>
      <c r="B158" s="1" t="n">
        <v>45708.58747685186</v>
      </c>
      <c r="C158" s="1" t="n">
        <v>45947</v>
      </c>
      <c r="D158" t="inlineStr">
        <is>
          <t>NORRBOTTENS LÄN</t>
        </is>
      </c>
      <c r="E158" t="inlineStr">
        <is>
          <t>KALIX</t>
        </is>
      </c>
      <c r="G158" t="n">
        <v>16.2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23972-2025</t>
        </is>
      </c>
      <c r="B159" s="1" t="n">
        <v>45796.38576388889</v>
      </c>
      <c r="C159" s="1" t="n">
        <v>45947</v>
      </c>
      <c r="D159" t="inlineStr">
        <is>
          <t>NORRBOTTENS LÄN</t>
        </is>
      </c>
      <c r="E159" t="inlineStr">
        <is>
          <t>KALIX</t>
        </is>
      </c>
      <c r="F159" t="inlineStr">
        <is>
          <t>SCA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24153-2025</t>
        </is>
      </c>
      <c r="B160" s="1" t="n">
        <v>45796</v>
      </c>
      <c r="C160" s="1" t="n">
        <v>45947</v>
      </c>
      <c r="D160" t="inlineStr">
        <is>
          <t>NORRBOTTENS LÄN</t>
        </is>
      </c>
      <c r="E160" t="inlineStr">
        <is>
          <t>KALIX</t>
        </is>
      </c>
      <c r="F160" t="inlineStr">
        <is>
          <t>SCA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23879-2025</t>
        </is>
      </c>
      <c r="B161" s="1" t="n">
        <v>45793</v>
      </c>
      <c r="C161" s="1" t="n">
        <v>45947</v>
      </c>
      <c r="D161" t="inlineStr">
        <is>
          <t>NORRBOTTENS LÄN</t>
        </is>
      </c>
      <c r="E161" t="inlineStr">
        <is>
          <t>KALIX</t>
        </is>
      </c>
      <c r="F161" t="inlineStr">
        <is>
          <t>Sveaskog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33751-2021</t>
        </is>
      </c>
      <c r="B162" s="1" t="n">
        <v>44377</v>
      </c>
      <c r="C162" s="1" t="n">
        <v>45947</v>
      </c>
      <c r="D162" t="inlineStr">
        <is>
          <t>NORRBOTTENS LÄN</t>
        </is>
      </c>
      <c r="E162" t="inlineStr">
        <is>
          <t>KALIX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61720-2023</t>
        </is>
      </c>
      <c r="B163" s="1" t="n">
        <v>45265</v>
      </c>
      <c r="C163" s="1" t="n">
        <v>45947</v>
      </c>
      <c r="D163" t="inlineStr">
        <is>
          <t>NORRBOTTENS LÄN</t>
        </is>
      </c>
      <c r="E163" t="inlineStr">
        <is>
          <t>KALIX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25239-2024</t>
        </is>
      </c>
      <c r="B164" s="1" t="n">
        <v>45462.6018287037</v>
      </c>
      <c r="C164" s="1" t="n">
        <v>45947</v>
      </c>
      <c r="D164" t="inlineStr">
        <is>
          <t>NORRBOTTENS LÄN</t>
        </is>
      </c>
      <c r="E164" t="inlineStr">
        <is>
          <t>KALIX</t>
        </is>
      </c>
      <c r="F164" t="inlineStr">
        <is>
          <t>Sveaskog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24622-2025</t>
        </is>
      </c>
      <c r="B165" s="1" t="n">
        <v>45798.59416666667</v>
      </c>
      <c r="C165" s="1" t="n">
        <v>45947</v>
      </c>
      <c r="D165" t="inlineStr">
        <is>
          <t>NORRBOTTENS LÄN</t>
        </is>
      </c>
      <c r="E165" t="inlineStr">
        <is>
          <t>KALIX</t>
        </is>
      </c>
      <c r="F165" t="inlineStr">
        <is>
          <t>SCA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2917-2022</t>
        </is>
      </c>
      <c r="B166" s="1" t="n">
        <v>44581</v>
      </c>
      <c r="C166" s="1" t="n">
        <v>45947</v>
      </c>
      <c r="D166" t="inlineStr">
        <is>
          <t>NORRBOTTENS LÄN</t>
        </is>
      </c>
      <c r="E166" t="inlineStr">
        <is>
          <t>KALIX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14047-2024</t>
        </is>
      </c>
      <c r="B167" s="1" t="n">
        <v>45392</v>
      </c>
      <c r="C167" s="1" t="n">
        <v>45947</v>
      </c>
      <c r="D167" t="inlineStr">
        <is>
          <t>NORRBOTTENS LÄN</t>
        </is>
      </c>
      <c r="E167" t="inlineStr">
        <is>
          <t>KALIX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14100-2025</t>
        </is>
      </c>
      <c r="B168" s="1" t="n">
        <v>45740</v>
      </c>
      <c r="C168" s="1" t="n">
        <v>45947</v>
      </c>
      <c r="D168" t="inlineStr">
        <is>
          <t>NORRBOTTENS LÄN</t>
        </is>
      </c>
      <c r="E168" t="inlineStr">
        <is>
          <t>KALIX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46752-2024</t>
        </is>
      </c>
      <c r="B169" s="1" t="n">
        <v>45583</v>
      </c>
      <c r="C169" s="1" t="n">
        <v>45947</v>
      </c>
      <c r="D169" t="inlineStr">
        <is>
          <t>NORRBOTTENS LÄN</t>
        </is>
      </c>
      <c r="E169" t="inlineStr">
        <is>
          <t>KALIX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49759-2022</t>
        </is>
      </c>
      <c r="B170" s="1" t="n">
        <v>44862.59858796297</v>
      </c>
      <c r="C170" s="1" t="n">
        <v>45947</v>
      </c>
      <c r="D170" t="inlineStr">
        <is>
          <t>NORRBOTTENS LÄN</t>
        </is>
      </c>
      <c r="E170" t="inlineStr">
        <is>
          <t>KALIX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24625-2025</t>
        </is>
      </c>
      <c r="B171" s="1" t="n">
        <v>45798.59457175926</v>
      </c>
      <c r="C171" s="1" t="n">
        <v>45947</v>
      </c>
      <c r="D171" t="inlineStr">
        <is>
          <t>NORRBOTTENS LÄN</t>
        </is>
      </c>
      <c r="E171" t="inlineStr">
        <is>
          <t>KALIX</t>
        </is>
      </c>
      <c r="F171" t="inlineStr">
        <is>
          <t>SCA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58583-2022</t>
        </is>
      </c>
      <c r="B172" s="1" t="n">
        <v>44894</v>
      </c>
      <c r="C172" s="1" t="n">
        <v>45947</v>
      </c>
      <c r="D172" t="inlineStr">
        <is>
          <t>NORRBOTTENS LÄN</t>
        </is>
      </c>
      <c r="E172" t="inlineStr">
        <is>
          <t>KALIX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41576-2024</t>
        </is>
      </c>
      <c r="B173" s="1" t="n">
        <v>45560.55261574074</v>
      </c>
      <c r="C173" s="1" t="n">
        <v>45947</v>
      </c>
      <c r="D173" t="inlineStr">
        <is>
          <t>NORRBOTTENS LÄN</t>
        </is>
      </c>
      <c r="E173" t="inlineStr">
        <is>
          <t>KALIX</t>
        </is>
      </c>
      <c r="F173" t="inlineStr">
        <is>
          <t>SCA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17856-2023</t>
        </is>
      </c>
      <c r="B174" s="1" t="n">
        <v>45037</v>
      </c>
      <c r="C174" s="1" t="n">
        <v>45947</v>
      </c>
      <c r="D174" t="inlineStr">
        <is>
          <t>NORRBOTTENS LÄN</t>
        </is>
      </c>
      <c r="E174" t="inlineStr">
        <is>
          <t>KALIX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7236-2022</t>
        </is>
      </c>
      <c r="B175" s="1" t="n">
        <v>44603</v>
      </c>
      <c r="C175" s="1" t="n">
        <v>45947</v>
      </c>
      <c r="D175" t="inlineStr">
        <is>
          <t>NORRBOTTENS LÄN</t>
        </is>
      </c>
      <c r="E175" t="inlineStr">
        <is>
          <t>KALIX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20128-2025</t>
        </is>
      </c>
      <c r="B176" s="1" t="n">
        <v>45772.49703703704</v>
      </c>
      <c r="C176" s="1" t="n">
        <v>45947</v>
      </c>
      <c r="D176" t="inlineStr">
        <is>
          <t>NORRBOTTENS LÄN</t>
        </is>
      </c>
      <c r="E176" t="inlineStr">
        <is>
          <t>KALIX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17040-2024</t>
        </is>
      </c>
      <c r="B177" s="1" t="n">
        <v>45412.41252314814</v>
      </c>
      <c r="C177" s="1" t="n">
        <v>45947</v>
      </c>
      <c r="D177" t="inlineStr">
        <is>
          <t>NORRBOTTENS LÄN</t>
        </is>
      </c>
      <c r="E177" t="inlineStr">
        <is>
          <t>KALIX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24626-2025</t>
        </is>
      </c>
      <c r="B178" s="1" t="n">
        <v>45798.59459490741</v>
      </c>
      <c r="C178" s="1" t="n">
        <v>45947</v>
      </c>
      <c r="D178" t="inlineStr">
        <is>
          <t>NORRBOTTENS LÄN</t>
        </is>
      </c>
      <c r="E178" t="inlineStr">
        <is>
          <t>KALIX</t>
        </is>
      </c>
      <c r="F178" t="inlineStr">
        <is>
          <t>SCA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2811-2021</t>
        </is>
      </c>
      <c r="B179" s="1" t="n">
        <v>44215</v>
      </c>
      <c r="C179" s="1" t="n">
        <v>45947</v>
      </c>
      <c r="D179" t="inlineStr">
        <is>
          <t>NORRBOTTENS LÄN</t>
        </is>
      </c>
      <c r="E179" t="inlineStr">
        <is>
          <t>KALIX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41131-2023</t>
        </is>
      </c>
      <c r="B180" s="1" t="n">
        <v>45173</v>
      </c>
      <c r="C180" s="1" t="n">
        <v>45947</v>
      </c>
      <c r="D180" t="inlineStr">
        <is>
          <t>NORRBOTTENS LÄN</t>
        </is>
      </c>
      <c r="E180" t="inlineStr">
        <is>
          <t>KALIX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59233-2023</t>
        </is>
      </c>
      <c r="B181" s="1" t="n">
        <v>45253</v>
      </c>
      <c r="C181" s="1" t="n">
        <v>45947</v>
      </c>
      <c r="D181" t="inlineStr">
        <is>
          <t>NORRBOTTENS LÄN</t>
        </is>
      </c>
      <c r="E181" t="inlineStr">
        <is>
          <t>KALIX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24992-2025</t>
        </is>
      </c>
      <c r="B182" s="1" t="n">
        <v>45799.61495370371</v>
      </c>
      <c r="C182" s="1" t="n">
        <v>45947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6.4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25034-2025</t>
        </is>
      </c>
      <c r="B183" s="1" t="n">
        <v>45799.65663194445</v>
      </c>
      <c r="C183" s="1" t="n">
        <v>45947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14207-2024</t>
        </is>
      </c>
      <c r="B184" s="1" t="n">
        <v>45393</v>
      </c>
      <c r="C184" s="1" t="n">
        <v>45947</v>
      </c>
      <c r="D184" t="inlineStr">
        <is>
          <t>NORRBOTTENS LÄN</t>
        </is>
      </c>
      <c r="E184" t="inlineStr">
        <is>
          <t>KALIX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30814-2023</t>
        </is>
      </c>
      <c r="B185" s="1" t="n">
        <v>45112</v>
      </c>
      <c r="C185" s="1" t="n">
        <v>45947</v>
      </c>
      <c r="D185" t="inlineStr">
        <is>
          <t>NORRBOTTENS LÄN</t>
        </is>
      </c>
      <c r="E185" t="inlineStr">
        <is>
          <t>KALIX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7711-2025</t>
        </is>
      </c>
      <c r="B186" s="1" t="n">
        <v>45706</v>
      </c>
      <c r="C186" s="1" t="n">
        <v>45947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7712-2025</t>
        </is>
      </c>
      <c r="B187" s="1" t="n">
        <v>45706.42756944444</v>
      </c>
      <c r="C187" s="1" t="n">
        <v>45947</v>
      </c>
      <c r="D187" t="inlineStr">
        <is>
          <t>NORRBOTTENS LÄN</t>
        </is>
      </c>
      <c r="E187" t="inlineStr">
        <is>
          <t>KALIX</t>
        </is>
      </c>
      <c r="F187" t="inlineStr">
        <is>
          <t>SCA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24802-2021</t>
        </is>
      </c>
      <c r="B188" s="1" t="n">
        <v>44340.65699074074</v>
      </c>
      <c r="C188" s="1" t="n">
        <v>45947</v>
      </c>
      <c r="D188" t="inlineStr">
        <is>
          <t>NORRBOTTENS LÄN</t>
        </is>
      </c>
      <c r="E188" t="inlineStr">
        <is>
          <t>KALIX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18061-2025</t>
        </is>
      </c>
      <c r="B189" s="1" t="n">
        <v>45761.48025462963</v>
      </c>
      <c r="C189" s="1" t="n">
        <v>45947</v>
      </c>
      <c r="D189" t="inlineStr">
        <is>
          <t>NORRBOTTENS LÄN</t>
        </is>
      </c>
      <c r="E189" t="inlineStr">
        <is>
          <t>KALIX</t>
        </is>
      </c>
      <c r="G189" t="n">
        <v>9.1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24888-2025</t>
        </is>
      </c>
      <c r="B190" s="1" t="n">
        <v>45799.51076388889</v>
      </c>
      <c r="C190" s="1" t="n">
        <v>45947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24890-2025</t>
        </is>
      </c>
      <c r="B191" s="1" t="n">
        <v>45799.51096064815</v>
      </c>
      <c r="C191" s="1" t="n">
        <v>45947</v>
      </c>
      <c r="D191" t="inlineStr">
        <is>
          <t>NORRBOTTENS LÄN</t>
        </is>
      </c>
      <c r="E191" t="inlineStr">
        <is>
          <t>KALIX</t>
        </is>
      </c>
      <c r="G191" t="n">
        <v>12.3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24994-2025</t>
        </is>
      </c>
      <c r="B192" s="1" t="n">
        <v>45799.61538194444</v>
      </c>
      <c r="C192" s="1" t="n">
        <v>45947</v>
      </c>
      <c r="D192" t="inlineStr">
        <is>
          <t>NORRBOTTENS LÄN</t>
        </is>
      </c>
      <c r="E192" t="inlineStr">
        <is>
          <t>KALIX</t>
        </is>
      </c>
      <c r="F192" t="inlineStr">
        <is>
          <t>SCA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69202-2021</t>
        </is>
      </c>
      <c r="B193" s="1" t="n">
        <v>44529</v>
      </c>
      <c r="C193" s="1" t="n">
        <v>45947</v>
      </c>
      <c r="D193" t="inlineStr">
        <is>
          <t>NORRBOTTENS LÄN</t>
        </is>
      </c>
      <c r="E193" t="inlineStr">
        <is>
          <t>KALIX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40036-2024</t>
        </is>
      </c>
      <c r="B194" s="1" t="n">
        <v>45553.70454861111</v>
      </c>
      <c r="C194" s="1" t="n">
        <v>45947</v>
      </c>
      <c r="D194" t="inlineStr">
        <is>
          <t>NORRBOTTENS LÄN</t>
        </is>
      </c>
      <c r="E194" t="inlineStr">
        <is>
          <t>KALIX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61104-2024</t>
        </is>
      </c>
      <c r="B195" s="1" t="n">
        <v>45645.55509259259</v>
      </c>
      <c r="C195" s="1" t="n">
        <v>45947</v>
      </c>
      <c r="D195" t="inlineStr">
        <is>
          <t>NORRBOTTENS LÄN</t>
        </is>
      </c>
      <c r="E195" t="inlineStr">
        <is>
          <t>KALIX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3614-2025</t>
        </is>
      </c>
      <c r="B196" s="1" t="n">
        <v>45681.36236111111</v>
      </c>
      <c r="C196" s="1" t="n">
        <v>45947</v>
      </c>
      <c r="D196" t="inlineStr">
        <is>
          <t>NORRBOTTENS LÄN</t>
        </is>
      </c>
      <c r="E196" t="inlineStr">
        <is>
          <t>KALIX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25014-2025</t>
        </is>
      </c>
      <c r="B197" s="1" t="n">
        <v>45799.63135416667</v>
      </c>
      <c r="C197" s="1" t="n">
        <v>45947</v>
      </c>
      <c r="D197" t="inlineStr">
        <is>
          <t>NORRBOTTENS LÄN</t>
        </is>
      </c>
      <c r="E197" t="inlineStr">
        <is>
          <t>KALIX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58591-2022</t>
        </is>
      </c>
      <c r="B198" s="1" t="n">
        <v>44894</v>
      </c>
      <c r="C198" s="1" t="n">
        <v>45947</v>
      </c>
      <c r="D198" t="inlineStr">
        <is>
          <t>NORRBOTTENS LÄN</t>
        </is>
      </c>
      <c r="E198" t="inlineStr">
        <is>
          <t>KALIX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24874-2025</t>
        </is>
      </c>
      <c r="B199" s="1" t="n">
        <v>45799.49063657408</v>
      </c>
      <c r="C199" s="1" t="n">
        <v>45947</v>
      </c>
      <c r="D199" t="inlineStr">
        <is>
          <t>NORRBOTTENS LÄN</t>
        </is>
      </c>
      <c r="E199" t="inlineStr">
        <is>
          <t>KALIX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9887-2024</t>
        </is>
      </c>
      <c r="B200" s="1" t="n">
        <v>45363.46945601852</v>
      </c>
      <c r="C200" s="1" t="n">
        <v>45947</v>
      </c>
      <c r="D200" t="inlineStr">
        <is>
          <t>NORRBOTTENS LÄN</t>
        </is>
      </c>
      <c r="E200" t="inlineStr">
        <is>
          <t>KALIX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2707-2021</t>
        </is>
      </c>
      <c r="B201" s="1" t="n">
        <v>44215</v>
      </c>
      <c r="C201" s="1" t="n">
        <v>45947</v>
      </c>
      <c r="D201" t="inlineStr">
        <is>
          <t>NORRBOTTENS LÄN</t>
        </is>
      </c>
      <c r="E201" t="inlineStr">
        <is>
          <t>KALIX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25005-2025</t>
        </is>
      </c>
      <c r="B202" s="1" t="n">
        <v>45799.6247337963</v>
      </c>
      <c r="C202" s="1" t="n">
        <v>45947</v>
      </c>
      <c r="D202" t="inlineStr">
        <is>
          <t>NORRBOTTENS LÄN</t>
        </is>
      </c>
      <c r="E202" t="inlineStr">
        <is>
          <t>KALIX</t>
        </is>
      </c>
      <c r="G202" t="n">
        <v>9.1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12041-2025</t>
        </is>
      </c>
      <c r="B203" s="1" t="n">
        <v>45728.65701388889</v>
      </c>
      <c r="C203" s="1" t="n">
        <v>45947</v>
      </c>
      <c r="D203" t="inlineStr">
        <is>
          <t>NORRBOTTENS LÄN</t>
        </is>
      </c>
      <c r="E203" t="inlineStr">
        <is>
          <t>KALIX</t>
        </is>
      </c>
      <c r="F203" t="inlineStr">
        <is>
          <t>SCA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41662-2023</t>
        </is>
      </c>
      <c r="B204" s="1" t="n">
        <v>45175.95799768518</v>
      </c>
      <c r="C204" s="1" t="n">
        <v>45947</v>
      </c>
      <c r="D204" t="inlineStr">
        <is>
          <t>NORRBOTTENS LÄN</t>
        </is>
      </c>
      <c r="E204" t="inlineStr">
        <is>
          <t>KALIX</t>
        </is>
      </c>
      <c r="F204" t="inlineStr">
        <is>
          <t>SCA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58991-2023</t>
        </is>
      </c>
      <c r="B205" s="1" t="n">
        <v>45225</v>
      </c>
      <c r="C205" s="1" t="n">
        <v>45947</v>
      </c>
      <c r="D205" t="inlineStr">
        <is>
          <t>NORRBOTTENS LÄN</t>
        </is>
      </c>
      <c r="E205" t="inlineStr">
        <is>
          <t>KALIX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4278-2025</t>
        </is>
      </c>
      <c r="B206" s="1" t="n">
        <v>45685.638125</v>
      </c>
      <c r="C206" s="1" t="n">
        <v>45947</v>
      </c>
      <c r="D206" t="inlineStr">
        <is>
          <t>NORRBOTTENS LÄN</t>
        </is>
      </c>
      <c r="E206" t="inlineStr">
        <is>
          <t>KALIX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17598-2024</t>
        </is>
      </c>
      <c r="B207" s="1" t="n">
        <v>45415.9425</v>
      </c>
      <c r="C207" s="1" t="n">
        <v>45947</v>
      </c>
      <c r="D207" t="inlineStr">
        <is>
          <t>NORRBOTTENS LÄN</t>
        </is>
      </c>
      <c r="E207" t="inlineStr">
        <is>
          <t>KALIX</t>
        </is>
      </c>
      <c r="F207" t="inlineStr">
        <is>
          <t>SCA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17599-2024</t>
        </is>
      </c>
      <c r="B208" s="1" t="n">
        <v>45415.94267361111</v>
      </c>
      <c r="C208" s="1" t="n">
        <v>45947</v>
      </c>
      <c r="D208" t="inlineStr">
        <is>
          <t>NORRBOTTENS LÄN</t>
        </is>
      </c>
      <c r="E208" t="inlineStr">
        <is>
          <t>KALIX</t>
        </is>
      </c>
      <c r="F208" t="inlineStr">
        <is>
          <t>SCA</t>
        </is>
      </c>
      <c r="G208" t="n">
        <v>8.1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32070-2024</t>
        </is>
      </c>
      <c r="B209" s="1" t="n">
        <v>45510.97233796296</v>
      </c>
      <c r="C209" s="1" t="n">
        <v>45947</v>
      </c>
      <c r="D209" t="inlineStr">
        <is>
          <t>NORRBOTTENS LÄN</t>
        </is>
      </c>
      <c r="E209" t="inlineStr">
        <is>
          <t>KALIX</t>
        </is>
      </c>
      <c r="F209" t="inlineStr">
        <is>
          <t>SCA</t>
        </is>
      </c>
      <c r="G209" t="n">
        <v>7.2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28946-2022</t>
        </is>
      </c>
      <c r="B210" s="1" t="n">
        <v>44749.6044675926</v>
      </c>
      <c r="C210" s="1" t="n">
        <v>45947</v>
      </c>
      <c r="D210" t="inlineStr">
        <is>
          <t>NORRBOTTENS LÄN</t>
        </is>
      </c>
      <c r="E210" t="inlineStr">
        <is>
          <t>KALIX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49143-2024</t>
        </is>
      </c>
      <c r="B211" s="1" t="n">
        <v>45594.71903935185</v>
      </c>
      <c r="C211" s="1" t="n">
        <v>45947</v>
      </c>
      <c r="D211" t="inlineStr">
        <is>
          <t>NORRBOTTENS LÄN</t>
        </is>
      </c>
      <c r="E211" t="inlineStr">
        <is>
          <t>KALIX</t>
        </is>
      </c>
      <c r="F211" t="inlineStr">
        <is>
          <t>SCA</t>
        </is>
      </c>
      <c r="G211" t="n">
        <v>12.2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55567-2023</t>
        </is>
      </c>
      <c r="B212" s="1" t="n">
        <v>45238.64976851852</v>
      </c>
      <c r="C212" s="1" t="n">
        <v>45947</v>
      </c>
      <c r="D212" t="inlineStr">
        <is>
          <t>NORRBOTTENS LÄN</t>
        </is>
      </c>
      <c r="E212" t="inlineStr">
        <is>
          <t>KALIX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57513-2023</t>
        </is>
      </c>
      <c r="B213" s="1" t="n">
        <v>45243</v>
      </c>
      <c r="C213" s="1" t="n">
        <v>45947</v>
      </c>
      <c r="D213" t="inlineStr">
        <is>
          <t>NORRBOTTENS LÄN</t>
        </is>
      </c>
      <c r="E213" t="inlineStr">
        <is>
          <t>KALIX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60403-2023</t>
        </is>
      </c>
      <c r="B214" s="1" t="n">
        <v>45259.46042824074</v>
      </c>
      <c r="C214" s="1" t="n">
        <v>45947</v>
      </c>
      <c r="D214" t="inlineStr">
        <is>
          <t>NORRBOTTENS LÄN</t>
        </is>
      </c>
      <c r="E214" t="inlineStr">
        <is>
          <t>KALIX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3804-2025</t>
        </is>
      </c>
      <c r="B215" s="1" t="n">
        <v>45681.67023148148</v>
      </c>
      <c r="C215" s="1" t="n">
        <v>45947</v>
      </c>
      <c r="D215" t="inlineStr">
        <is>
          <t>NORRBOTTENS LÄN</t>
        </is>
      </c>
      <c r="E215" t="inlineStr">
        <is>
          <t>KALIX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6822-2025</t>
        </is>
      </c>
      <c r="B216" s="1" t="n">
        <v>45700.71971064815</v>
      </c>
      <c r="C216" s="1" t="n">
        <v>45947</v>
      </c>
      <c r="D216" t="inlineStr">
        <is>
          <t>NORRBOTTENS LÄN</t>
        </is>
      </c>
      <c r="E216" t="inlineStr">
        <is>
          <t>KALIX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60955-2022</t>
        </is>
      </c>
      <c r="B217" s="1" t="n">
        <v>44907</v>
      </c>
      <c r="C217" s="1" t="n">
        <v>45947</v>
      </c>
      <c r="D217" t="inlineStr">
        <is>
          <t>NORRBOTTENS LÄN</t>
        </is>
      </c>
      <c r="E217" t="inlineStr">
        <is>
          <t>KALIX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26249-2025</t>
        </is>
      </c>
      <c r="B218" s="1" t="n">
        <v>45805.57423611111</v>
      </c>
      <c r="C218" s="1" t="n">
        <v>45947</v>
      </c>
      <c r="D218" t="inlineStr">
        <is>
          <t>NORRBOTTENS LÄN</t>
        </is>
      </c>
      <c r="E218" t="inlineStr">
        <is>
          <t>KALIX</t>
        </is>
      </c>
      <c r="F218" t="inlineStr">
        <is>
          <t>SCA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40449-2024</t>
        </is>
      </c>
      <c r="B219" s="1" t="n">
        <v>45555.49041666667</v>
      </c>
      <c r="C219" s="1" t="n">
        <v>45947</v>
      </c>
      <c r="D219" t="inlineStr">
        <is>
          <t>NORRBOTTENS LÄN</t>
        </is>
      </c>
      <c r="E219" t="inlineStr">
        <is>
          <t>KALIX</t>
        </is>
      </c>
      <c r="F219" t="inlineStr">
        <is>
          <t>SCA</t>
        </is>
      </c>
      <c r="G219" t="n">
        <v>10.8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59024-2022</t>
        </is>
      </c>
      <c r="B220" s="1" t="n">
        <v>44903</v>
      </c>
      <c r="C220" s="1" t="n">
        <v>45947</v>
      </c>
      <c r="D220" t="inlineStr">
        <is>
          <t>NORRBOTTENS LÄN</t>
        </is>
      </c>
      <c r="E220" t="inlineStr">
        <is>
          <t>KALIX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6187-2025</t>
        </is>
      </c>
      <c r="B221" s="1" t="n">
        <v>45698.45962962963</v>
      </c>
      <c r="C221" s="1" t="n">
        <v>45947</v>
      </c>
      <c r="D221" t="inlineStr">
        <is>
          <t>NORRBOTTENS LÄN</t>
        </is>
      </c>
      <c r="E221" t="inlineStr">
        <is>
          <t>KALIX</t>
        </is>
      </c>
      <c r="G221" t="n">
        <v>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8283-2025</t>
        </is>
      </c>
      <c r="B222" s="1" t="n">
        <v>45708.56344907408</v>
      </c>
      <c r="C222" s="1" t="n">
        <v>45947</v>
      </c>
      <c r="D222" t="inlineStr">
        <is>
          <t>NORRBOTTENS LÄN</t>
        </is>
      </c>
      <c r="E222" t="inlineStr">
        <is>
          <t>KALIX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8292-2025</t>
        </is>
      </c>
      <c r="B223" s="1" t="n">
        <v>45708.57732638889</v>
      </c>
      <c r="C223" s="1" t="n">
        <v>45947</v>
      </c>
      <c r="D223" t="inlineStr">
        <is>
          <t>NORRBOTTENS LÄN</t>
        </is>
      </c>
      <c r="E223" t="inlineStr">
        <is>
          <t>KALIX</t>
        </is>
      </c>
      <c r="G223" t="n">
        <v>11.9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26699-2025</t>
        </is>
      </c>
      <c r="B224" s="1" t="n">
        <v>45810.44814814815</v>
      </c>
      <c r="C224" s="1" t="n">
        <v>45947</v>
      </c>
      <c r="D224" t="inlineStr">
        <is>
          <t>NORRBOTTENS LÄN</t>
        </is>
      </c>
      <c r="E224" t="inlineStr">
        <is>
          <t>KALIX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60516-2023</t>
        </is>
      </c>
      <c r="B225" s="1" t="n">
        <v>45259.65206018519</v>
      </c>
      <c r="C225" s="1" t="n">
        <v>45947</v>
      </c>
      <c r="D225" t="inlineStr">
        <is>
          <t>NORRBOTTENS LÄN</t>
        </is>
      </c>
      <c r="E225" t="inlineStr">
        <is>
          <t>KALIX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26825-2025</t>
        </is>
      </c>
      <c r="B226" s="1" t="n">
        <v>45810.64746527778</v>
      </c>
      <c r="C226" s="1" t="n">
        <v>45947</v>
      </c>
      <c r="D226" t="inlineStr">
        <is>
          <t>NORRBOTTENS LÄN</t>
        </is>
      </c>
      <c r="E226" t="inlineStr">
        <is>
          <t>KALIX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60926-2023</t>
        </is>
      </c>
      <c r="B227" s="1" t="n">
        <v>45261.41116898148</v>
      </c>
      <c r="C227" s="1" t="n">
        <v>45947</v>
      </c>
      <c r="D227" t="inlineStr">
        <is>
          <t>NORRBOTTENS LÄN</t>
        </is>
      </c>
      <c r="E227" t="inlineStr">
        <is>
          <t>KALIX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10600-2025</t>
        </is>
      </c>
      <c r="B228" s="1" t="n">
        <v>45721</v>
      </c>
      <c r="C228" s="1" t="n">
        <v>45947</v>
      </c>
      <c r="D228" t="inlineStr">
        <is>
          <t>NORRBOTTENS LÄN</t>
        </is>
      </c>
      <c r="E228" t="inlineStr">
        <is>
          <t>KALIX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9206-2025</t>
        </is>
      </c>
      <c r="B229" s="1" t="n">
        <v>45714.49189814815</v>
      </c>
      <c r="C229" s="1" t="n">
        <v>45947</v>
      </c>
      <c r="D229" t="inlineStr">
        <is>
          <t>NORRBOTTENS LÄN</t>
        </is>
      </c>
      <c r="E229" t="inlineStr">
        <is>
          <t>KALIX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62165-2023</t>
        </is>
      </c>
      <c r="B230" s="1" t="n">
        <v>45266</v>
      </c>
      <c r="C230" s="1" t="n">
        <v>45947</v>
      </c>
      <c r="D230" t="inlineStr">
        <is>
          <t>NORRBOTTENS LÄN</t>
        </is>
      </c>
      <c r="E230" t="inlineStr">
        <is>
          <t>KALIX</t>
        </is>
      </c>
      <c r="G230" t="n">
        <v>9.5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18008-2024</t>
        </is>
      </c>
      <c r="B231" s="1" t="n">
        <v>45419.94920138889</v>
      </c>
      <c r="C231" s="1" t="n">
        <v>45947</v>
      </c>
      <c r="D231" t="inlineStr">
        <is>
          <t>NORRBOTTENS LÄN</t>
        </is>
      </c>
      <c r="E231" t="inlineStr">
        <is>
          <t>KALIX</t>
        </is>
      </c>
      <c r="F231" t="inlineStr">
        <is>
          <t>SCA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18012-2024</t>
        </is>
      </c>
      <c r="B232" s="1" t="n">
        <v>45419</v>
      </c>
      <c r="C232" s="1" t="n">
        <v>45947</v>
      </c>
      <c r="D232" t="inlineStr">
        <is>
          <t>NORRBOTTENS LÄN</t>
        </is>
      </c>
      <c r="E232" t="inlineStr">
        <is>
          <t>KALIX</t>
        </is>
      </c>
      <c r="F232" t="inlineStr">
        <is>
          <t>SCA</t>
        </is>
      </c>
      <c r="G232" t="n">
        <v>12.2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3747-2024</t>
        </is>
      </c>
      <c r="B233" s="1" t="n">
        <v>45321</v>
      </c>
      <c r="C233" s="1" t="n">
        <v>45947</v>
      </c>
      <c r="D233" t="inlineStr">
        <is>
          <t>NORRBOTTENS LÄN</t>
        </is>
      </c>
      <c r="E233" t="inlineStr">
        <is>
          <t>KALIX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5398-2025</t>
        </is>
      </c>
      <c r="B234" s="1" t="n">
        <v>45692.63893518518</v>
      </c>
      <c r="C234" s="1" t="n">
        <v>45947</v>
      </c>
      <c r="D234" t="inlineStr">
        <is>
          <t>NORRBOTTENS LÄN</t>
        </is>
      </c>
      <c r="E234" t="inlineStr">
        <is>
          <t>KALIX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40515-2023</t>
        </is>
      </c>
      <c r="B235" s="1" t="n">
        <v>45170</v>
      </c>
      <c r="C235" s="1" t="n">
        <v>45947</v>
      </c>
      <c r="D235" t="inlineStr">
        <is>
          <t>NORRBOTTENS LÄN</t>
        </is>
      </c>
      <c r="E235" t="inlineStr">
        <is>
          <t>KALIX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27198-2025</t>
        </is>
      </c>
      <c r="B236" s="1" t="n">
        <v>45812.38606481482</v>
      </c>
      <c r="C236" s="1" t="n">
        <v>45947</v>
      </c>
      <c r="D236" t="inlineStr">
        <is>
          <t>NORRBOTTENS LÄN</t>
        </is>
      </c>
      <c r="E236" t="inlineStr">
        <is>
          <t>KALIX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27067-2025</t>
        </is>
      </c>
      <c r="B237" s="1" t="n">
        <v>45811.63658564815</v>
      </c>
      <c r="C237" s="1" t="n">
        <v>45947</v>
      </c>
      <c r="D237" t="inlineStr">
        <is>
          <t>NORRBOTTENS LÄN</t>
        </is>
      </c>
      <c r="E237" t="inlineStr">
        <is>
          <t>KALIX</t>
        </is>
      </c>
      <c r="F237" t="inlineStr">
        <is>
          <t>SCA</t>
        </is>
      </c>
      <c r="G237" t="n">
        <v>6.3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27101-2025</t>
        </is>
      </c>
      <c r="B238" s="1" t="n">
        <v>45811.69857638889</v>
      </c>
      <c r="C238" s="1" t="n">
        <v>45947</v>
      </c>
      <c r="D238" t="inlineStr">
        <is>
          <t>NORRBOTTENS LÄN</t>
        </is>
      </c>
      <c r="E238" t="inlineStr">
        <is>
          <t>KALIX</t>
        </is>
      </c>
      <c r="F238" t="inlineStr">
        <is>
          <t>SCA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27102-2025</t>
        </is>
      </c>
      <c r="B239" s="1" t="n">
        <v>45811.69862268519</v>
      </c>
      <c r="C239" s="1" t="n">
        <v>45947</v>
      </c>
      <c r="D239" t="inlineStr">
        <is>
          <t>NORRBOTTENS LÄN</t>
        </is>
      </c>
      <c r="E239" t="inlineStr">
        <is>
          <t>KALIX</t>
        </is>
      </c>
      <c r="F239" t="inlineStr">
        <is>
          <t>SCA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15796-2025</t>
        </is>
      </c>
      <c r="B240" s="1" t="n">
        <v>45748.64383101852</v>
      </c>
      <c r="C240" s="1" t="n">
        <v>45947</v>
      </c>
      <c r="D240" t="inlineStr">
        <is>
          <t>NORRBOTTENS LÄN</t>
        </is>
      </c>
      <c r="E240" t="inlineStr">
        <is>
          <t>KALIX</t>
        </is>
      </c>
      <c r="F240" t="inlineStr">
        <is>
          <t>SCA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2705-2024</t>
        </is>
      </c>
      <c r="B241" s="1" t="n">
        <v>45314</v>
      </c>
      <c r="C241" s="1" t="n">
        <v>45947</v>
      </c>
      <c r="D241" t="inlineStr">
        <is>
          <t>NORRBOTTENS LÄN</t>
        </is>
      </c>
      <c r="E241" t="inlineStr">
        <is>
          <t>KALIX</t>
        </is>
      </c>
      <c r="G241" t="n">
        <v>8.6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27103-2025</t>
        </is>
      </c>
      <c r="B242" s="1" t="n">
        <v>45811.69864583333</v>
      </c>
      <c r="C242" s="1" t="n">
        <v>45947</v>
      </c>
      <c r="D242" t="inlineStr">
        <is>
          <t>NORRBOTTENS LÄN</t>
        </is>
      </c>
      <c r="E242" t="inlineStr">
        <is>
          <t>KALIX</t>
        </is>
      </c>
      <c r="F242" t="inlineStr">
        <is>
          <t>SCA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6348-2025</t>
        </is>
      </c>
      <c r="B243" s="1" t="n">
        <v>45699.34594907407</v>
      </c>
      <c r="C243" s="1" t="n">
        <v>45947</v>
      </c>
      <c r="D243" t="inlineStr">
        <is>
          <t>NORRBOTTENS LÄN</t>
        </is>
      </c>
      <c r="E243" t="inlineStr">
        <is>
          <t>KALIX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19536-2024</t>
        </is>
      </c>
      <c r="B244" s="1" t="n">
        <v>45429</v>
      </c>
      <c r="C244" s="1" t="n">
        <v>45947</v>
      </c>
      <c r="D244" t="inlineStr">
        <is>
          <t>NORRBOTTENS LÄN</t>
        </is>
      </c>
      <c r="E244" t="inlineStr">
        <is>
          <t>KALIX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659-2024</t>
        </is>
      </c>
      <c r="B245" s="1" t="n">
        <v>45299.93310185185</v>
      </c>
      <c r="C245" s="1" t="n">
        <v>45947</v>
      </c>
      <c r="D245" t="inlineStr">
        <is>
          <t>NORRBOTTENS LÄN</t>
        </is>
      </c>
      <c r="E245" t="inlineStr">
        <is>
          <t>KALIX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47634-2024</t>
        </is>
      </c>
      <c r="B246" s="1" t="n">
        <v>45588.345625</v>
      </c>
      <c r="C246" s="1" t="n">
        <v>45947</v>
      </c>
      <c r="D246" t="inlineStr">
        <is>
          <t>NORRBOTTENS LÄN</t>
        </is>
      </c>
      <c r="E246" t="inlineStr">
        <is>
          <t>KALIX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49889-2023</t>
        </is>
      </c>
      <c r="B247" s="1" t="n">
        <v>45213.65107638889</v>
      </c>
      <c r="C247" s="1" t="n">
        <v>45947</v>
      </c>
      <c r="D247" t="inlineStr">
        <is>
          <t>NORRBOTTENS LÄN</t>
        </is>
      </c>
      <c r="E247" t="inlineStr">
        <is>
          <t>KALIX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27462-2025</t>
        </is>
      </c>
      <c r="B248" s="1" t="n">
        <v>45813.34603009259</v>
      </c>
      <c r="C248" s="1" t="n">
        <v>45947</v>
      </c>
      <c r="D248" t="inlineStr">
        <is>
          <t>NORRBOTTENS LÄN</t>
        </is>
      </c>
      <c r="E248" t="inlineStr">
        <is>
          <t>KALIX</t>
        </is>
      </c>
      <c r="F248" t="inlineStr">
        <is>
          <t>SCA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22480-2024</t>
        </is>
      </c>
      <c r="B249" s="1" t="n">
        <v>45446</v>
      </c>
      <c r="C249" s="1" t="n">
        <v>45947</v>
      </c>
      <c r="D249" t="inlineStr">
        <is>
          <t>NORRBOTTENS LÄN</t>
        </is>
      </c>
      <c r="E249" t="inlineStr">
        <is>
          <t>KALIX</t>
        </is>
      </c>
      <c r="F249" t="inlineStr">
        <is>
          <t>SCA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46622-2021</t>
        </is>
      </c>
      <c r="B250" s="1" t="n">
        <v>44445.56966435185</v>
      </c>
      <c r="C250" s="1" t="n">
        <v>45947</v>
      </c>
      <c r="D250" t="inlineStr">
        <is>
          <t>NORRBOTTENS LÄN</t>
        </is>
      </c>
      <c r="E250" t="inlineStr">
        <is>
          <t>KALIX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27787-2025</t>
        </is>
      </c>
      <c r="B251" s="1" t="n">
        <v>45816.69780092593</v>
      </c>
      <c r="C251" s="1" t="n">
        <v>45947</v>
      </c>
      <c r="D251" t="inlineStr">
        <is>
          <t>NORRBOTTENS LÄN</t>
        </is>
      </c>
      <c r="E251" t="inlineStr">
        <is>
          <t>KALIX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27825-2025</t>
        </is>
      </c>
      <c r="B252" s="1" t="n">
        <v>45817.3472337963</v>
      </c>
      <c r="C252" s="1" t="n">
        <v>45947</v>
      </c>
      <c r="D252" t="inlineStr">
        <is>
          <t>NORRBOTTENS LÄN</t>
        </is>
      </c>
      <c r="E252" t="inlineStr">
        <is>
          <t>KALIX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30676-2023</t>
        </is>
      </c>
      <c r="B253" s="1" t="n">
        <v>45112</v>
      </c>
      <c r="C253" s="1" t="n">
        <v>45947</v>
      </c>
      <c r="D253" t="inlineStr">
        <is>
          <t>NORRBOTTENS LÄN</t>
        </is>
      </c>
      <c r="E253" t="inlineStr">
        <is>
          <t>KALIX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27745-2025</t>
        </is>
      </c>
      <c r="B254" s="1" t="n">
        <v>45815.63855324074</v>
      </c>
      <c r="C254" s="1" t="n">
        <v>45947</v>
      </c>
      <c r="D254" t="inlineStr">
        <is>
          <t>NORRBOTTENS LÄN</t>
        </is>
      </c>
      <c r="E254" t="inlineStr">
        <is>
          <t>KALIX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27751-2025</t>
        </is>
      </c>
      <c r="B255" s="1" t="n">
        <v>45815.68703703704</v>
      </c>
      <c r="C255" s="1" t="n">
        <v>45947</v>
      </c>
      <c r="D255" t="inlineStr">
        <is>
          <t>NORRBOTTENS LÄN</t>
        </is>
      </c>
      <c r="E255" t="inlineStr">
        <is>
          <t>KALIX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27765-2025</t>
        </is>
      </c>
      <c r="B256" s="1" t="n">
        <v>45816.58614583333</v>
      </c>
      <c r="C256" s="1" t="n">
        <v>45947</v>
      </c>
      <c r="D256" t="inlineStr">
        <is>
          <t>NORRBOTTENS LÄN</t>
        </is>
      </c>
      <c r="E256" t="inlineStr">
        <is>
          <t>KALIX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27767-2025</t>
        </is>
      </c>
      <c r="B257" s="1" t="n">
        <v>45816.58965277778</v>
      </c>
      <c r="C257" s="1" t="n">
        <v>45947</v>
      </c>
      <c r="D257" t="inlineStr">
        <is>
          <t>NORRBOTTENS LÄN</t>
        </is>
      </c>
      <c r="E257" t="inlineStr">
        <is>
          <t>KALIX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23878-2022</t>
        </is>
      </c>
      <c r="B258" s="1" t="n">
        <v>44722.56104166667</v>
      </c>
      <c r="C258" s="1" t="n">
        <v>45947</v>
      </c>
      <c r="D258" t="inlineStr">
        <is>
          <t>NORRBOTTENS LÄN</t>
        </is>
      </c>
      <c r="E258" t="inlineStr">
        <is>
          <t>KALIX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10071-2024</t>
        </is>
      </c>
      <c r="B259" s="1" t="n">
        <v>45364.40600694445</v>
      </c>
      <c r="C259" s="1" t="n">
        <v>45947</v>
      </c>
      <c r="D259" t="inlineStr">
        <is>
          <t>NORRBOTTENS LÄN</t>
        </is>
      </c>
      <c r="E259" t="inlineStr">
        <is>
          <t>KALIX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17583-2024</t>
        </is>
      </c>
      <c r="B260" s="1" t="n">
        <v>45415.9237037037</v>
      </c>
      <c r="C260" s="1" t="n">
        <v>45947</v>
      </c>
      <c r="D260" t="inlineStr">
        <is>
          <t>NORRBOTTENS LÄN</t>
        </is>
      </c>
      <c r="E260" t="inlineStr">
        <is>
          <t>KALIX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66739-2021</t>
        </is>
      </c>
      <c r="B261" s="1" t="n">
        <v>44520.84179398148</v>
      </c>
      <c r="C261" s="1" t="n">
        <v>45947</v>
      </c>
      <c r="D261" t="inlineStr">
        <is>
          <t>NORRBOTTENS LÄN</t>
        </is>
      </c>
      <c r="E261" t="inlineStr">
        <is>
          <t>KALIX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55539-2024</t>
        </is>
      </c>
      <c r="B262" s="1" t="n">
        <v>45622</v>
      </c>
      <c r="C262" s="1" t="n">
        <v>45947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27901-2025</t>
        </is>
      </c>
      <c r="B263" s="1" t="n">
        <v>45817.46548611111</v>
      </c>
      <c r="C263" s="1" t="n">
        <v>45947</v>
      </c>
      <c r="D263" t="inlineStr">
        <is>
          <t>NORRBOTTENS LÄN</t>
        </is>
      </c>
      <c r="E263" t="inlineStr">
        <is>
          <t>KALIX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27782-2025</t>
        </is>
      </c>
      <c r="B264" s="1" t="n">
        <v>45816.68195601852</v>
      </c>
      <c r="C264" s="1" t="n">
        <v>45947</v>
      </c>
      <c r="D264" t="inlineStr">
        <is>
          <t>NORRBOTTENS LÄN</t>
        </is>
      </c>
      <c r="E264" t="inlineStr">
        <is>
          <t>KALIX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27904-2025</t>
        </is>
      </c>
      <c r="B265" s="1" t="n">
        <v>45817.46805555555</v>
      </c>
      <c r="C265" s="1" t="n">
        <v>45947</v>
      </c>
      <c r="D265" t="inlineStr">
        <is>
          <t>NORRBOTTENS LÄN</t>
        </is>
      </c>
      <c r="E265" t="inlineStr">
        <is>
          <t>KALIX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27747-2025</t>
        </is>
      </c>
      <c r="B266" s="1" t="n">
        <v>45815.67590277778</v>
      </c>
      <c r="C266" s="1" t="n">
        <v>45947</v>
      </c>
      <c r="D266" t="inlineStr">
        <is>
          <t>NORRBOTTENS LÄN</t>
        </is>
      </c>
      <c r="E266" t="inlineStr">
        <is>
          <t>KALIX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27749-2025</t>
        </is>
      </c>
      <c r="B267" s="1" t="n">
        <v>45815.68055555555</v>
      </c>
      <c r="C267" s="1" t="n">
        <v>45947</v>
      </c>
      <c r="D267" t="inlineStr">
        <is>
          <t>NORRBOTTENS LÄN</t>
        </is>
      </c>
      <c r="E267" t="inlineStr">
        <is>
          <t>KALIX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27761-2025</t>
        </is>
      </c>
      <c r="B268" s="1" t="n">
        <v>45816.57137731482</v>
      </c>
      <c r="C268" s="1" t="n">
        <v>45947</v>
      </c>
      <c r="D268" t="inlineStr">
        <is>
          <t>NORRBOTTENS LÄN</t>
        </is>
      </c>
      <c r="E268" t="inlineStr">
        <is>
          <t>KALIX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27764-2025</t>
        </is>
      </c>
      <c r="B269" s="1" t="n">
        <v>45816.58204861111</v>
      </c>
      <c r="C269" s="1" t="n">
        <v>45947</v>
      </c>
      <c r="D269" t="inlineStr">
        <is>
          <t>NORRBOTTENS LÄN</t>
        </is>
      </c>
      <c r="E269" t="inlineStr">
        <is>
          <t>KALIX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27771-2025</t>
        </is>
      </c>
      <c r="B270" s="1" t="n">
        <v>45816.63277777778</v>
      </c>
      <c r="C270" s="1" t="n">
        <v>45947</v>
      </c>
      <c r="D270" t="inlineStr">
        <is>
          <t>NORRBOTTENS LÄN</t>
        </is>
      </c>
      <c r="E270" t="inlineStr">
        <is>
          <t>KALIX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28001-2025</t>
        </is>
      </c>
      <c r="B271" s="1" t="n">
        <v>45817.59512731482</v>
      </c>
      <c r="C271" s="1" t="n">
        <v>45947</v>
      </c>
      <c r="D271" t="inlineStr">
        <is>
          <t>NORRBOTTENS LÄN</t>
        </is>
      </c>
      <c r="E271" t="inlineStr">
        <is>
          <t>KALIX</t>
        </is>
      </c>
      <c r="F271" t="inlineStr">
        <is>
          <t>SCA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27752-2025</t>
        </is>
      </c>
      <c r="B272" s="1" t="n">
        <v>45815.69028935185</v>
      </c>
      <c r="C272" s="1" t="n">
        <v>45947</v>
      </c>
      <c r="D272" t="inlineStr">
        <is>
          <t>NORRBOTTENS LÄN</t>
        </is>
      </c>
      <c r="E272" t="inlineStr">
        <is>
          <t>KALIX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47565-2024</t>
        </is>
      </c>
      <c r="B273" s="1" t="n">
        <v>45587</v>
      </c>
      <c r="C273" s="1" t="n">
        <v>45947</v>
      </c>
      <c r="D273" t="inlineStr">
        <is>
          <t>NORRBOTTENS LÄN</t>
        </is>
      </c>
      <c r="E273" t="inlineStr">
        <is>
          <t>KALIX</t>
        </is>
      </c>
      <c r="F273" t="inlineStr">
        <is>
          <t>SCA</t>
        </is>
      </c>
      <c r="G273" t="n">
        <v>8.300000000000001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27763-2025</t>
        </is>
      </c>
      <c r="B274" s="1" t="n">
        <v>45816.57856481482</v>
      </c>
      <c r="C274" s="1" t="n">
        <v>45947</v>
      </c>
      <c r="D274" t="inlineStr">
        <is>
          <t>NORRBOTTENS LÄN</t>
        </is>
      </c>
      <c r="E274" t="inlineStr">
        <is>
          <t>KALIX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27779-2025</t>
        </is>
      </c>
      <c r="B275" s="1" t="n">
        <v>45816.65878472223</v>
      </c>
      <c r="C275" s="1" t="n">
        <v>45947</v>
      </c>
      <c r="D275" t="inlineStr">
        <is>
          <t>NORRBOTTENS LÄN</t>
        </is>
      </c>
      <c r="E275" t="inlineStr">
        <is>
          <t>KALIX</t>
        </is>
      </c>
      <c r="G275" t="n">
        <v>9.699999999999999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21638-2022</t>
        </is>
      </c>
      <c r="B276" s="1" t="n">
        <v>44706.92641203704</v>
      </c>
      <c r="C276" s="1" t="n">
        <v>45947</v>
      </c>
      <c r="D276" t="inlineStr">
        <is>
          <t>NORRBOTTENS LÄN</t>
        </is>
      </c>
      <c r="E276" t="inlineStr">
        <is>
          <t>KALIX</t>
        </is>
      </c>
      <c r="F276" t="inlineStr">
        <is>
          <t>Sveaskog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27762-2025</t>
        </is>
      </c>
      <c r="B277" s="1" t="n">
        <v>45816.57533564815</v>
      </c>
      <c r="C277" s="1" t="n">
        <v>45947</v>
      </c>
      <c r="D277" t="inlineStr">
        <is>
          <t>NORRBOTTENS LÄN</t>
        </is>
      </c>
      <c r="E277" t="inlineStr">
        <is>
          <t>KALIX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27772-2025</t>
        </is>
      </c>
      <c r="B278" s="1" t="n">
        <v>45816.63599537037</v>
      </c>
      <c r="C278" s="1" t="n">
        <v>45947</v>
      </c>
      <c r="D278" t="inlineStr">
        <is>
          <t>NORRBOTTENS LÄN</t>
        </is>
      </c>
      <c r="E278" t="inlineStr">
        <is>
          <t>KALIX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27774-2025</t>
        </is>
      </c>
      <c r="B279" s="1" t="n">
        <v>45816.64159722222</v>
      </c>
      <c r="C279" s="1" t="n">
        <v>45947</v>
      </c>
      <c r="D279" t="inlineStr">
        <is>
          <t>NORRBOTTENS LÄN</t>
        </is>
      </c>
      <c r="E279" t="inlineStr">
        <is>
          <t>KALIX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27778-2025</t>
        </is>
      </c>
      <c r="B280" s="1" t="n">
        <v>45816.65658564815</v>
      </c>
      <c r="C280" s="1" t="n">
        <v>45947</v>
      </c>
      <c r="D280" t="inlineStr">
        <is>
          <t>NORRBOTTENS LÄN</t>
        </is>
      </c>
      <c r="E280" t="inlineStr">
        <is>
          <t>KALIX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27780-2025</t>
        </is>
      </c>
      <c r="B281" s="1" t="n">
        <v>45816.66149305556</v>
      </c>
      <c r="C281" s="1" t="n">
        <v>45947</v>
      </c>
      <c r="D281" t="inlineStr">
        <is>
          <t>NORRBOTTENS LÄN</t>
        </is>
      </c>
      <c r="E281" t="inlineStr">
        <is>
          <t>KALIX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27781-2025</t>
        </is>
      </c>
      <c r="B282" s="1" t="n">
        <v>45816.66796296297</v>
      </c>
      <c r="C282" s="1" t="n">
        <v>45947</v>
      </c>
      <c r="D282" t="inlineStr">
        <is>
          <t>NORRBOTTENS LÄN</t>
        </is>
      </c>
      <c r="E282" t="inlineStr">
        <is>
          <t>KALIX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27783-2025</t>
        </is>
      </c>
      <c r="B283" s="1" t="n">
        <v>45816.68586805555</v>
      </c>
      <c r="C283" s="1" t="n">
        <v>45947</v>
      </c>
      <c r="D283" t="inlineStr">
        <is>
          <t>NORRBOTTENS LÄN</t>
        </is>
      </c>
      <c r="E283" t="inlineStr">
        <is>
          <t>KALIX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27784-2025</t>
        </is>
      </c>
      <c r="B284" s="1" t="n">
        <v>45816.69010416666</v>
      </c>
      <c r="C284" s="1" t="n">
        <v>45947</v>
      </c>
      <c r="D284" t="inlineStr">
        <is>
          <t>NORRBOTTENS LÄN</t>
        </is>
      </c>
      <c r="E284" t="inlineStr">
        <is>
          <t>KALIX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18227-2024</t>
        </is>
      </c>
      <c r="B285" s="1" t="n">
        <v>45420.96472222222</v>
      </c>
      <c r="C285" s="1" t="n">
        <v>45947</v>
      </c>
      <c r="D285" t="inlineStr">
        <is>
          <t>NORRBOTTENS LÄN</t>
        </is>
      </c>
      <c r="E285" t="inlineStr">
        <is>
          <t>KALIX</t>
        </is>
      </c>
      <c r="F285" t="inlineStr">
        <is>
          <t>SCA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27768-2025</t>
        </is>
      </c>
      <c r="B286" s="1" t="n">
        <v>45816.59293981481</v>
      </c>
      <c r="C286" s="1" t="n">
        <v>45947</v>
      </c>
      <c r="D286" t="inlineStr">
        <is>
          <t>NORRBOTTENS LÄN</t>
        </is>
      </c>
      <c r="E286" t="inlineStr">
        <is>
          <t>KALIX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27770-2025</t>
        </is>
      </c>
      <c r="B287" s="1" t="n">
        <v>45816.62489583333</v>
      </c>
      <c r="C287" s="1" t="n">
        <v>45947</v>
      </c>
      <c r="D287" t="inlineStr">
        <is>
          <t>NORRBOTTENS LÄN</t>
        </is>
      </c>
      <c r="E287" t="inlineStr">
        <is>
          <t>KALIX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27773-2025</t>
        </is>
      </c>
      <c r="B288" s="1" t="n">
        <v>45816.63829861111</v>
      </c>
      <c r="C288" s="1" t="n">
        <v>45947</v>
      </c>
      <c r="D288" t="inlineStr">
        <is>
          <t>NORRBOTTENS LÄN</t>
        </is>
      </c>
      <c r="E288" t="inlineStr">
        <is>
          <t>KALIX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27786-2025</t>
        </is>
      </c>
      <c r="B289" s="1" t="n">
        <v>45816.69568287037</v>
      </c>
      <c r="C289" s="1" t="n">
        <v>45947</v>
      </c>
      <c r="D289" t="inlineStr">
        <is>
          <t>NORRBOTTENS LÄN</t>
        </is>
      </c>
      <c r="E289" t="inlineStr">
        <is>
          <t>KALIX</t>
        </is>
      </c>
      <c r="G289" t="n">
        <v>18.4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8567-2024</t>
        </is>
      </c>
      <c r="B290" s="1" t="n">
        <v>45355.59298611111</v>
      </c>
      <c r="C290" s="1" t="n">
        <v>45947</v>
      </c>
      <c r="D290" t="inlineStr">
        <is>
          <t>NORRBOTTENS LÄN</t>
        </is>
      </c>
      <c r="E290" t="inlineStr">
        <is>
          <t>KALIX</t>
        </is>
      </c>
      <c r="G290" t="n">
        <v>9.1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58765-2023</t>
        </is>
      </c>
      <c r="B291" s="1" t="n">
        <v>45251</v>
      </c>
      <c r="C291" s="1" t="n">
        <v>45947</v>
      </c>
      <c r="D291" t="inlineStr">
        <is>
          <t>NORRBOTTENS LÄN</t>
        </is>
      </c>
      <c r="E291" t="inlineStr">
        <is>
          <t>KALIX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19714-2025</t>
        </is>
      </c>
      <c r="B292" s="1" t="n">
        <v>45771.3512962963</v>
      </c>
      <c r="C292" s="1" t="n">
        <v>45947</v>
      </c>
      <c r="D292" t="inlineStr">
        <is>
          <t>NORRBOTTENS LÄN</t>
        </is>
      </c>
      <c r="E292" t="inlineStr">
        <is>
          <t>KALIX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285-2024</t>
        </is>
      </c>
      <c r="B293" s="1" t="n">
        <v>45295.41796296297</v>
      </c>
      <c r="C293" s="1" t="n">
        <v>45947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7189-2023</t>
        </is>
      </c>
      <c r="B294" s="1" t="n">
        <v>44970.53221064815</v>
      </c>
      <c r="C294" s="1" t="n">
        <v>45947</v>
      </c>
      <c r="D294" t="inlineStr">
        <is>
          <t>NORRBOTTENS LÄN</t>
        </is>
      </c>
      <c r="E294" t="inlineStr">
        <is>
          <t>KALIX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19311-2023</t>
        </is>
      </c>
      <c r="B295" s="1" t="n">
        <v>45049</v>
      </c>
      <c r="C295" s="1" t="n">
        <v>45947</v>
      </c>
      <c r="D295" t="inlineStr">
        <is>
          <t>NORRBOTTENS LÄN</t>
        </is>
      </c>
      <c r="E295" t="inlineStr">
        <is>
          <t>KALIX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28617-2025</t>
        </is>
      </c>
      <c r="B296" s="1" t="n">
        <v>45819.60979166667</v>
      </c>
      <c r="C296" s="1" t="n">
        <v>45947</v>
      </c>
      <c r="D296" t="inlineStr">
        <is>
          <t>NORRBOTTENS LÄN</t>
        </is>
      </c>
      <c r="E296" t="inlineStr">
        <is>
          <t>KALIX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6463-2023</t>
        </is>
      </c>
      <c r="B297" s="1" t="n">
        <v>44965.94059027778</v>
      </c>
      <c r="C297" s="1" t="n">
        <v>45947</v>
      </c>
      <c r="D297" t="inlineStr">
        <is>
          <t>NORRBOTTENS LÄN</t>
        </is>
      </c>
      <c r="E297" t="inlineStr">
        <is>
          <t>KALIX</t>
        </is>
      </c>
      <c r="F297" t="inlineStr">
        <is>
          <t>SCA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28846-2025</t>
        </is>
      </c>
      <c r="B298" s="1" t="n">
        <v>45820.57342592593</v>
      </c>
      <c r="C298" s="1" t="n">
        <v>45947</v>
      </c>
      <c r="D298" t="inlineStr">
        <is>
          <t>NORRBOTTENS LÄN</t>
        </is>
      </c>
      <c r="E298" t="inlineStr">
        <is>
          <t>KALIX</t>
        </is>
      </c>
      <c r="F298" t="inlineStr">
        <is>
          <t>SCA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28847-2025</t>
        </is>
      </c>
      <c r="B299" s="1" t="n">
        <v>45820.57344907407</v>
      </c>
      <c r="C299" s="1" t="n">
        <v>45947</v>
      </c>
      <c r="D299" t="inlineStr">
        <is>
          <t>NORRBOTTENS LÄN</t>
        </is>
      </c>
      <c r="E299" t="inlineStr">
        <is>
          <t>KALIX</t>
        </is>
      </c>
      <c r="F299" t="inlineStr">
        <is>
          <t>SCA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15819-2025</t>
        </is>
      </c>
      <c r="B300" s="1" t="n">
        <v>45748.68537037037</v>
      </c>
      <c r="C300" s="1" t="n">
        <v>45947</v>
      </c>
      <c r="D300" t="inlineStr">
        <is>
          <t>NORRBOTTENS LÄN</t>
        </is>
      </c>
      <c r="E300" t="inlineStr">
        <is>
          <t>KALIX</t>
        </is>
      </c>
      <c r="F300" t="inlineStr">
        <is>
          <t>SCA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2000-2024</t>
        </is>
      </c>
      <c r="B301" s="1" t="n">
        <v>45308</v>
      </c>
      <c r="C301" s="1" t="n">
        <v>45947</v>
      </c>
      <c r="D301" t="inlineStr">
        <is>
          <t>NORRBOTTENS LÄN</t>
        </is>
      </c>
      <c r="E301" t="inlineStr">
        <is>
          <t>KALIX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29625-2025</t>
        </is>
      </c>
      <c r="B302" s="1" t="n">
        <v>45825.44418981481</v>
      </c>
      <c r="C302" s="1" t="n">
        <v>45947</v>
      </c>
      <c r="D302" t="inlineStr">
        <is>
          <t>NORRBOTTENS LÄN</t>
        </is>
      </c>
      <c r="E302" t="inlineStr">
        <is>
          <t>KALIX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29655-2025</t>
        </is>
      </c>
      <c r="B303" s="1" t="n">
        <v>45825.4837962963</v>
      </c>
      <c r="C303" s="1" t="n">
        <v>45947</v>
      </c>
      <c r="D303" t="inlineStr">
        <is>
          <t>NORRBOTTENS LÄN</t>
        </is>
      </c>
      <c r="E303" t="inlineStr">
        <is>
          <t>KALIX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19155-2023</t>
        </is>
      </c>
      <c r="B304" s="1" t="n">
        <v>45044</v>
      </c>
      <c r="C304" s="1" t="n">
        <v>45947</v>
      </c>
      <c r="D304" t="inlineStr">
        <is>
          <t>NORRBOTTENS LÄN</t>
        </is>
      </c>
      <c r="E304" t="inlineStr">
        <is>
          <t>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30164-2025</t>
        </is>
      </c>
      <c r="B305" s="1" t="n">
        <v>45827.32819444445</v>
      </c>
      <c r="C305" s="1" t="n">
        <v>45947</v>
      </c>
      <c r="D305" t="inlineStr">
        <is>
          <t>NORRBOTTENS LÄN</t>
        </is>
      </c>
      <c r="E305" t="inlineStr">
        <is>
          <t>KALIX</t>
        </is>
      </c>
      <c r="G305" t="n">
        <v>26.1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4082-2023</t>
        </is>
      </c>
      <c r="B306" s="1" t="n">
        <v>44950</v>
      </c>
      <c r="C306" s="1" t="n">
        <v>45947</v>
      </c>
      <c r="D306" t="inlineStr">
        <is>
          <t>NORRBOTTENS LÄN</t>
        </is>
      </c>
      <c r="E306" t="inlineStr">
        <is>
          <t>KALIX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30232-2025</t>
        </is>
      </c>
      <c r="B307" s="1" t="n">
        <v>45827.38586805556</v>
      </c>
      <c r="C307" s="1" t="n">
        <v>45947</v>
      </c>
      <c r="D307" t="inlineStr">
        <is>
          <t>NORRBOTTENS LÄN</t>
        </is>
      </c>
      <c r="E307" t="inlineStr">
        <is>
          <t>KALIX</t>
        </is>
      </c>
      <c r="G307" t="n">
        <v>10.6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59018-2022</t>
        </is>
      </c>
      <c r="B308" s="1" t="n">
        <v>44903.87568287037</v>
      </c>
      <c r="C308" s="1" t="n">
        <v>45947</v>
      </c>
      <c r="D308" t="inlineStr">
        <is>
          <t>NORRBOTTENS LÄN</t>
        </is>
      </c>
      <c r="E308" t="inlineStr">
        <is>
          <t>KALIX</t>
        </is>
      </c>
      <c r="G308" t="n">
        <v>17.8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30387-2025</t>
        </is>
      </c>
      <c r="B309" s="1" t="n">
        <v>45827.57340277778</v>
      </c>
      <c r="C309" s="1" t="n">
        <v>45947</v>
      </c>
      <c r="D309" t="inlineStr">
        <is>
          <t>NORRBOTTENS LÄN</t>
        </is>
      </c>
      <c r="E309" t="inlineStr">
        <is>
          <t>KALIX</t>
        </is>
      </c>
      <c r="F309" t="inlineStr">
        <is>
          <t>SCA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30715-2025</t>
        </is>
      </c>
      <c r="B310" s="1" t="n">
        <v>45831.55346064815</v>
      </c>
      <c r="C310" s="1" t="n">
        <v>45947</v>
      </c>
      <c r="D310" t="inlineStr">
        <is>
          <t>NORRBOTTENS LÄN</t>
        </is>
      </c>
      <c r="E310" t="inlineStr">
        <is>
          <t>KALIX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31036-2025</t>
        </is>
      </c>
      <c r="B311" s="1" t="n">
        <v>45832.54734953704</v>
      </c>
      <c r="C311" s="1" t="n">
        <v>45947</v>
      </c>
      <c r="D311" t="inlineStr">
        <is>
          <t>NORRBOTTENS LÄN</t>
        </is>
      </c>
      <c r="E311" t="inlineStr">
        <is>
          <t>KALIX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45012-2025</t>
        </is>
      </c>
      <c r="B312" s="1" t="n">
        <v>45918</v>
      </c>
      <c r="C312" s="1" t="n">
        <v>45947</v>
      </c>
      <c r="D312" t="inlineStr">
        <is>
          <t>NORRBOTTENS LÄN</t>
        </is>
      </c>
      <c r="E312" t="inlineStr">
        <is>
          <t>KALIX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31209-2025</t>
        </is>
      </c>
      <c r="B313" s="1" t="n">
        <v>45832.7091087963</v>
      </c>
      <c r="C313" s="1" t="n">
        <v>45947</v>
      </c>
      <c r="D313" t="inlineStr">
        <is>
          <t>NORRBOTTENS LÄN</t>
        </is>
      </c>
      <c r="E313" t="inlineStr">
        <is>
          <t>KALIX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19627-2025</t>
        </is>
      </c>
      <c r="B314" s="1" t="n">
        <v>45770</v>
      </c>
      <c r="C314" s="1" t="n">
        <v>45947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2553-2025</t>
        </is>
      </c>
      <c r="B315" s="1" t="n">
        <v>45673</v>
      </c>
      <c r="C315" s="1" t="n">
        <v>45947</v>
      </c>
      <c r="D315" t="inlineStr">
        <is>
          <t>NORRBOTTENS LÄN</t>
        </is>
      </c>
      <c r="E315" t="inlineStr">
        <is>
          <t>KALIX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60222-2024</t>
        </is>
      </c>
      <c r="B316" s="1" t="n">
        <v>45642.69934027778</v>
      </c>
      <c r="C316" s="1" t="n">
        <v>45947</v>
      </c>
      <c r="D316" t="inlineStr">
        <is>
          <t>NORRBOTTENS LÄN</t>
        </is>
      </c>
      <c r="E316" t="inlineStr">
        <is>
          <t>KALIX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42826-2024</t>
        </is>
      </c>
      <c r="B317" s="1" t="n">
        <v>45566</v>
      </c>
      <c r="C317" s="1" t="n">
        <v>45947</v>
      </c>
      <c r="D317" t="inlineStr">
        <is>
          <t>NORRBOTTENS LÄN</t>
        </is>
      </c>
      <c r="E317" t="inlineStr">
        <is>
          <t>KALIX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5937-2021</t>
        </is>
      </c>
      <c r="B318" s="1" t="n">
        <v>44229</v>
      </c>
      <c r="C318" s="1" t="n">
        <v>45947</v>
      </c>
      <c r="D318" t="inlineStr">
        <is>
          <t>NORRBOTTENS LÄN</t>
        </is>
      </c>
      <c r="E318" t="inlineStr">
        <is>
          <t>KALIX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32241-2025</t>
        </is>
      </c>
      <c r="B319" s="1" t="n">
        <v>45835.61546296296</v>
      </c>
      <c r="C319" s="1" t="n">
        <v>45947</v>
      </c>
      <c r="D319" t="inlineStr">
        <is>
          <t>NORRBOTTENS LÄN</t>
        </is>
      </c>
      <c r="E319" t="inlineStr">
        <is>
          <t>KALIX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32242-2025</t>
        </is>
      </c>
      <c r="B320" s="1" t="n">
        <v>45835.61557870371</v>
      </c>
      <c r="C320" s="1" t="n">
        <v>45947</v>
      </c>
      <c r="D320" t="inlineStr">
        <is>
          <t>NORRBOTTENS LÄN</t>
        </is>
      </c>
      <c r="E320" t="inlineStr">
        <is>
          <t>KALIX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46478-2025</t>
        </is>
      </c>
      <c r="B321" s="1" t="n">
        <v>45925.69836805556</v>
      </c>
      <c r="C321" s="1" t="n">
        <v>45947</v>
      </c>
      <c r="D321" t="inlineStr">
        <is>
          <t>NORRBOTTENS LÄN</t>
        </is>
      </c>
      <c r="E321" t="inlineStr">
        <is>
          <t>KALIX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64907-2021</t>
        </is>
      </c>
      <c r="B322" s="1" t="n">
        <v>44512</v>
      </c>
      <c r="C322" s="1" t="n">
        <v>45947</v>
      </c>
      <c r="D322" t="inlineStr">
        <is>
          <t>NORRBOTTENS LÄN</t>
        </is>
      </c>
      <c r="E322" t="inlineStr">
        <is>
          <t>KALIX</t>
        </is>
      </c>
      <c r="G322" t="n">
        <v>11.5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14404-2023</t>
        </is>
      </c>
      <c r="B323" s="1" t="n">
        <v>45009</v>
      </c>
      <c r="C323" s="1" t="n">
        <v>45947</v>
      </c>
      <c r="D323" t="inlineStr">
        <is>
          <t>NORRBOTTENS LÄN</t>
        </is>
      </c>
      <c r="E323" t="inlineStr">
        <is>
          <t>KALIX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24273-2024</t>
        </is>
      </c>
      <c r="B324" s="1" t="n">
        <v>45457.43016203704</v>
      </c>
      <c r="C324" s="1" t="n">
        <v>45947</v>
      </c>
      <c r="D324" t="inlineStr">
        <is>
          <t>NORRBOTTENS LÄN</t>
        </is>
      </c>
      <c r="E324" t="inlineStr">
        <is>
          <t>KALIX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32244-2025</t>
        </is>
      </c>
      <c r="B325" s="1" t="n">
        <v>45835.61568287037</v>
      </c>
      <c r="C325" s="1" t="n">
        <v>45947</v>
      </c>
      <c r="D325" t="inlineStr">
        <is>
          <t>NORRBOTTENS LÄN</t>
        </is>
      </c>
      <c r="E325" t="inlineStr">
        <is>
          <t>KALIX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7184-2023</t>
        </is>
      </c>
      <c r="B326" s="1" t="n">
        <v>44970.52166666667</v>
      </c>
      <c r="C326" s="1" t="n">
        <v>45947</v>
      </c>
      <c r="D326" t="inlineStr">
        <is>
          <t>NORRBOTTENS LÄN</t>
        </is>
      </c>
      <c r="E326" t="inlineStr">
        <is>
          <t>KALIX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7196-2023</t>
        </is>
      </c>
      <c r="B327" s="1" t="n">
        <v>44970.54061342592</v>
      </c>
      <c r="C327" s="1" t="n">
        <v>45947</v>
      </c>
      <c r="D327" t="inlineStr">
        <is>
          <t>NORRBOTTENS LÄN</t>
        </is>
      </c>
      <c r="E327" t="inlineStr">
        <is>
          <t>KALIX</t>
        </is>
      </c>
      <c r="G327" t="n">
        <v>16.9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8277-2023</t>
        </is>
      </c>
      <c r="B328" s="1" t="n">
        <v>44974.63965277778</v>
      </c>
      <c r="C328" s="1" t="n">
        <v>45947</v>
      </c>
      <c r="D328" t="inlineStr">
        <is>
          <t>NORRBOTTENS LÄN</t>
        </is>
      </c>
      <c r="E328" t="inlineStr">
        <is>
          <t>KALIX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8272-2023</t>
        </is>
      </c>
      <c r="B329" s="1" t="n">
        <v>44974.63518518519</v>
      </c>
      <c r="C329" s="1" t="n">
        <v>45947</v>
      </c>
      <c r="D329" t="inlineStr">
        <is>
          <t>NORRBOTTENS LÄN</t>
        </is>
      </c>
      <c r="E329" t="inlineStr">
        <is>
          <t>KALIX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4405-2023</t>
        </is>
      </c>
      <c r="B330" s="1" t="n">
        <v>44956.36164351852</v>
      </c>
      <c r="C330" s="1" t="n">
        <v>45947</v>
      </c>
      <c r="D330" t="inlineStr">
        <is>
          <t>NORRBOTTENS LÄN</t>
        </is>
      </c>
      <c r="E330" t="inlineStr">
        <is>
          <t>KALIX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44711-2024</t>
        </is>
      </c>
      <c r="B331" s="1" t="n">
        <v>45574</v>
      </c>
      <c r="C331" s="1" t="n">
        <v>45947</v>
      </c>
      <c r="D331" t="inlineStr">
        <is>
          <t>NORRBOTTENS LÄN</t>
        </is>
      </c>
      <c r="E331" t="inlineStr">
        <is>
          <t>KALIX</t>
        </is>
      </c>
      <c r="F331" t="inlineStr">
        <is>
          <t>Sveaskog</t>
        </is>
      </c>
      <c r="G331" t="n">
        <v>14.4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64939-2023</t>
        </is>
      </c>
      <c r="B332" s="1" t="n">
        <v>45282</v>
      </c>
      <c r="C332" s="1" t="n">
        <v>45947</v>
      </c>
      <c r="D332" t="inlineStr">
        <is>
          <t>NORRBOTTENS LÄN</t>
        </is>
      </c>
      <c r="E332" t="inlineStr">
        <is>
          <t>KALIX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33619-2025</t>
        </is>
      </c>
      <c r="B333" s="1" t="n">
        <v>45841</v>
      </c>
      <c r="C333" s="1" t="n">
        <v>45947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3799-2025</t>
        </is>
      </c>
      <c r="B334" s="1" t="n">
        <v>45681.65606481482</v>
      </c>
      <c r="C334" s="1" t="n">
        <v>45947</v>
      </c>
      <c r="D334" t="inlineStr">
        <is>
          <t>NORRBOTTENS LÄN</t>
        </is>
      </c>
      <c r="E334" t="inlineStr">
        <is>
          <t>KALIX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50115-2024</t>
        </is>
      </c>
      <c r="B335" s="1" t="n">
        <v>45600.41362268518</v>
      </c>
      <c r="C335" s="1" t="n">
        <v>45947</v>
      </c>
      <c r="D335" t="inlineStr">
        <is>
          <t>NORRBOTTENS LÄN</t>
        </is>
      </c>
      <c r="E335" t="inlineStr">
        <is>
          <t>KALIX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33791-2025</t>
        </is>
      </c>
      <c r="B336" s="1" t="n">
        <v>45842.42744212963</v>
      </c>
      <c r="C336" s="1" t="n">
        <v>45947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33792-2025</t>
        </is>
      </c>
      <c r="B337" s="1" t="n">
        <v>45842.42745370371</v>
      </c>
      <c r="C337" s="1" t="n">
        <v>45947</v>
      </c>
      <c r="D337" t="inlineStr">
        <is>
          <t>NORRBOTTENS LÄN</t>
        </is>
      </c>
      <c r="E337" t="inlineStr">
        <is>
          <t>KALIX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17435-2023</t>
        </is>
      </c>
      <c r="B338" s="1" t="n">
        <v>45035.92694444444</v>
      </c>
      <c r="C338" s="1" t="n">
        <v>45947</v>
      </c>
      <c r="D338" t="inlineStr">
        <is>
          <t>NORRBOTTENS LÄN</t>
        </is>
      </c>
      <c r="E338" t="inlineStr">
        <is>
          <t>KALIX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60964-2024</t>
        </is>
      </c>
      <c r="B339" s="1" t="n">
        <v>45645.39828703704</v>
      </c>
      <c r="C339" s="1" t="n">
        <v>45947</v>
      </c>
      <c r="D339" t="inlineStr">
        <is>
          <t>NORRBOTTENS LÄN</t>
        </is>
      </c>
      <c r="E339" t="inlineStr">
        <is>
          <t>KALIX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57117-2024</t>
        </is>
      </c>
      <c r="B340" s="1" t="n">
        <v>45629</v>
      </c>
      <c r="C340" s="1" t="n">
        <v>45947</v>
      </c>
      <c r="D340" t="inlineStr">
        <is>
          <t>NORRBOTTENS LÄN</t>
        </is>
      </c>
      <c r="E340" t="inlineStr">
        <is>
          <t>KALIX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33807-2025</t>
        </is>
      </c>
      <c r="B341" s="1" t="n">
        <v>45842.44878472222</v>
      </c>
      <c r="C341" s="1" t="n">
        <v>45947</v>
      </c>
      <c r="D341" t="inlineStr">
        <is>
          <t>NORRBOTTENS LÄN</t>
        </is>
      </c>
      <c r="E341" t="inlineStr">
        <is>
          <t>KALIX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6240-2023</t>
        </is>
      </c>
      <c r="B342" s="1" t="n">
        <v>44964.94399305555</v>
      </c>
      <c r="C342" s="1" t="n">
        <v>45947</v>
      </c>
      <c r="D342" t="inlineStr">
        <is>
          <t>NORRBOTTENS LÄN</t>
        </is>
      </c>
      <c r="E342" t="inlineStr">
        <is>
          <t>KALIX</t>
        </is>
      </c>
      <c r="F342" t="inlineStr">
        <is>
          <t>SCA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25019-2024</t>
        </is>
      </c>
      <c r="B343" s="1" t="n">
        <v>45461</v>
      </c>
      <c r="C343" s="1" t="n">
        <v>45947</v>
      </c>
      <c r="D343" t="inlineStr">
        <is>
          <t>NORRBOTTENS LÄN</t>
        </is>
      </c>
      <c r="E343" t="inlineStr">
        <is>
          <t>KALIX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31721-2022</t>
        </is>
      </c>
      <c r="B344" s="1" t="n">
        <v>44776.46675925926</v>
      </c>
      <c r="C344" s="1" t="n">
        <v>45947</v>
      </c>
      <c r="D344" t="inlineStr">
        <is>
          <t>NORRBOTTENS LÄN</t>
        </is>
      </c>
      <c r="E344" t="inlineStr">
        <is>
          <t>KALIX</t>
        </is>
      </c>
      <c r="F344" t="inlineStr">
        <is>
          <t>Sveaskog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1233-2024</t>
        </is>
      </c>
      <c r="B345" s="1" t="n">
        <v>45302.70443287037</v>
      </c>
      <c r="C345" s="1" t="n">
        <v>45947</v>
      </c>
      <c r="D345" t="inlineStr">
        <is>
          <t>NORRBOTTENS LÄN</t>
        </is>
      </c>
      <c r="E345" t="inlineStr">
        <is>
          <t>KALIX</t>
        </is>
      </c>
      <c r="G345" t="n">
        <v>13.5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62135-2023</t>
        </is>
      </c>
      <c r="B346" s="1" t="n">
        <v>45266</v>
      </c>
      <c r="C346" s="1" t="n">
        <v>45947</v>
      </c>
      <c r="D346" t="inlineStr">
        <is>
          <t>NORRBOTTENS LÄN</t>
        </is>
      </c>
      <c r="E346" t="inlineStr">
        <is>
          <t>KALIX</t>
        </is>
      </c>
      <c r="G346" t="n">
        <v>8.9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62143-2023</t>
        </is>
      </c>
      <c r="B347" s="1" t="n">
        <v>45266</v>
      </c>
      <c r="C347" s="1" t="n">
        <v>45947</v>
      </c>
      <c r="D347" t="inlineStr">
        <is>
          <t>NORRBOTTENS LÄN</t>
        </is>
      </c>
      <c r="E347" t="inlineStr">
        <is>
          <t>KALIX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62148-2023</t>
        </is>
      </c>
      <c r="B348" s="1" t="n">
        <v>45266</v>
      </c>
      <c r="C348" s="1" t="n">
        <v>45947</v>
      </c>
      <c r="D348" t="inlineStr">
        <is>
          <t>NORRBOTTENS LÄN</t>
        </is>
      </c>
      <c r="E348" t="inlineStr">
        <is>
          <t>KALIX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57332-2024</t>
        </is>
      </c>
      <c r="B349" s="1" t="n">
        <v>45629</v>
      </c>
      <c r="C349" s="1" t="n">
        <v>45947</v>
      </c>
      <c r="D349" t="inlineStr">
        <is>
          <t>NORRBOTTENS LÄN</t>
        </is>
      </c>
      <c r="E349" t="inlineStr">
        <is>
          <t>KALIX</t>
        </is>
      </c>
      <c r="G349" t="n">
        <v>13.9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47853-2023</t>
        </is>
      </c>
      <c r="B350" s="1" t="n">
        <v>45204.41158564815</v>
      </c>
      <c r="C350" s="1" t="n">
        <v>45947</v>
      </c>
      <c r="D350" t="inlineStr">
        <is>
          <t>NORRBOTTENS LÄN</t>
        </is>
      </c>
      <c r="E350" t="inlineStr">
        <is>
          <t>KALIX</t>
        </is>
      </c>
      <c r="G350" t="n">
        <v>8.9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9974-2025</t>
        </is>
      </c>
      <c r="B351" s="1" t="n">
        <v>45719.39393518519</v>
      </c>
      <c r="C351" s="1" t="n">
        <v>45947</v>
      </c>
      <c r="D351" t="inlineStr">
        <is>
          <t>NORRBOTTENS LÄN</t>
        </is>
      </c>
      <c r="E351" t="inlineStr">
        <is>
          <t>KALIX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27615-2025</t>
        </is>
      </c>
      <c r="B352" s="1" t="n">
        <v>45813.54255787037</v>
      </c>
      <c r="C352" s="1" t="n">
        <v>45947</v>
      </c>
      <c r="D352" t="inlineStr">
        <is>
          <t>NORRBOTTENS LÄN</t>
        </is>
      </c>
      <c r="E352" t="inlineStr">
        <is>
          <t>KALIX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40032-2024</t>
        </is>
      </c>
      <c r="B353" s="1" t="n">
        <v>45553</v>
      </c>
      <c r="C353" s="1" t="n">
        <v>45947</v>
      </c>
      <c r="D353" t="inlineStr">
        <is>
          <t>NORRBOTTENS LÄN</t>
        </is>
      </c>
      <c r="E353" t="inlineStr">
        <is>
          <t>KALIX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10959-2025</t>
        </is>
      </c>
      <c r="B354" s="1" t="n">
        <v>45723.36494212963</v>
      </c>
      <c r="C354" s="1" t="n">
        <v>45947</v>
      </c>
      <c r="D354" t="inlineStr">
        <is>
          <t>NORRBOTTENS LÄN</t>
        </is>
      </c>
      <c r="E354" t="inlineStr">
        <is>
          <t>KALIX</t>
        </is>
      </c>
      <c r="G354" t="n">
        <v>10.2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59021-2022</t>
        </is>
      </c>
      <c r="B355" s="1" t="n">
        <v>44903.88601851852</v>
      </c>
      <c r="C355" s="1" t="n">
        <v>45947</v>
      </c>
      <c r="D355" t="inlineStr">
        <is>
          <t>NORRBOTTENS LÄN</t>
        </is>
      </c>
      <c r="E355" t="inlineStr">
        <is>
          <t>KALIX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47436-2025</t>
        </is>
      </c>
      <c r="B356" s="1" t="n">
        <v>45930.63688657407</v>
      </c>
      <c r="C356" s="1" t="n">
        <v>45947</v>
      </c>
      <c r="D356" t="inlineStr">
        <is>
          <t>NORRBOTTENS LÄN</t>
        </is>
      </c>
      <c r="E356" t="inlineStr">
        <is>
          <t>KALIX</t>
        </is>
      </c>
      <c r="F356" t="inlineStr">
        <is>
          <t>SCA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35019-2025</t>
        </is>
      </c>
      <c r="B357" s="1" t="n">
        <v>45851.86467592593</v>
      </c>
      <c r="C357" s="1" t="n">
        <v>45947</v>
      </c>
      <c r="D357" t="inlineStr">
        <is>
          <t>NORRBOTTENS LÄN</t>
        </is>
      </c>
      <c r="E357" t="inlineStr">
        <is>
          <t>KALIX</t>
        </is>
      </c>
      <c r="G357" t="n">
        <v>5.6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30567-2024</t>
        </is>
      </c>
      <c r="B358" s="1" t="n">
        <v>45492</v>
      </c>
      <c r="C358" s="1" t="n">
        <v>45947</v>
      </c>
      <c r="D358" t="inlineStr">
        <is>
          <t>NORRBOTTENS LÄN</t>
        </is>
      </c>
      <c r="E358" t="inlineStr">
        <is>
          <t>KALIX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39176-2025</t>
        </is>
      </c>
      <c r="B359" s="1" t="n">
        <v>45888.65668981482</v>
      </c>
      <c r="C359" s="1" t="n">
        <v>45947</v>
      </c>
      <c r="D359" t="inlineStr">
        <is>
          <t>NORRBOTTENS LÄN</t>
        </is>
      </c>
      <c r="E359" t="inlineStr">
        <is>
          <t>KALIX</t>
        </is>
      </c>
      <c r="F359" t="inlineStr">
        <is>
          <t>SCA</t>
        </is>
      </c>
      <c r="G359" t="n">
        <v>7.2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21639-2022</t>
        </is>
      </c>
      <c r="B360" s="1" t="n">
        <v>44706.92644675926</v>
      </c>
      <c r="C360" s="1" t="n">
        <v>45947</v>
      </c>
      <c r="D360" t="inlineStr">
        <is>
          <t>NORRBOTTENS LÄN</t>
        </is>
      </c>
      <c r="E360" t="inlineStr">
        <is>
          <t>KALIX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21640-2022</t>
        </is>
      </c>
      <c r="B361" s="1" t="n">
        <v>44706.92648148148</v>
      </c>
      <c r="C361" s="1" t="n">
        <v>45947</v>
      </c>
      <c r="D361" t="inlineStr">
        <is>
          <t>NORRBOTTENS LÄN</t>
        </is>
      </c>
      <c r="E361" t="inlineStr">
        <is>
          <t>KALIX</t>
        </is>
      </c>
      <c r="F361" t="inlineStr">
        <is>
          <t>Sveaskog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47074-2025</t>
        </is>
      </c>
      <c r="B362" s="1" t="n">
        <v>45929.63689814815</v>
      </c>
      <c r="C362" s="1" t="n">
        <v>45947</v>
      </c>
      <c r="D362" t="inlineStr">
        <is>
          <t>NORRBOTTENS LÄN</t>
        </is>
      </c>
      <c r="E362" t="inlineStr">
        <is>
          <t>KALIX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46982-2025</t>
        </is>
      </c>
      <c r="B363" s="1" t="n">
        <v>45929.53196759259</v>
      </c>
      <c r="C363" s="1" t="n">
        <v>45947</v>
      </c>
      <c r="D363" t="inlineStr">
        <is>
          <t>NORRBOTTENS LÄN</t>
        </is>
      </c>
      <c r="E363" t="inlineStr">
        <is>
          <t>KALIX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47375-2025</t>
        </is>
      </c>
      <c r="B364" s="1" t="n">
        <v>45930.59421296296</v>
      </c>
      <c r="C364" s="1" t="n">
        <v>45947</v>
      </c>
      <c r="D364" t="inlineStr">
        <is>
          <t>NORRBOTTENS LÄN</t>
        </is>
      </c>
      <c r="E364" t="inlineStr">
        <is>
          <t>KALIX</t>
        </is>
      </c>
      <c r="F364" t="inlineStr">
        <is>
          <t>SCA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35840-2023</t>
        </is>
      </c>
      <c r="B365" s="1" t="n">
        <v>45147</v>
      </c>
      <c r="C365" s="1" t="n">
        <v>45947</v>
      </c>
      <c r="D365" t="inlineStr">
        <is>
          <t>NORRBOTTENS LÄN</t>
        </is>
      </c>
      <c r="E365" t="inlineStr">
        <is>
          <t>KALIX</t>
        </is>
      </c>
      <c r="G365" t="n">
        <v>12.1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22180-2022</t>
        </is>
      </c>
      <c r="B366" s="1" t="n">
        <v>44712</v>
      </c>
      <c r="C366" s="1" t="n">
        <v>45947</v>
      </c>
      <c r="D366" t="inlineStr">
        <is>
          <t>NORRBOTTENS LÄN</t>
        </is>
      </c>
      <c r="E366" t="inlineStr">
        <is>
          <t>KALIX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42009-2024</t>
        </is>
      </c>
      <c r="B367" s="1" t="n">
        <v>45561.69032407407</v>
      </c>
      <c r="C367" s="1" t="n">
        <v>45947</v>
      </c>
      <c r="D367" t="inlineStr">
        <is>
          <t>NORRBOTTENS LÄN</t>
        </is>
      </c>
      <c r="E367" t="inlineStr">
        <is>
          <t>KALIX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18010-2024</t>
        </is>
      </c>
      <c r="B368" s="1" t="n">
        <v>45419.949375</v>
      </c>
      <c r="C368" s="1" t="n">
        <v>45947</v>
      </c>
      <c r="D368" t="inlineStr">
        <is>
          <t>NORRBOTTENS LÄN</t>
        </is>
      </c>
      <c r="E368" t="inlineStr">
        <is>
          <t>KALIX</t>
        </is>
      </c>
      <c r="F368" t="inlineStr">
        <is>
          <t>SCA</t>
        </is>
      </c>
      <c r="G368" t="n">
        <v>9.9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3037-2021</t>
        </is>
      </c>
      <c r="B369" s="1" t="n">
        <v>44216</v>
      </c>
      <c r="C369" s="1" t="n">
        <v>45947</v>
      </c>
      <c r="D369" t="inlineStr">
        <is>
          <t>NORRBOTTENS LÄN</t>
        </is>
      </c>
      <c r="E369" t="inlineStr">
        <is>
          <t>KALIX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9344-2023</t>
        </is>
      </c>
      <c r="B370" s="1" t="n">
        <v>44980</v>
      </c>
      <c r="C370" s="1" t="n">
        <v>45947</v>
      </c>
      <c r="D370" t="inlineStr">
        <is>
          <t>NORRBOTTENS LÄN</t>
        </is>
      </c>
      <c r="E370" t="inlineStr">
        <is>
          <t>KALIX</t>
        </is>
      </c>
      <c r="G370" t="n">
        <v>6.8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35673-2025</t>
        </is>
      </c>
      <c r="B371" s="1" t="n">
        <v>45859.62895833333</v>
      </c>
      <c r="C371" s="1" t="n">
        <v>45947</v>
      </c>
      <c r="D371" t="inlineStr">
        <is>
          <t>NORRBOTTENS LÄN</t>
        </is>
      </c>
      <c r="E371" t="inlineStr">
        <is>
          <t>KALIX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35672-2025</t>
        </is>
      </c>
      <c r="B372" s="1" t="n">
        <v>45859.62603009259</v>
      </c>
      <c r="C372" s="1" t="n">
        <v>45947</v>
      </c>
      <c r="D372" t="inlineStr">
        <is>
          <t>NORRBOTTENS LÄN</t>
        </is>
      </c>
      <c r="E372" t="inlineStr">
        <is>
          <t>KALIX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262-2025</t>
        </is>
      </c>
      <c r="B373" s="1" t="n">
        <v>45660.45283564815</v>
      </c>
      <c r="C373" s="1" t="n">
        <v>45947</v>
      </c>
      <c r="D373" t="inlineStr">
        <is>
          <t>NORRBOTTENS LÄN</t>
        </is>
      </c>
      <c r="E373" t="inlineStr">
        <is>
          <t>KALIX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26287-2025</t>
        </is>
      </c>
      <c r="B374" s="1" t="n">
        <v>45805.62303240741</v>
      </c>
      <c r="C374" s="1" t="n">
        <v>45947</v>
      </c>
      <c r="D374" t="inlineStr">
        <is>
          <t>NORRBOTTENS LÄN</t>
        </is>
      </c>
      <c r="E374" t="inlineStr">
        <is>
          <t>KALIX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24889-2025</t>
        </is>
      </c>
      <c r="B375" s="1" t="n">
        <v>45799.51091435185</v>
      </c>
      <c r="C375" s="1" t="n">
        <v>45947</v>
      </c>
      <c r="D375" t="inlineStr">
        <is>
          <t>NORRBOTTENS LÄN</t>
        </is>
      </c>
      <c r="E375" t="inlineStr">
        <is>
          <t>KALIX</t>
        </is>
      </c>
      <c r="G375" t="n">
        <v>6.7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39501-2025</t>
        </is>
      </c>
      <c r="B376" s="1" t="n">
        <v>45890.39974537037</v>
      </c>
      <c r="C376" s="1" t="n">
        <v>45947</v>
      </c>
      <c r="D376" t="inlineStr">
        <is>
          <t>NORRBOTTENS LÄN</t>
        </is>
      </c>
      <c r="E376" t="inlineStr">
        <is>
          <t>KALIX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33582-2025</t>
        </is>
      </c>
      <c r="B377" s="1" t="n">
        <v>45841.59421296296</v>
      </c>
      <c r="C377" s="1" t="n">
        <v>45947</v>
      </c>
      <c r="D377" t="inlineStr">
        <is>
          <t>NORRBOTTENS LÄN</t>
        </is>
      </c>
      <c r="E377" t="inlineStr">
        <is>
          <t>KALIX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39279-2025</t>
        </is>
      </c>
      <c r="B378" s="1" t="n">
        <v>45889.40050925926</v>
      </c>
      <c r="C378" s="1" t="n">
        <v>45947</v>
      </c>
      <c r="D378" t="inlineStr">
        <is>
          <t>NORRBOTTENS LÄN</t>
        </is>
      </c>
      <c r="E378" t="inlineStr">
        <is>
          <t>KALIX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60488-2023</t>
        </is>
      </c>
      <c r="B379" s="1" t="n">
        <v>45259.6208912037</v>
      </c>
      <c r="C379" s="1" t="n">
        <v>45947</v>
      </c>
      <c r="D379" t="inlineStr">
        <is>
          <t>NORRBOTTENS LÄN</t>
        </is>
      </c>
      <c r="E379" t="inlineStr">
        <is>
          <t>KALIX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39689-2025</t>
        </is>
      </c>
      <c r="B380" s="1" t="n">
        <v>45890.67737268518</v>
      </c>
      <c r="C380" s="1" t="n">
        <v>45947</v>
      </c>
      <c r="D380" t="inlineStr">
        <is>
          <t>NORRBOTTENS LÄN</t>
        </is>
      </c>
      <c r="E380" t="inlineStr">
        <is>
          <t>KALIX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47811-2025</t>
        </is>
      </c>
      <c r="B381" s="1" t="n">
        <v>45932.31650462963</v>
      </c>
      <c r="C381" s="1" t="n">
        <v>45947</v>
      </c>
      <c r="D381" t="inlineStr">
        <is>
          <t>NORRBOTTENS LÄN</t>
        </is>
      </c>
      <c r="E381" t="inlineStr">
        <is>
          <t>KALIX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13817-2025</t>
        </is>
      </c>
      <c r="B382" s="1" t="n">
        <v>45737.51363425926</v>
      </c>
      <c r="C382" s="1" t="n">
        <v>45947</v>
      </c>
      <c r="D382" t="inlineStr">
        <is>
          <t>NORRBOTTENS LÄN</t>
        </is>
      </c>
      <c r="E382" t="inlineStr">
        <is>
          <t>KALIX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36100-2025</t>
        </is>
      </c>
      <c r="B383" s="1" t="n">
        <v>45866.526875</v>
      </c>
      <c r="C383" s="1" t="n">
        <v>45947</v>
      </c>
      <c r="D383" t="inlineStr">
        <is>
          <t>NORRBOTTENS LÄN</t>
        </is>
      </c>
      <c r="E383" t="inlineStr">
        <is>
          <t>KALIX</t>
        </is>
      </c>
      <c r="F383" t="inlineStr">
        <is>
          <t>Sveaskog</t>
        </is>
      </c>
      <c r="G383" t="n">
        <v>14.8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17661-2023</t>
        </is>
      </c>
      <c r="B384" s="1" t="n">
        <v>45036</v>
      </c>
      <c r="C384" s="1" t="n">
        <v>45947</v>
      </c>
      <c r="D384" t="inlineStr">
        <is>
          <t>NORRBOTTENS LÄN</t>
        </is>
      </c>
      <c r="E384" t="inlineStr">
        <is>
          <t>KALIX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42649-2025</t>
        </is>
      </c>
      <c r="B385" s="1" t="n">
        <v>45906.56337962963</v>
      </c>
      <c r="C385" s="1" t="n">
        <v>45947</v>
      </c>
      <c r="D385" t="inlineStr">
        <is>
          <t>NORRBOTTENS LÄN</t>
        </is>
      </c>
      <c r="E385" t="inlineStr">
        <is>
          <t>KALIX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48644-2025</t>
        </is>
      </c>
      <c r="B386" s="1" t="n">
        <v>45936.54344907407</v>
      </c>
      <c r="C386" s="1" t="n">
        <v>45947</v>
      </c>
      <c r="D386" t="inlineStr">
        <is>
          <t>NORRBOTTENS LÄN</t>
        </is>
      </c>
      <c r="E386" t="inlineStr">
        <is>
          <t>KALIX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48565-2025</t>
        </is>
      </c>
      <c r="B387" s="1" t="n">
        <v>45936.44674768519</v>
      </c>
      <c r="C387" s="1" t="n">
        <v>45947</v>
      </c>
      <c r="D387" t="inlineStr">
        <is>
          <t>NORRBOTTENS LÄN</t>
        </is>
      </c>
      <c r="E387" t="inlineStr">
        <is>
          <t>KALIX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48581-2025</t>
        </is>
      </c>
      <c r="B388" s="1" t="n">
        <v>45936.45769675926</v>
      </c>
      <c r="C388" s="1" t="n">
        <v>45947</v>
      </c>
      <c r="D388" t="inlineStr">
        <is>
          <t>NORRBOTTENS LÄN</t>
        </is>
      </c>
      <c r="E388" t="inlineStr">
        <is>
          <t>KALIX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39958-2025</t>
        </is>
      </c>
      <c r="B389" s="1" t="n">
        <v>45892</v>
      </c>
      <c r="C389" s="1" t="n">
        <v>45947</v>
      </c>
      <c r="D389" t="inlineStr">
        <is>
          <t>NORRBOTTENS LÄN</t>
        </is>
      </c>
      <c r="E389" t="inlineStr">
        <is>
          <t>KALIX</t>
        </is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39959-2025</t>
        </is>
      </c>
      <c r="B390" s="1" t="n">
        <v>45892</v>
      </c>
      <c r="C390" s="1" t="n">
        <v>45947</v>
      </c>
      <c r="D390" t="inlineStr">
        <is>
          <t>NORRBOTTENS LÄN</t>
        </is>
      </c>
      <c r="E390" t="inlineStr">
        <is>
          <t>KALIX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9207-2025</t>
        </is>
      </c>
      <c r="B391" s="1" t="n">
        <v>45714.49681712963</v>
      </c>
      <c r="C391" s="1" t="n">
        <v>45947</v>
      </c>
      <c r="D391" t="inlineStr">
        <is>
          <t>NORRBOTTENS LÄN</t>
        </is>
      </c>
      <c r="E391" t="inlineStr">
        <is>
          <t>KALIX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48602-2025</t>
        </is>
      </c>
      <c r="B392" s="1" t="n">
        <v>45936.46914351852</v>
      </c>
      <c r="C392" s="1" t="n">
        <v>45947</v>
      </c>
      <c r="D392" t="inlineStr">
        <is>
          <t>NORRBOTTENS LÄN</t>
        </is>
      </c>
      <c r="E392" t="inlineStr">
        <is>
          <t>KALIX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3387-2023</t>
        </is>
      </c>
      <c r="B393" s="1" t="n">
        <v>44945</v>
      </c>
      <c r="C393" s="1" t="n">
        <v>45947</v>
      </c>
      <c r="D393" t="inlineStr">
        <is>
          <t>NORRBOTTENS LÄN</t>
        </is>
      </c>
      <c r="E393" t="inlineStr">
        <is>
          <t>KALIX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36229-2025</t>
        </is>
      </c>
      <c r="B394" s="1" t="n">
        <v>45867.53866898148</v>
      </c>
      <c r="C394" s="1" t="n">
        <v>45947</v>
      </c>
      <c r="D394" t="inlineStr">
        <is>
          <t>NORRBOTTENS LÄN</t>
        </is>
      </c>
      <c r="E394" t="inlineStr">
        <is>
          <t>KALIX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48384-2025</t>
        </is>
      </c>
      <c r="B395" s="1" t="n">
        <v>45933.83770833333</v>
      </c>
      <c r="C395" s="1" t="n">
        <v>45947</v>
      </c>
      <c r="D395" t="inlineStr">
        <is>
          <t>NORRBOTTENS LÄN</t>
        </is>
      </c>
      <c r="E395" t="inlineStr">
        <is>
          <t>KALIX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6241-2023</t>
        </is>
      </c>
      <c r="B396" s="1" t="n">
        <v>44964.9440625</v>
      </c>
      <c r="C396" s="1" t="n">
        <v>45947</v>
      </c>
      <c r="D396" t="inlineStr">
        <is>
          <t>NORRBOTTENS LÄN</t>
        </is>
      </c>
      <c r="E396" t="inlineStr">
        <is>
          <t>KALIX</t>
        </is>
      </c>
      <c r="F396" t="inlineStr">
        <is>
          <t>SCA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34370-2021</t>
        </is>
      </c>
      <c r="B397" s="1" t="n">
        <v>44379</v>
      </c>
      <c r="C397" s="1" t="n">
        <v>45947</v>
      </c>
      <c r="D397" t="inlineStr">
        <is>
          <t>NORRBOTTENS LÄN</t>
        </is>
      </c>
      <c r="E397" t="inlineStr">
        <is>
          <t>KALIX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15818-2025</t>
        </is>
      </c>
      <c r="B398" s="1" t="n">
        <v>45748.68107638889</v>
      </c>
      <c r="C398" s="1" t="n">
        <v>45947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10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48519-2025</t>
        </is>
      </c>
      <c r="B399" s="1" t="n">
        <v>45936.39701388889</v>
      </c>
      <c r="C399" s="1" t="n">
        <v>45947</v>
      </c>
      <c r="D399" t="inlineStr">
        <is>
          <t>NORRBOTTENS LÄN</t>
        </is>
      </c>
      <c r="E399" t="inlineStr">
        <is>
          <t>KALIX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48521-2025</t>
        </is>
      </c>
      <c r="B400" s="1" t="n">
        <v>45936.39930555555</v>
      </c>
      <c r="C400" s="1" t="n">
        <v>45947</v>
      </c>
      <c r="D400" t="inlineStr">
        <is>
          <t>NORRBOTTENS LÄN</t>
        </is>
      </c>
      <c r="E400" t="inlineStr">
        <is>
          <t>KALIX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48524-2025</t>
        </is>
      </c>
      <c r="B401" s="1" t="n">
        <v>45936.40606481482</v>
      </c>
      <c r="C401" s="1" t="n">
        <v>45947</v>
      </c>
      <c r="D401" t="inlineStr">
        <is>
          <t>NORRBOTTENS LÄN</t>
        </is>
      </c>
      <c r="E401" t="inlineStr">
        <is>
          <t>KALIX</t>
        </is>
      </c>
      <c r="G401" t="n">
        <v>8.1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42974-2025</t>
        </is>
      </c>
      <c r="B402" s="1" t="n">
        <v>45909.42157407408</v>
      </c>
      <c r="C402" s="1" t="n">
        <v>45947</v>
      </c>
      <c r="D402" t="inlineStr">
        <is>
          <t>NORRBOTTENS LÄN</t>
        </is>
      </c>
      <c r="E402" t="inlineStr">
        <is>
          <t>KALIX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43081-2025</t>
        </is>
      </c>
      <c r="B403" s="1" t="n">
        <v>45909.60957175926</v>
      </c>
      <c r="C403" s="1" t="n">
        <v>45947</v>
      </c>
      <c r="D403" t="inlineStr">
        <is>
          <t>NORRBOTTENS LÄN</t>
        </is>
      </c>
      <c r="E403" t="inlineStr">
        <is>
          <t>KALIX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48642-2025</t>
        </is>
      </c>
      <c r="B404" s="1" t="n">
        <v>45936.53765046296</v>
      </c>
      <c r="C404" s="1" t="n">
        <v>45947</v>
      </c>
      <c r="D404" t="inlineStr">
        <is>
          <t>NORRBOTTENS LÄN</t>
        </is>
      </c>
      <c r="E404" t="inlineStr">
        <is>
          <t>KALIX</t>
        </is>
      </c>
      <c r="G404" t="n">
        <v>10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36529-2025</t>
        </is>
      </c>
      <c r="B405" s="1" t="n">
        <v>45869.61163194444</v>
      </c>
      <c r="C405" s="1" t="n">
        <v>45947</v>
      </c>
      <c r="D405" t="inlineStr">
        <is>
          <t>NORRBOTTENS LÄN</t>
        </is>
      </c>
      <c r="E405" t="inlineStr">
        <is>
          <t>KALIX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58353-2022</t>
        </is>
      </c>
      <c r="B406" s="1" t="n">
        <v>44901</v>
      </c>
      <c r="C406" s="1" t="n">
        <v>45947</v>
      </c>
      <c r="D406" t="inlineStr">
        <is>
          <t>NORRBOTTENS LÄN</t>
        </is>
      </c>
      <c r="E406" t="inlineStr">
        <is>
          <t>KALIX</t>
        </is>
      </c>
      <c r="F406" t="inlineStr">
        <is>
          <t>Sveaskog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49347-2025</t>
        </is>
      </c>
      <c r="B407" s="1" t="n">
        <v>45938.60688657407</v>
      </c>
      <c r="C407" s="1" t="n">
        <v>45947</v>
      </c>
      <c r="D407" t="inlineStr">
        <is>
          <t>NORRBOTTENS LÄN</t>
        </is>
      </c>
      <c r="E407" t="inlineStr">
        <is>
          <t>KALIX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64333-2023</t>
        </is>
      </c>
      <c r="B408" s="1" t="n">
        <v>45280</v>
      </c>
      <c r="C408" s="1" t="n">
        <v>45947</v>
      </c>
      <c r="D408" t="inlineStr">
        <is>
          <t>NORRBOTTENS LÄN</t>
        </is>
      </c>
      <c r="E408" t="inlineStr">
        <is>
          <t>KALIX</t>
        </is>
      </c>
      <c r="G408" t="n">
        <v>9.1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3792-2025</t>
        </is>
      </c>
      <c r="B409" s="1" t="n">
        <v>45681.6428125</v>
      </c>
      <c r="C409" s="1" t="n">
        <v>45947</v>
      </c>
      <c r="D409" t="inlineStr">
        <is>
          <t>NORRBOTTENS LÄN</t>
        </is>
      </c>
      <c r="E409" t="inlineStr">
        <is>
          <t>KALIX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3797-2025</t>
        </is>
      </c>
      <c r="B410" s="1" t="n">
        <v>45681.65133101852</v>
      </c>
      <c r="C410" s="1" t="n">
        <v>45947</v>
      </c>
      <c r="D410" t="inlineStr">
        <is>
          <t>NORRBOTTENS LÄN</t>
        </is>
      </c>
      <c r="E410" t="inlineStr">
        <is>
          <t>KALIX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3801-2025</t>
        </is>
      </c>
      <c r="B411" s="1" t="n">
        <v>45681.66283564815</v>
      </c>
      <c r="C411" s="1" t="n">
        <v>45947</v>
      </c>
      <c r="D411" t="inlineStr">
        <is>
          <t>NORRBOTTENS LÄN</t>
        </is>
      </c>
      <c r="E411" t="inlineStr">
        <is>
          <t>KALIX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49410-2025</t>
        </is>
      </c>
      <c r="B412" s="1" t="n">
        <v>45938.68094907407</v>
      </c>
      <c r="C412" s="1" t="n">
        <v>45947</v>
      </c>
      <c r="D412" t="inlineStr">
        <is>
          <t>NORRBOTTENS LÄN</t>
        </is>
      </c>
      <c r="E412" t="inlineStr">
        <is>
          <t>KALIX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40277-2025</t>
        </is>
      </c>
      <c r="B413" s="1" t="n">
        <v>45895.36069444445</v>
      </c>
      <c r="C413" s="1" t="n">
        <v>45947</v>
      </c>
      <c r="D413" t="inlineStr">
        <is>
          <t>NORRBOTTENS LÄN</t>
        </is>
      </c>
      <c r="E413" t="inlineStr">
        <is>
          <t>KALIX</t>
        </is>
      </c>
      <c r="G413" t="n">
        <v>27.8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36531-2025</t>
        </is>
      </c>
      <c r="B414" s="1" t="n">
        <v>45869.61380787037</v>
      </c>
      <c r="C414" s="1" t="n">
        <v>45947</v>
      </c>
      <c r="D414" t="inlineStr">
        <is>
          <t>NORRBOTTENS LÄN</t>
        </is>
      </c>
      <c r="E414" t="inlineStr">
        <is>
          <t>KALIX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21589-2023</t>
        </is>
      </c>
      <c r="B415" s="1" t="n">
        <v>45063</v>
      </c>
      <c r="C415" s="1" t="n">
        <v>45947</v>
      </c>
      <c r="D415" t="inlineStr">
        <is>
          <t>NORRBOTTENS LÄN</t>
        </is>
      </c>
      <c r="E415" t="inlineStr">
        <is>
          <t>KALIX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36535-2025</t>
        </is>
      </c>
      <c r="B416" s="1" t="n">
        <v>45869.61506944444</v>
      </c>
      <c r="C416" s="1" t="n">
        <v>45947</v>
      </c>
      <c r="D416" t="inlineStr">
        <is>
          <t>NORRBOTTENS LÄN</t>
        </is>
      </c>
      <c r="E416" t="inlineStr">
        <is>
          <t>KALIX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34210-2021</t>
        </is>
      </c>
      <c r="B417" s="1" t="n">
        <v>44379</v>
      </c>
      <c r="C417" s="1" t="n">
        <v>45947</v>
      </c>
      <c r="D417" t="inlineStr">
        <is>
          <t>NORRBOTTENS LÄN</t>
        </is>
      </c>
      <c r="E417" t="inlineStr">
        <is>
          <t>KALIX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36524-2025</t>
        </is>
      </c>
      <c r="B418" s="1" t="n">
        <v>45869.60674768518</v>
      </c>
      <c r="C418" s="1" t="n">
        <v>45947</v>
      </c>
      <c r="D418" t="inlineStr">
        <is>
          <t>NORRBOTTENS LÄN</t>
        </is>
      </c>
      <c r="E418" t="inlineStr">
        <is>
          <t>KALIX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46196-2023</t>
        </is>
      </c>
      <c r="B419" s="1" t="n">
        <v>45190</v>
      </c>
      <c r="C419" s="1" t="n">
        <v>45947</v>
      </c>
      <c r="D419" t="inlineStr">
        <is>
          <t>NORRBOTTENS LÄN</t>
        </is>
      </c>
      <c r="E419" t="inlineStr">
        <is>
          <t>KALIX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48868-2025</t>
        </is>
      </c>
      <c r="B420" s="1" t="n">
        <v>45937.44954861111</v>
      </c>
      <c r="C420" s="1" t="n">
        <v>45947</v>
      </c>
      <c r="D420" t="inlineStr">
        <is>
          <t>NORRBOTTENS LÄN</t>
        </is>
      </c>
      <c r="E420" t="inlineStr">
        <is>
          <t>KALIX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36517-2025</t>
        </is>
      </c>
      <c r="B421" s="1" t="n">
        <v>45869.59483796296</v>
      </c>
      <c r="C421" s="1" t="n">
        <v>45947</v>
      </c>
      <c r="D421" t="inlineStr">
        <is>
          <t>NORRBOTTENS LÄN</t>
        </is>
      </c>
      <c r="E421" t="inlineStr">
        <is>
          <t>KALIX</t>
        </is>
      </c>
      <c r="G421" t="n">
        <v>10.7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36519-2025</t>
        </is>
      </c>
      <c r="B422" s="1" t="n">
        <v>45869.59835648148</v>
      </c>
      <c r="C422" s="1" t="n">
        <v>45947</v>
      </c>
      <c r="D422" t="inlineStr">
        <is>
          <t>NORRBOTTENS LÄN</t>
        </is>
      </c>
      <c r="E422" t="inlineStr">
        <is>
          <t>KALIX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43671-2025</t>
        </is>
      </c>
      <c r="B423" s="1" t="n">
        <v>45912.36501157407</v>
      </c>
      <c r="C423" s="1" t="n">
        <v>45947</v>
      </c>
      <c r="D423" t="inlineStr">
        <is>
          <t>NORRBOTTENS LÄN</t>
        </is>
      </c>
      <c r="E423" t="inlineStr">
        <is>
          <t>KALIX</t>
        </is>
      </c>
      <c r="F423" t="inlineStr">
        <is>
          <t>SCA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19642-2025</t>
        </is>
      </c>
      <c r="B424" s="1" t="n">
        <v>45770.65853009259</v>
      </c>
      <c r="C424" s="1" t="n">
        <v>45947</v>
      </c>
      <c r="D424" t="inlineStr">
        <is>
          <t>NORRBOTTENS LÄN</t>
        </is>
      </c>
      <c r="E424" t="inlineStr">
        <is>
          <t>KALIX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47099-2023</t>
        </is>
      </c>
      <c r="B425" s="1" t="n">
        <v>45201.65041666666</v>
      </c>
      <c r="C425" s="1" t="n">
        <v>45947</v>
      </c>
      <c r="D425" t="inlineStr">
        <is>
          <t>NORRBOTTENS LÄN</t>
        </is>
      </c>
      <c r="E425" t="inlineStr">
        <is>
          <t>KALIX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19146-2023</t>
        </is>
      </c>
      <c r="B426" s="1" t="n">
        <v>45044</v>
      </c>
      <c r="C426" s="1" t="n">
        <v>45947</v>
      </c>
      <c r="D426" t="inlineStr">
        <is>
          <t>NORRBOTTENS LÄN</t>
        </is>
      </c>
      <c r="E426" t="inlineStr">
        <is>
          <t>KALIX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43191-2025</t>
        </is>
      </c>
      <c r="B427" s="1" t="n">
        <v>45910.41881944444</v>
      </c>
      <c r="C427" s="1" t="n">
        <v>45947</v>
      </c>
      <c r="D427" t="inlineStr">
        <is>
          <t>NORRBOTTENS LÄN</t>
        </is>
      </c>
      <c r="E427" t="inlineStr">
        <is>
          <t>KALIX</t>
        </is>
      </c>
      <c r="F427" t="inlineStr">
        <is>
          <t>Kommuner</t>
        </is>
      </c>
      <c r="G427" t="n">
        <v>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59736-2024</t>
        </is>
      </c>
      <c r="B428" s="1" t="n">
        <v>45639.51585648148</v>
      </c>
      <c r="C428" s="1" t="n">
        <v>45947</v>
      </c>
      <c r="D428" t="inlineStr">
        <is>
          <t>NORRBOTTENS LÄN</t>
        </is>
      </c>
      <c r="E428" t="inlineStr">
        <is>
          <t>KALIX</t>
        </is>
      </c>
      <c r="G428" t="n">
        <v>63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4199-2025</t>
        </is>
      </c>
      <c r="B429" s="1" t="n">
        <v>45685</v>
      </c>
      <c r="C429" s="1" t="n">
        <v>45947</v>
      </c>
      <c r="D429" t="inlineStr">
        <is>
          <t>NORRBOTTENS LÄN</t>
        </is>
      </c>
      <c r="E429" t="inlineStr">
        <is>
          <t>KALIX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48784-2025</t>
        </is>
      </c>
      <c r="B430" s="1" t="n">
        <v>45937.31103009259</v>
      </c>
      <c r="C430" s="1" t="n">
        <v>45947</v>
      </c>
      <c r="D430" t="inlineStr">
        <is>
          <t>NORRBOTTENS LÄN</t>
        </is>
      </c>
      <c r="E430" t="inlineStr">
        <is>
          <t>KALIX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40017-2025</t>
        </is>
      </c>
      <c r="B431" s="1" t="n">
        <v>45894.35148148148</v>
      </c>
      <c r="C431" s="1" t="n">
        <v>45947</v>
      </c>
      <c r="D431" t="inlineStr">
        <is>
          <t>NORRBOTTENS LÄN</t>
        </is>
      </c>
      <c r="E431" t="inlineStr">
        <is>
          <t>KALIX</t>
        </is>
      </c>
      <c r="G431" t="n">
        <v>9.199999999999999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20232-2025</t>
        </is>
      </c>
      <c r="B432" s="1" t="n">
        <v>45772</v>
      </c>
      <c r="C432" s="1" t="n">
        <v>45947</v>
      </c>
      <c r="D432" t="inlineStr">
        <is>
          <t>NORRBOTTENS LÄN</t>
        </is>
      </c>
      <c r="E432" t="inlineStr">
        <is>
          <t>KALIX</t>
        </is>
      </c>
      <c r="F432" t="inlineStr">
        <is>
          <t>Sveaskog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8799-2025</t>
        </is>
      </c>
      <c r="B433" s="1" t="n">
        <v>45712.65548611111</v>
      </c>
      <c r="C433" s="1" t="n">
        <v>45947</v>
      </c>
      <c r="D433" t="inlineStr">
        <is>
          <t>NORRBOTTENS LÄN</t>
        </is>
      </c>
      <c r="E433" t="inlineStr">
        <is>
          <t>KALIX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13234-2025</t>
        </is>
      </c>
      <c r="B434" s="1" t="n">
        <v>45735</v>
      </c>
      <c r="C434" s="1" t="n">
        <v>45947</v>
      </c>
      <c r="D434" t="inlineStr">
        <is>
          <t>NORRBOTTENS LÄN</t>
        </is>
      </c>
      <c r="E434" t="inlineStr">
        <is>
          <t>KALIX</t>
        </is>
      </c>
      <c r="G434" t="n">
        <v>12.4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44246-2025</t>
        </is>
      </c>
      <c r="B435" s="1" t="n">
        <v>45915.6815162037</v>
      </c>
      <c r="C435" s="1" t="n">
        <v>45947</v>
      </c>
      <c r="D435" t="inlineStr">
        <is>
          <t>NORRBOTTENS LÄN</t>
        </is>
      </c>
      <c r="E435" t="inlineStr">
        <is>
          <t>KALIX</t>
        </is>
      </c>
      <c r="G435" t="n">
        <v>7.8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57631-2023</t>
        </is>
      </c>
      <c r="B436" s="1" t="n">
        <v>45246.58479166667</v>
      </c>
      <c r="C436" s="1" t="n">
        <v>45947</v>
      </c>
      <c r="D436" t="inlineStr">
        <is>
          <t>NORRBOTTENS LÄN</t>
        </is>
      </c>
      <c r="E436" t="inlineStr">
        <is>
          <t>KALIX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49887-2025</t>
        </is>
      </c>
      <c r="B437" s="1" t="n">
        <v>45940.57333333333</v>
      </c>
      <c r="C437" s="1" t="n">
        <v>45947</v>
      </c>
      <c r="D437" t="inlineStr">
        <is>
          <t>NORRBOTTENS LÄN</t>
        </is>
      </c>
      <c r="E437" t="inlineStr">
        <is>
          <t>KALIX</t>
        </is>
      </c>
      <c r="F437" t="inlineStr">
        <is>
          <t>SCA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47865-2025</t>
        </is>
      </c>
      <c r="B438" s="1" t="n">
        <v>45932.43586805555</v>
      </c>
      <c r="C438" s="1" t="n">
        <v>45947</v>
      </c>
      <c r="D438" t="inlineStr">
        <is>
          <t>NORRBOTTENS LÄN</t>
        </is>
      </c>
      <c r="E438" t="inlineStr">
        <is>
          <t>KALIX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44239-2025</t>
        </is>
      </c>
      <c r="B439" s="1" t="n">
        <v>45915.67467592593</v>
      </c>
      <c r="C439" s="1" t="n">
        <v>45947</v>
      </c>
      <c r="D439" t="inlineStr">
        <is>
          <t>NORRBOTTENS LÄN</t>
        </is>
      </c>
      <c r="E439" t="inlineStr">
        <is>
          <t>KALIX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10054-2025</t>
        </is>
      </c>
      <c r="B440" s="1" t="n">
        <v>45719.52578703704</v>
      </c>
      <c r="C440" s="1" t="n">
        <v>45947</v>
      </c>
      <c r="D440" t="inlineStr">
        <is>
          <t>NORRBOTTENS LÄN</t>
        </is>
      </c>
      <c r="E440" t="inlineStr">
        <is>
          <t>KALIX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30582-2023</t>
        </is>
      </c>
      <c r="B441" s="1" t="n">
        <v>45112.32819444445</v>
      </c>
      <c r="C441" s="1" t="n">
        <v>45947</v>
      </c>
      <c r="D441" t="inlineStr">
        <is>
          <t>NORRBOTTENS LÄN</t>
        </is>
      </c>
      <c r="E441" t="inlineStr">
        <is>
          <t>KALIX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47429-2025</t>
        </is>
      </c>
      <c r="B442" s="1" t="n">
        <v>45930.63586805556</v>
      </c>
      <c r="C442" s="1" t="n">
        <v>45947</v>
      </c>
      <c r="D442" t="inlineStr">
        <is>
          <t>NORRBOTTENS LÄN</t>
        </is>
      </c>
      <c r="E442" t="inlineStr">
        <is>
          <t>KALIX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47924-2025</t>
        </is>
      </c>
      <c r="B443" s="1" t="n">
        <v>45932.53887731482</v>
      </c>
      <c r="C443" s="1" t="n">
        <v>45947</v>
      </c>
      <c r="D443" t="inlineStr">
        <is>
          <t>NORRBOTTENS LÄN</t>
        </is>
      </c>
      <c r="E443" t="inlineStr">
        <is>
          <t>KALIX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43076-2025</t>
        </is>
      </c>
      <c r="B444" s="1" t="n">
        <v>45909</v>
      </c>
      <c r="C444" s="1" t="n">
        <v>45947</v>
      </c>
      <c r="D444" t="inlineStr">
        <is>
          <t>NORRBOTTENS LÄN</t>
        </is>
      </c>
      <c r="E444" t="inlineStr">
        <is>
          <t>KALIX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9219-2025</t>
        </is>
      </c>
      <c r="B445" s="1" t="n">
        <v>45714.51996527778</v>
      </c>
      <c r="C445" s="1" t="n">
        <v>45947</v>
      </c>
      <c r="D445" t="inlineStr">
        <is>
          <t>NORRBOTTENS LÄN</t>
        </is>
      </c>
      <c r="E445" t="inlineStr">
        <is>
          <t>KALIX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47713-2025</t>
        </is>
      </c>
      <c r="B446" s="1" t="n">
        <v>45931.61518518518</v>
      </c>
      <c r="C446" s="1" t="n">
        <v>45947</v>
      </c>
      <c r="D446" t="inlineStr">
        <is>
          <t>NORRBOTTENS LÄN</t>
        </is>
      </c>
      <c r="E446" t="inlineStr">
        <is>
          <t>KALIX</t>
        </is>
      </c>
      <c r="F446" t="inlineStr">
        <is>
          <t>SCA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44748-2025</t>
        </is>
      </c>
      <c r="B447" s="1" t="n">
        <v>45917.67791666667</v>
      </c>
      <c r="C447" s="1" t="n">
        <v>45947</v>
      </c>
      <c r="D447" t="inlineStr">
        <is>
          <t>NORRBOTTENS LÄN</t>
        </is>
      </c>
      <c r="E447" t="inlineStr">
        <is>
          <t>KALIX</t>
        </is>
      </c>
      <c r="F447" t="inlineStr">
        <is>
          <t>SCA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60508-2023</t>
        </is>
      </c>
      <c r="B448" s="1" t="n">
        <v>45259.64317129629</v>
      </c>
      <c r="C448" s="1" t="n">
        <v>45947</v>
      </c>
      <c r="D448" t="inlineStr">
        <is>
          <t>NORRBOTTENS LÄN</t>
        </is>
      </c>
      <c r="E448" t="inlineStr">
        <is>
          <t>KALIX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40996-2025</t>
        </is>
      </c>
      <c r="B449" s="1" t="n">
        <v>45898.34438657408</v>
      </c>
      <c r="C449" s="1" t="n">
        <v>45947</v>
      </c>
      <c r="D449" t="inlineStr">
        <is>
          <t>NORRBOTTENS LÄN</t>
        </is>
      </c>
      <c r="E449" t="inlineStr">
        <is>
          <t>KALIX</t>
        </is>
      </c>
      <c r="F449" t="inlineStr">
        <is>
          <t>SCA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44350-2025</t>
        </is>
      </c>
      <c r="B450" s="1" t="n">
        <v>45916</v>
      </c>
      <c r="C450" s="1" t="n">
        <v>45947</v>
      </c>
      <c r="D450" t="inlineStr">
        <is>
          <t>NORRBOTTENS LÄN</t>
        </is>
      </c>
      <c r="E450" t="inlineStr">
        <is>
          <t>KALIX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49662-2025</t>
        </is>
      </c>
      <c r="B451" s="1" t="n">
        <v>45939.63583333333</v>
      </c>
      <c r="C451" s="1" t="n">
        <v>45947</v>
      </c>
      <c r="D451" t="inlineStr">
        <is>
          <t>NORRBOTTENS LÄN</t>
        </is>
      </c>
      <c r="E451" t="inlineStr">
        <is>
          <t>KALIX</t>
        </is>
      </c>
      <c r="F451" t="inlineStr">
        <is>
          <t>SCA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267-2025</t>
        </is>
      </c>
      <c r="B452" s="1" t="n">
        <v>45660.46960648148</v>
      </c>
      <c r="C452" s="1" t="n">
        <v>45947</v>
      </c>
      <c r="D452" t="inlineStr">
        <is>
          <t>NORRBOTTENS LÄN</t>
        </is>
      </c>
      <c r="E452" t="inlineStr">
        <is>
          <t>KALIX</t>
        </is>
      </c>
      <c r="G452" t="n">
        <v>9.1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59886-2024</t>
        </is>
      </c>
      <c r="B453" s="1" t="n">
        <v>45641.52986111111</v>
      </c>
      <c r="C453" s="1" t="n">
        <v>45947</v>
      </c>
      <c r="D453" t="inlineStr">
        <is>
          <t>NORRBOTTENS LÄN</t>
        </is>
      </c>
      <c r="E453" t="inlineStr">
        <is>
          <t>KALIX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60481-2023</t>
        </is>
      </c>
      <c r="B454" s="1" t="n">
        <v>45259.60369212963</v>
      </c>
      <c r="C454" s="1" t="n">
        <v>45947</v>
      </c>
      <c r="D454" t="inlineStr">
        <is>
          <t>NORRBOTTENS LÄN</t>
        </is>
      </c>
      <c r="E454" t="inlineStr">
        <is>
          <t>KALIX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35051-2023</t>
        </is>
      </c>
      <c r="B455" s="1" t="n">
        <v>45145.38618055556</v>
      </c>
      <c r="C455" s="1" t="n">
        <v>45947</v>
      </c>
      <c r="D455" t="inlineStr">
        <is>
          <t>NORRBOTTENS LÄN</t>
        </is>
      </c>
      <c r="E455" t="inlineStr">
        <is>
          <t>KALIX</t>
        </is>
      </c>
      <c r="F455" t="inlineStr">
        <is>
          <t>Sveaskog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50211-2025</t>
        </is>
      </c>
      <c r="B456" s="1" t="n">
        <v>45943.67773148148</v>
      </c>
      <c r="C456" s="1" t="n">
        <v>45947</v>
      </c>
      <c r="D456" t="inlineStr">
        <is>
          <t>NORRBOTTENS LÄN</t>
        </is>
      </c>
      <c r="E456" t="inlineStr">
        <is>
          <t>KALIX</t>
        </is>
      </c>
      <c r="F456" t="inlineStr">
        <is>
          <t>SCA</t>
        </is>
      </c>
      <c r="G456" t="n">
        <v>5.6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58392-2021</t>
        </is>
      </c>
      <c r="B457" s="1" t="n">
        <v>44488</v>
      </c>
      <c r="C457" s="1" t="n">
        <v>45947</v>
      </c>
      <c r="D457" t="inlineStr">
        <is>
          <t>NORRBOTTENS LÄN</t>
        </is>
      </c>
      <c r="E457" t="inlineStr">
        <is>
          <t>KALIX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50025-2025</t>
        </is>
      </c>
      <c r="B458" s="1" t="n">
        <v>45943.37773148148</v>
      </c>
      <c r="C458" s="1" t="n">
        <v>45947</v>
      </c>
      <c r="D458" t="inlineStr">
        <is>
          <t>NORRBOTTENS LÄN</t>
        </is>
      </c>
      <c r="E458" t="inlineStr">
        <is>
          <t>KALIX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50194-2025</t>
        </is>
      </c>
      <c r="B459" s="1" t="n">
        <v>45943.64177083333</v>
      </c>
      <c r="C459" s="1" t="n">
        <v>45947</v>
      </c>
      <c r="D459" t="inlineStr">
        <is>
          <t>NORRBOTTENS LÄN</t>
        </is>
      </c>
      <c r="E459" t="inlineStr">
        <is>
          <t>KALIX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8258-2021</t>
        </is>
      </c>
      <c r="B460" s="1" t="n">
        <v>44244</v>
      </c>
      <c r="C460" s="1" t="n">
        <v>45947</v>
      </c>
      <c r="D460" t="inlineStr">
        <is>
          <t>NORRBOTTENS LÄN</t>
        </is>
      </c>
      <c r="E460" t="inlineStr">
        <is>
          <t>KALIX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44749-2025</t>
        </is>
      </c>
      <c r="B461" s="1" t="n">
        <v>45917.67810185185</v>
      </c>
      <c r="C461" s="1" t="n">
        <v>45947</v>
      </c>
      <c r="D461" t="inlineStr">
        <is>
          <t>NORRBOTTENS LÄN</t>
        </is>
      </c>
      <c r="E461" t="inlineStr">
        <is>
          <t>KALIX</t>
        </is>
      </c>
      <c r="F461" t="inlineStr">
        <is>
          <t>SCA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20083-2023</t>
        </is>
      </c>
      <c r="B462" s="1" t="n">
        <v>45054.92533564815</v>
      </c>
      <c r="C462" s="1" t="n">
        <v>45947</v>
      </c>
      <c r="D462" t="inlineStr">
        <is>
          <t>NORRBOTTENS LÄN</t>
        </is>
      </c>
      <c r="E462" t="inlineStr">
        <is>
          <t>KALIX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20084-2023</t>
        </is>
      </c>
      <c r="B463" s="1" t="n">
        <v>45054.92546296296</v>
      </c>
      <c r="C463" s="1" t="n">
        <v>45947</v>
      </c>
      <c r="D463" t="inlineStr">
        <is>
          <t>NORRBOTTENS LÄN</t>
        </is>
      </c>
      <c r="E463" t="inlineStr">
        <is>
          <t>KALIX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62166-2023</t>
        </is>
      </c>
      <c r="B464" s="1" t="n">
        <v>45266</v>
      </c>
      <c r="C464" s="1" t="n">
        <v>45947</v>
      </c>
      <c r="D464" t="inlineStr">
        <is>
          <t>NORRBOTTENS LÄN</t>
        </is>
      </c>
      <c r="E464" t="inlineStr">
        <is>
          <t>KALIX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51765-2023</t>
        </is>
      </c>
      <c r="B465" s="1" t="n">
        <v>45222.70152777778</v>
      </c>
      <c r="C465" s="1" t="n">
        <v>45947</v>
      </c>
      <c r="D465" t="inlineStr">
        <is>
          <t>NORRBOTTENS LÄN</t>
        </is>
      </c>
      <c r="E465" t="inlineStr">
        <is>
          <t>KALIX</t>
        </is>
      </c>
      <c r="G465" t="n">
        <v>11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62157-2023</t>
        </is>
      </c>
      <c r="B466" s="1" t="n">
        <v>45266</v>
      </c>
      <c r="C466" s="1" t="n">
        <v>45947</v>
      </c>
      <c r="D466" t="inlineStr">
        <is>
          <t>NORRBOTTENS LÄN</t>
        </is>
      </c>
      <c r="E466" t="inlineStr">
        <is>
          <t>KALIX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62161-2023</t>
        </is>
      </c>
      <c r="B467" s="1" t="n">
        <v>45266</v>
      </c>
      <c r="C467" s="1" t="n">
        <v>45947</v>
      </c>
      <c r="D467" t="inlineStr">
        <is>
          <t>NORRBOTTENS LÄN</t>
        </is>
      </c>
      <c r="E467" t="inlineStr">
        <is>
          <t>KALIX</t>
        </is>
      </c>
      <c r="G467" t="n">
        <v>17.7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27776-2025</t>
        </is>
      </c>
      <c r="B468" s="1" t="n">
        <v>45816.64528935185</v>
      </c>
      <c r="C468" s="1" t="n">
        <v>45947</v>
      </c>
      <c r="D468" t="inlineStr">
        <is>
          <t>NORRBOTTENS LÄN</t>
        </is>
      </c>
      <c r="E468" t="inlineStr">
        <is>
          <t>KALIX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25871-2022</t>
        </is>
      </c>
      <c r="B469" s="1" t="n">
        <v>44733.64865740741</v>
      </c>
      <c r="C469" s="1" t="n">
        <v>45947</v>
      </c>
      <c r="D469" t="inlineStr">
        <is>
          <t>NORRBOTTENS LÄN</t>
        </is>
      </c>
      <c r="E469" t="inlineStr">
        <is>
          <t>KALIX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50044-2025</t>
        </is>
      </c>
      <c r="B470" s="1" t="n">
        <v>45943.40710648148</v>
      </c>
      <c r="C470" s="1" t="n">
        <v>45947</v>
      </c>
      <c r="D470" t="inlineStr">
        <is>
          <t>NORRBOTTENS LÄN</t>
        </is>
      </c>
      <c r="E470" t="inlineStr">
        <is>
          <t>KALIX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49216-2023</t>
        </is>
      </c>
      <c r="B471" s="1" t="n">
        <v>45210.61107638889</v>
      </c>
      <c r="C471" s="1" t="n">
        <v>45947</v>
      </c>
      <c r="D471" t="inlineStr">
        <is>
          <t>NORRBOTTENS LÄN</t>
        </is>
      </c>
      <c r="E471" t="inlineStr">
        <is>
          <t>KALIX</t>
        </is>
      </c>
      <c r="G471" t="n">
        <v>7.1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10049-2025</t>
        </is>
      </c>
      <c r="B472" s="1" t="n">
        <v>45719.51630787037</v>
      </c>
      <c r="C472" s="1" t="n">
        <v>45947</v>
      </c>
      <c r="D472" t="inlineStr">
        <is>
          <t>NORRBOTTENS LÄN</t>
        </is>
      </c>
      <c r="E472" t="inlineStr">
        <is>
          <t>KALIX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21919-2025</t>
        </is>
      </c>
      <c r="B473" s="1" t="n">
        <v>45784.51063657407</v>
      </c>
      <c r="C473" s="1" t="n">
        <v>45947</v>
      </c>
      <c r="D473" t="inlineStr">
        <is>
          <t>NORRBOTTENS LÄN</t>
        </is>
      </c>
      <c r="E473" t="inlineStr">
        <is>
          <t>KALIX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26843-2025</t>
        </is>
      </c>
      <c r="B474" s="1" t="n">
        <v>45810</v>
      </c>
      <c r="C474" s="1" t="n">
        <v>45947</v>
      </c>
      <c r="D474" t="inlineStr">
        <is>
          <t>NORRBOTTENS LÄN</t>
        </is>
      </c>
      <c r="E474" t="inlineStr">
        <is>
          <t>KALIX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32243-2025</t>
        </is>
      </c>
      <c r="B475" s="1" t="n">
        <v>45835.61560185185</v>
      </c>
      <c r="C475" s="1" t="n">
        <v>45947</v>
      </c>
      <c r="D475" t="inlineStr">
        <is>
          <t>NORRBOTTENS LÄN</t>
        </is>
      </c>
      <c r="E475" t="inlineStr">
        <is>
          <t>KALIX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30162-2025</t>
        </is>
      </c>
      <c r="B476" s="1" t="n">
        <v>45827.32677083334</v>
      </c>
      <c r="C476" s="1" t="n">
        <v>45947</v>
      </c>
      <c r="D476" t="inlineStr">
        <is>
          <t>NORRBOTTENS LÄN</t>
        </is>
      </c>
      <c r="E476" t="inlineStr">
        <is>
          <t>KALIX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58578-2023</t>
        </is>
      </c>
      <c r="B477" s="1" t="n">
        <v>45246</v>
      </c>
      <c r="C477" s="1" t="n">
        <v>45947</v>
      </c>
      <c r="D477" t="inlineStr">
        <is>
          <t>NORRBOTTENS LÄN</t>
        </is>
      </c>
      <c r="E477" t="inlineStr">
        <is>
          <t>KALIX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41661-2023</t>
        </is>
      </c>
      <c r="B478" s="1" t="n">
        <v>45175.95792824074</v>
      </c>
      <c r="C478" s="1" t="n">
        <v>45947</v>
      </c>
      <c r="D478" t="inlineStr">
        <is>
          <t>NORRBOTTENS LÄN</t>
        </is>
      </c>
      <c r="E478" t="inlineStr">
        <is>
          <t>KALIX</t>
        </is>
      </c>
      <c r="F478" t="inlineStr">
        <is>
          <t>SCA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46187-2021</t>
        </is>
      </c>
      <c r="B479" s="1" t="n">
        <v>44442</v>
      </c>
      <c r="C479" s="1" t="n">
        <v>45947</v>
      </c>
      <c r="D479" t="inlineStr">
        <is>
          <t>NORRBOTTENS LÄN</t>
        </is>
      </c>
      <c r="E479" t="inlineStr">
        <is>
          <t>KALIX</t>
        </is>
      </c>
      <c r="F479" t="inlineStr">
        <is>
          <t>Sveaskog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58511-2023</t>
        </is>
      </c>
      <c r="B480" s="1" t="n">
        <v>45251.37363425926</v>
      </c>
      <c r="C480" s="1" t="n">
        <v>45947</v>
      </c>
      <c r="D480" t="inlineStr">
        <is>
          <t>NORRBOTTENS LÄN</t>
        </is>
      </c>
      <c r="E480" t="inlineStr">
        <is>
          <t>KALIX</t>
        </is>
      </c>
      <c r="G480" t="n">
        <v>4.6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47761-2025</t>
        </is>
      </c>
      <c r="B481" s="1" t="n">
        <v>45931</v>
      </c>
      <c r="C481" s="1" t="n">
        <v>45947</v>
      </c>
      <c r="D481" t="inlineStr">
        <is>
          <t>NORRBOTTENS LÄN</t>
        </is>
      </c>
      <c r="E481" t="inlineStr">
        <is>
          <t>KALIX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45080-2025</t>
        </is>
      </c>
      <c r="B482" s="1" t="n">
        <v>45919</v>
      </c>
      <c r="C482" s="1" t="n">
        <v>45947</v>
      </c>
      <c r="D482" t="inlineStr">
        <is>
          <t>NORRBOTTENS LÄN</t>
        </is>
      </c>
      <c r="E482" t="inlineStr">
        <is>
          <t>KALIX</t>
        </is>
      </c>
      <c r="F482" t="inlineStr">
        <is>
          <t>SCA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35674-2025</t>
        </is>
      </c>
      <c r="B483" s="1" t="n">
        <v>45859.6357175926</v>
      </c>
      <c r="C483" s="1" t="n">
        <v>45947</v>
      </c>
      <c r="D483" t="inlineStr">
        <is>
          <t>NORRBOTTENS LÄN</t>
        </is>
      </c>
      <c r="E483" t="inlineStr">
        <is>
          <t>KALIX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37582-2024</t>
        </is>
      </c>
      <c r="B484" s="1" t="n">
        <v>45541</v>
      </c>
      <c r="C484" s="1" t="n">
        <v>45947</v>
      </c>
      <c r="D484" t="inlineStr">
        <is>
          <t>NORRBOTTENS LÄN</t>
        </is>
      </c>
      <c r="E484" t="inlineStr">
        <is>
          <t>KALIX</t>
        </is>
      </c>
      <c r="G484" t="n">
        <v>8.4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50899-2025</t>
        </is>
      </c>
      <c r="B485" s="1" t="n">
        <v>45946.641875</v>
      </c>
      <c r="C485" s="1" t="n">
        <v>45947</v>
      </c>
      <c r="D485" t="inlineStr">
        <is>
          <t>NORRBOTTENS LÄN</t>
        </is>
      </c>
      <c r="E485" t="inlineStr">
        <is>
          <t>KALIX</t>
        </is>
      </c>
      <c r="G485" t="n">
        <v>5.2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37910-2025</t>
        </is>
      </c>
      <c r="B486" s="1" t="n">
        <v>45881.57375</v>
      </c>
      <c r="C486" s="1" t="n">
        <v>45947</v>
      </c>
      <c r="D486" t="inlineStr">
        <is>
          <t>NORRBOTTENS LÄN</t>
        </is>
      </c>
      <c r="E486" t="inlineStr">
        <is>
          <t>KALIX</t>
        </is>
      </c>
      <c r="F486" t="inlineStr">
        <is>
          <t>SCA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37918-2025</t>
        </is>
      </c>
      <c r="B487" s="1" t="n">
        <v>45881.57458333333</v>
      </c>
      <c r="C487" s="1" t="n">
        <v>45947</v>
      </c>
      <c r="D487" t="inlineStr">
        <is>
          <t>NORRBOTTENS LÄN</t>
        </is>
      </c>
      <c r="E487" t="inlineStr">
        <is>
          <t>KALIX</t>
        </is>
      </c>
      <c r="F487" t="inlineStr">
        <is>
          <t>SCA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37913-2025</t>
        </is>
      </c>
      <c r="B488" s="1" t="n">
        <v>45881.5740162037</v>
      </c>
      <c r="C488" s="1" t="n">
        <v>45947</v>
      </c>
      <c r="D488" t="inlineStr">
        <is>
          <t>NORRBOTTENS LÄN</t>
        </is>
      </c>
      <c r="E488" t="inlineStr">
        <is>
          <t>KALIX</t>
        </is>
      </c>
      <c r="F488" t="inlineStr">
        <is>
          <t>SCA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37915-2025</t>
        </is>
      </c>
      <c r="B489" s="1" t="n">
        <v>45881.57421296297</v>
      </c>
      <c r="C489" s="1" t="n">
        <v>45947</v>
      </c>
      <c r="D489" t="inlineStr">
        <is>
          <t>NORRBOTTENS LÄN</t>
        </is>
      </c>
      <c r="E489" t="inlineStr">
        <is>
          <t>KALIX</t>
        </is>
      </c>
      <c r="F489" t="inlineStr">
        <is>
          <t>SCA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50610-2025</t>
        </is>
      </c>
      <c r="B490" s="1" t="n">
        <v>45945.62322916667</v>
      </c>
      <c r="C490" s="1" t="n">
        <v>45947</v>
      </c>
      <c r="D490" t="inlineStr">
        <is>
          <t>NORRBOTTENS LÄN</t>
        </is>
      </c>
      <c r="E490" t="inlineStr">
        <is>
          <t>KALIX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50886-2025</t>
        </is>
      </c>
      <c r="B491" s="1" t="n">
        <v>45946.63607638889</v>
      </c>
      <c r="C491" s="1" t="n">
        <v>45947</v>
      </c>
      <c r="D491" t="inlineStr">
        <is>
          <t>NORRBOTTENS LÄN</t>
        </is>
      </c>
      <c r="E491" t="inlineStr">
        <is>
          <t>KALIX</t>
        </is>
      </c>
      <c r="F491" t="inlineStr">
        <is>
          <t>SCA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41913-2025</t>
        </is>
      </c>
      <c r="B492" s="1" t="n">
        <v>45903.41075231481</v>
      </c>
      <c r="C492" s="1" t="n">
        <v>45947</v>
      </c>
      <c r="D492" t="inlineStr">
        <is>
          <t>NORRBOTTENS LÄN</t>
        </is>
      </c>
      <c r="E492" t="inlineStr">
        <is>
          <t>KALIX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4412-2023</t>
        </is>
      </c>
      <c r="B493" s="1" t="n">
        <v>44956.38069444444</v>
      </c>
      <c r="C493" s="1" t="n">
        <v>45947</v>
      </c>
      <c r="D493" t="inlineStr">
        <is>
          <t>NORRBOTTENS LÄN</t>
        </is>
      </c>
      <c r="E493" t="inlineStr">
        <is>
          <t>KALIX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12462-2025</t>
        </is>
      </c>
      <c r="B494" s="1" t="n">
        <v>45730.53193287037</v>
      </c>
      <c r="C494" s="1" t="n">
        <v>45947</v>
      </c>
      <c r="D494" t="inlineStr">
        <is>
          <t>NORRBOTTENS LÄN</t>
        </is>
      </c>
      <c r="E494" t="inlineStr">
        <is>
          <t>KALIX</t>
        </is>
      </c>
      <c r="F494" t="inlineStr">
        <is>
          <t>SCA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3310-2025</t>
        </is>
      </c>
      <c r="B495" s="1" t="n">
        <v>45679.6761574074</v>
      </c>
      <c r="C495" s="1" t="n">
        <v>45947</v>
      </c>
      <c r="D495" t="inlineStr">
        <is>
          <t>NORRBOTTENS LÄN</t>
        </is>
      </c>
      <c r="E495" t="inlineStr">
        <is>
          <t>KALIX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37657-2023</t>
        </is>
      </c>
      <c r="B496" s="1" t="n">
        <v>45159</v>
      </c>
      <c r="C496" s="1" t="n">
        <v>45947</v>
      </c>
      <c r="D496" t="inlineStr">
        <is>
          <t>NORRBOTTENS LÄN</t>
        </is>
      </c>
      <c r="E496" t="inlineStr">
        <is>
          <t>KALIX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50888-2025</t>
        </is>
      </c>
      <c r="B497" s="1" t="n">
        <v>45946.6365162037</v>
      </c>
      <c r="C497" s="1" t="n">
        <v>45947</v>
      </c>
      <c r="D497" t="inlineStr">
        <is>
          <t>NORRBOTTENS LÄN</t>
        </is>
      </c>
      <c r="E497" t="inlineStr">
        <is>
          <t>KALIX</t>
        </is>
      </c>
      <c r="F497" t="inlineStr">
        <is>
          <t>SCA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33605-2025</t>
        </is>
      </c>
      <c r="B498" s="1" t="n">
        <v>45841.61493055556</v>
      </c>
      <c r="C498" s="1" t="n">
        <v>45947</v>
      </c>
      <c r="D498" t="inlineStr">
        <is>
          <t>NORRBOTTENS LÄN</t>
        </is>
      </c>
      <c r="E498" t="inlineStr">
        <is>
          <t>KALIX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48383-2025</t>
        </is>
      </c>
      <c r="B499" s="1" t="n">
        <v>45933</v>
      </c>
      <c r="C499" s="1" t="n">
        <v>45947</v>
      </c>
      <c r="D499" t="inlineStr">
        <is>
          <t>NORRBOTTENS LÄN</t>
        </is>
      </c>
      <c r="E499" t="inlineStr">
        <is>
          <t>KALIX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50605-2025</t>
        </is>
      </c>
      <c r="B500" s="1" t="n">
        <v>45945.61657407408</v>
      </c>
      <c r="C500" s="1" t="n">
        <v>45947</v>
      </c>
      <c r="D500" t="inlineStr">
        <is>
          <t>NORRBOTTENS LÄN</t>
        </is>
      </c>
      <c r="E500" t="inlineStr">
        <is>
          <t>KALIX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50615-2025</t>
        </is>
      </c>
      <c r="B501" s="1" t="n">
        <v>45945.6286574074</v>
      </c>
      <c r="C501" s="1" t="n">
        <v>45947</v>
      </c>
      <c r="D501" t="inlineStr">
        <is>
          <t>NORRBOTTENS LÄN</t>
        </is>
      </c>
      <c r="E501" t="inlineStr">
        <is>
          <t>KALIX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41905-2025</t>
        </is>
      </c>
      <c r="B502" s="1" t="n">
        <v>45903</v>
      </c>
      <c r="C502" s="1" t="n">
        <v>45947</v>
      </c>
      <c r="D502" t="inlineStr">
        <is>
          <t>NORRBOTTENS LÄN</t>
        </is>
      </c>
      <c r="E502" t="inlineStr">
        <is>
          <t>KALIX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50595-2025</t>
        </is>
      </c>
      <c r="B503" s="1" t="n">
        <v>45945.60736111111</v>
      </c>
      <c r="C503" s="1" t="n">
        <v>45947</v>
      </c>
      <c r="D503" t="inlineStr">
        <is>
          <t>NORRBOTTENS LÄN</t>
        </is>
      </c>
      <c r="E503" t="inlineStr">
        <is>
          <t>KALIX</t>
        </is>
      </c>
      <c r="G503" t="n">
        <v>10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47983-2025</t>
        </is>
      </c>
      <c r="B504" s="1" t="n">
        <v>45932</v>
      </c>
      <c r="C504" s="1" t="n">
        <v>45947</v>
      </c>
      <c r="D504" t="inlineStr">
        <is>
          <t>NORRBOTTENS LÄN</t>
        </is>
      </c>
      <c r="E504" t="inlineStr">
        <is>
          <t>KALIX</t>
        </is>
      </c>
      <c r="F504" t="inlineStr">
        <is>
          <t>Sveaskog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15515-2024</t>
        </is>
      </c>
      <c r="B505" s="1" t="n">
        <v>45401</v>
      </c>
      <c r="C505" s="1" t="n">
        <v>45947</v>
      </c>
      <c r="D505" t="inlineStr">
        <is>
          <t>NORRBOTTENS LÄN</t>
        </is>
      </c>
      <c r="E505" t="inlineStr">
        <is>
          <t>KALIX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37923-2025</t>
        </is>
      </c>
      <c r="B506" s="1" t="n">
        <v>45881.57527777777</v>
      </c>
      <c r="C506" s="1" t="n">
        <v>45947</v>
      </c>
      <c r="D506" t="inlineStr">
        <is>
          <t>NORRBOTTENS LÄN</t>
        </is>
      </c>
      <c r="E506" t="inlineStr">
        <is>
          <t>KALIX</t>
        </is>
      </c>
      <c r="F506" t="inlineStr">
        <is>
          <t>SCA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42158-2025</t>
        </is>
      </c>
      <c r="B507" s="1" t="n">
        <v>45904.40694444445</v>
      </c>
      <c r="C507" s="1" t="n">
        <v>45947</v>
      </c>
      <c r="D507" t="inlineStr">
        <is>
          <t>NORRBOTTENS LÄN</t>
        </is>
      </c>
      <c r="E507" t="inlineStr">
        <is>
          <t>KALIX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54506-2023</t>
        </is>
      </c>
      <c r="B508" s="1" t="n">
        <v>45226</v>
      </c>
      <c r="C508" s="1" t="n">
        <v>45947</v>
      </c>
      <c r="D508" t="inlineStr">
        <is>
          <t>NORRBOTTENS LÄN</t>
        </is>
      </c>
      <c r="E508" t="inlineStr">
        <is>
          <t>KALIX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59884-2024</t>
        </is>
      </c>
      <c r="B509" s="1" t="n">
        <v>45641.49390046296</v>
      </c>
      <c r="C509" s="1" t="n">
        <v>45947</v>
      </c>
      <c r="D509" t="inlineStr">
        <is>
          <t>NORRBOTTENS LÄN</t>
        </is>
      </c>
      <c r="E509" t="inlineStr">
        <is>
          <t>KALIX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50495-2025</t>
        </is>
      </c>
      <c r="B510" s="1" t="n">
        <v>45945.40769675926</v>
      </c>
      <c r="C510" s="1" t="n">
        <v>45947</v>
      </c>
      <c r="D510" t="inlineStr">
        <is>
          <t>NORRBOTTENS LÄN</t>
        </is>
      </c>
      <c r="E510" t="inlineStr">
        <is>
          <t>KALIX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37909-2025</t>
        </is>
      </c>
      <c r="B511" s="1" t="n">
        <v>45881.57342592593</v>
      </c>
      <c r="C511" s="1" t="n">
        <v>45947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37914-2025</t>
        </is>
      </c>
      <c r="B512" s="1" t="n">
        <v>45881.57408564815</v>
      </c>
      <c r="C512" s="1" t="n">
        <v>45947</v>
      </c>
      <c r="D512" t="inlineStr">
        <is>
          <t>NORRBOTTENS LÄN</t>
        </is>
      </c>
      <c r="E512" t="inlineStr">
        <is>
          <t>KALIX</t>
        </is>
      </c>
      <c r="F512" t="inlineStr">
        <is>
          <t>SCA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42142-2025</t>
        </is>
      </c>
      <c r="B513" s="1" t="n">
        <v>45904.36505787037</v>
      </c>
      <c r="C513" s="1" t="n">
        <v>45947</v>
      </c>
      <c r="D513" t="inlineStr">
        <is>
          <t>NORRBOTTENS LÄN</t>
        </is>
      </c>
      <c r="E513" t="inlineStr">
        <is>
          <t>KALIX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13819-2025</t>
        </is>
      </c>
      <c r="B514" s="1" t="n">
        <v>45737.52472222222</v>
      </c>
      <c r="C514" s="1" t="n">
        <v>45947</v>
      </c>
      <c r="D514" t="inlineStr">
        <is>
          <t>NORRBOTTENS LÄN</t>
        </is>
      </c>
      <c r="E514" t="inlineStr">
        <is>
          <t>KALIX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50502-2025</t>
        </is>
      </c>
      <c r="B515" s="1" t="n">
        <v>45945.42207175926</v>
      </c>
      <c r="C515" s="1" t="n">
        <v>45947</v>
      </c>
      <c r="D515" t="inlineStr">
        <is>
          <t>NORRBOTTENS LÄN</t>
        </is>
      </c>
      <c r="E515" t="inlineStr">
        <is>
          <t>KALIX</t>
        </is>
      </c>
      <c r="G515" t="n">
        <v>9.9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50414-2025</t>
        </is>
      </c>
      <c r="B516" s="1" t="n">
        <v>45944.64761574074</v>
      </c>
      <c r="C516" s="1" t="n">
        <v>45947</v>
      </c>
      <c r="D516" t="inlineStr">
        <is>
          <t>NORRBOTTENS LÄN</t>
        </is>
      </c>
      <c r="E516" t="inlineStr">
        <is>
          <t>KALIX</t>
        </is>
      </c>
      <c r="G516" t="n">
        <v>9.800000000000001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48011-2024</t>
        </is>
      </c>
      <c r="B517" s="1" t="n">
        <v>45589.45561342593</v>
      </c>
      <c r="C517" s="1" t="n">
        <v>45947</v>
      </c>
      <c r="D517" t="inlineStr">
        <is>
          <t>NORRBOTTENS LÄN</t>
        </is>
      </c>
      <c r="E517" t="inlineStr">
        <is>
          <t>KALIX</t>
        </is>
      </c>
      <c r="G517" t="n">
        <v>6.2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37911-2025</t>
        </is>
      </c>
      <c r="B518" s="1" t="n">
        <v>45881.57380787037</v>
      </c>
      <c r="C518" s="1" t="n">
        <v>45947</v>
      </c>
      <c r="D518" t="inlineStr">
        <is>
          <t>NORRBOTTENS LÄN</t>
        </is>
      </c>
      <c r="E518" t="inlineStr">
        <is>
          <t>KALIX</t>
        </is>
      </c>
      <c r="F518" t="inlineStr">
        <is>
          <t>SCA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21574-2023</t>
        </is>
      </c>
      <c r="B519" s="1" t="n">
        <v>45063.59164351852</v>
      </c>
      <c r="C519" s="1" t="n">
        <v>45947</v>
      </c>
      <c r="D519" t="inlineStr">
        <is>
          <t>NORRBOTTENS LÄN</t>
        </is>
      </c>
      <c r="E519" t="inlineStr">
        <is>
          <t>KALIX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58585-2022</t>
        </is>
      </c>
      <c r="B520" s="1" t="n">
        <v>44894</v>
      </c>
      <c r="C520" s="1" t="n">
        <v>45947</v>
      </c>
      <c r="D520" t="inlineStr">
        <is>
          <t>NORRBOTTENS LÄN</t>
        </is>
      </c>
      <c r="E520" t="inlineStr">
        <is>
          <t>KALIX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37924-2025</t>
        </is>
      </c>
      <c r="B521" s="1" t="n">
        <v>45881.57532407407</v>
      </c>
      <c r="C521" s="1" t="n">
        <v>45947</v>
      </c>
      <c r="D521" t="inlineStr">
        <is>
          <t>NORRBOTTENS LÄN</t>
        </is>
      </c>
      <c r="E521" t="inlineStr">
        <is>
          <t>KALIX</t>
        </is>
      </c>
      <c r="F521" t="inlineStr">
        <is>
          <t>SCA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762-2025</t>
        </is>
      </c>
      <c r="B522" s="1" t="n">
        <v>45665.45089120371</v>
      </c>
      <c r="C522" s="1" t="n">
        <v>45947</v>
      </c>
      <c r="D522" t="inlineStr">
        <is>
          <t>NORRBOTTENS LÄN</t>
        </is>
      </c>
      <c r="E522" t="inlineStr">
        <is>
          <t>KALIX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29310-2023</t>
        </is>
      </c>
      <c r="B523" s="1" t="n">
        <v>45105.92538194444</v>
      </c>
      <c r="C523" s="1" t="n">
        <v>45947</v>
      </c>
      <c r="D523" t="inlineStr">
        <is>
          <t>NORRBOTTENS LÄN</t>
        </is>
      </c>
      <c r="E523" t="inlineStr">
        <is>
          <t>KALIX</t>
        </is>
      </c>
      <c r="G523" t="n">
        <v>5.7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3806-2025</t>
        </is>
      </c>
      <c r="B524" s="1" t="n">
        <v>45681.67431712963</v>
      </c>
      <c r="C524" s="1" t="n">
        <v>45947</v>
      </c>
      <c r="D524" t="inlineStr">
        <is>
          <t>NORRBOTTENS LÄN</t>
        </is>
      </c>
      <c r="E524" t="inlineStr">
        <is>
          <t>KALIX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2541-2025</t>
        </is>
      </c>
      <c r="B525" s="1" t="n">
        <v>45673</v>
      </c>
      <c r="C525" s="1" t="n">
        <v>45947</v>
      </c>
      <c r="D525" t="inlineStr">
        <is>
          <t>NORRBOTTENS LÄN</t>
        </is>
      </c>
      <c r="E525" t="inlineStr">
        <is>
          <t>KALIX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57860-2022</t>
        </is>
      </c>
      <c r="B526" s="1" t="n">
        <v>44898.98259259259</v>
      </c>
      <c r="C526" s="1" t="n">
        <v>45947</v>
      </c>
      <c r="D526" t="inlineStr">
        <is>
          <t>NORRBOTTENS LÄN</t>
        </is>
      </c>
      <c r="E526" t="inlineStr">
        <is>
          <t>KALIX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20350-2023</t>
        </is>
      </c>
      <c r="B527" s="1" t="n">
        <v>45054</v>
      </c>
      <c r="C527" s="1" t="n">
        <v>45947</v>
      </c>
      <c r="D527" t="inlineStr">
        <is>
          <t>NORRBOTTENS LÄN</t>
        </is>
      </c>
      <c r="E527" t="inlineStr">
        <is>
          <t>KALIX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46665-2025</t>
        </is>
      </c>
      <c r="B528" s="1" t="n">
        <v>45926.50899305556</v>
      </c>
      <c r="C528" s="1" t="n">
        <v>45947</v>
      </c>
      <c r="D528" t="inlineStr">
        <is>
          <t>NORRBOTTENS LÄN</t>
        </is>
      </c>
      <c r="E528" t="inlineStr">
        <is>
          <t>KALIX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43673-2024</t>
        </is>
      </c>
      <c r="B529" s="1" t="n">
        <v>45569</v>
      </c>
      <c r="C529" s="1" t="n">
        <v>45947</v>
      </c>
      <c r="D529" t="inlineStr">
        <is>
          <t>NORRBOTTENS LÄN</t>
        </is>
      </c>
      <c r="E529" t="inlineStr">
        <is>
          <t>KALIX</t>
        </is>
      </c>
      <c r="G529" t="n">
        <v>8.300000000000001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11-2025</t>
        </is>
      </c>
      <c r="B530" s="1" t="n">
        <v>45658.64216435186</v>
      </c>
      <c r="C530" s="1" t="n">
        <v>45947</v>
      </c>
      <c r="D530" t="inlineStr">
        <is>
          <t>NORRBOTTENS LÄN</t>
        </is>
      </c>
      <c r="E530" t="inlineStr">
        <is>
          <t>KALIX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46488-2025</t>
        </is>
      </c>
      <c r="B531" s="1" t="n">
        <v>45925.71914351852</v>
      </c>
      <c r="C531" s="1" t="n">
        <v>45947</v>
      </c>
      <c r="D531" t="inlineStr">
        <is>
          <t>NORRBOTTENS LÄN</t>
        </is>
      </c>
      <c r="E531" t="inlineStr">
        <is>
          <t>KALIX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58182-2024</t>
        </is>
      </c>
      <c r="B532" s="1" t="n">
        <v>45632.47152777778</v>
      </c>
      <c r="C532" s="1" t="n">
        <v>45947</v>
      </c>
      <c r="D532" t="inlineStr">
        <is>
          <t>NORRBOTTENS LÄN</t>
        </is>
      </c>
      <c r="E532" t="inlineStr">
        <is>
          <t>KALIX</t>
        </is>
      </c>
      <c r="G532" t="n">
        <v>17.4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46585-2024</t>
        </is>
      </c>
      <c r="B533" s="1" t="n">
        <v>45582.76248842593</v>
      </c>
      <c r="C533" s="1" t="n">
        <v>45947</v>
      </c>
      <c r="D533" t="inlineStr">
        <is>
          <t>NORRBOTTENS LÄN</t>
        </is>
      </c>
      <c r="E533" t="inlineStr">
        <is>
          <t>KALIX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54296-2024</t>
        </is>
      </c>
      <c r="B534" s="1" t="n">
        <v>45617</v>
      </c>
      <c r="C534" s="1" t="n">
        <v>45947</v>
      </c>
      <c r="D534" t="inlineStr">
        <is>
          <t>NORRBOTTENS LÄN</t>
        </is>
      </c>
      <c r="E534" t="inlineStr">
        <is>
          <t>KALIX</t>
        </is>
      </c>
      <c r="F534" t="inlineStr">
        <is>
          <t>Sveaskog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8297-2025</t>
        </is>
      </c>
      <c r="B535" s="1" t="n">
        <v>45708.58085648148</v>
      </c>
      <c r="C535" s="1" t="n">
        <v>45947</v>
      </c>
      <c r="D535" t="inlineStr">
        <is>
          <t>NORRBOTTENS LÄN</t>
        </is>
      </c>
      <c r="E535" t="inlineStr">
        <is>
          <t>KALIX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36715-2024</t>
        </is>
      </c>
      <c r="B536" s="1" t="n">
        <v>45537.82020833333</v>
      </c>
      <c r="C536" s="1" t="n">
        <v>45947</v>
      </c>
      <c r="D536" t="inlineStr">
        <is>
          <t>NORRBOTTENS LÄN</t>
        </is>
      </c>
      <c r="E536" t="inlineStr">
        <is>
          <t>KALIX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20317-2023</t>
        </is>
      </c>
      <c r="B537" s="1" t="n">
        <v>45054</v>
      </c>
      <c r="C537" s="1" t="n">
        <v>45947</v>
      </c>
      <c r="D537" t="inlineStr">
        <is>
          <t>NORRBOTTENS LÄN</t>
        </is>
      </c>
      <c r="E537" t="inlineStr">
        <is>
          <t>KALIX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8802-2025</t>
        </is>
      </c>
      <c r="B538" s="1" t="n">
        <v>45712.65888888889</v>
      </c>
      <c r="C538" s="1" t="n">
        <v>45947</v>
      </c>
      <c r="D538" t="inlineStr">
        <is>
          <t>NORRBOTTENS LÄN</t>
        </is>
      </c>
      <c r="E538" t="inlineStr">
        <is>
          <t>KALIX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58999-2023</t>
        </is>
      </c>
      <c r="B539" s="1" t="n">
        <v>45225</v>
      </c>
      <c r="C539" s="1" t="n">
        <v>45947</v>
      </c>
      <c r="D539" t="inlineStr">
        <is>
          <t>NORRBOTTENS LÄN</t>
        </is>
      </c>
      <c r="E539" t="inlineStr">
        <is>
          <t>KALIX</t>
        </is>
      </c>
      <c r="G539" t="n">
        <v>0.2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12927-2024</t>
        </is>
      </c>
      <c r="B540" s="1" t="n">
        <v>45385.44969907407</v>
      </c>
      <c r="C540" s="1" t="n">
        <v>45947</v>
      </c>
      <c r="D540" t="inlineStr">
        <is>
          <t>NORRBOTTENS LÄN</t>
        </is>
      </c>
      <c r="E540" t="inlineStr">
        <is>
          <t>KALIX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283-2024</t>
        </is>
      </c>
      <c r="B541" s="1" t="n">
        <v>45295.4080787037</v>
      </c>
      <c r="C541" s="1" t="n">
        <v>45947</v>
      </c>
      <c r="D541" t="inlineStr">
        <is>
          <t>NORRBOTTENS LÄN</t>
        </is>
      </c>
      <c r="E541" t="inlineStr">
        <is>
          <t>KALIX</t>
        </is>
      </c>
      <c r="F541" t="inlineStr">
        <is>
          <t>Sveaskog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41577-2024</t>
        </is>
      </c>
      <c r="B542" s="1" t="n">
        <v>45560.55266203704</v>
      </c>
      <c r="C542" s="1" t="n">
        <v>45947</v>
      </c>
      <c r="D542" t="inlineStr">
        <is>
          <t>NORRBOTTENS LÄN</t>
        </is>
      </c>
      <c r="E542" t="inlineStr">
        <is>
          <t>KALIX</t>
        </is>
      </c>
      <c r="F542" t="inlineStr">
        <is>
          <t>SCA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6624-2025</t>
        </is>
      </c>
      <c r="B543" s="1" t="n">
        <v>45700.36609953704</v>
      </c>
      <c r="C543" s="1" t="n">
        <v>45947</v>
      </c>
      <c r="D543" t="inlineStr">
        <is>
          <t>NORRBOTTENS LÄN</t>
        </is>
      </c>
      <c r="E543" t="inlineStr">
        <is>
          <t>KALIX</t>
        </is>
      </c>
      <c r="F543" t="inlineStr">
        <is>
          <t>SCA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16897-2025</t>
        </is>
      </c>
      <c r="B544" s="1" t="n">
        <v>45755.33635416667</v>
      </c>
      <c r="C544" s="1" t="n">
        <v>45947</v>
      </c>
      <c r="D544" t="inlineStr">
        <is>
          <t>NORRBOTTENS LÄN</t>
        </is>
      </c>
      <c r="E544" t="inlineStr">
        <is>
          <t>KALIX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48057-2023</t>
        </is>
      </c>
      <c r="B545" s="1" t="n">
        <v>45204</v>
      </c>
      <c r="C545" s="1" t="n">
        <v>45947</v>
      </c>
      <c r="D545" t="inlineStr">
        <is>
          <t>NORRBOTTENS LÄN</t>
        </is>
      </c>
      <c r="E545" t="inlineStr">
        <is>
          <t>KALIX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16221-2024</t>
        </is>
      </c>
      <c r="B546" s="1" t="n">
        <v>45406.9640625</v>
      </c>
      <c r="C546" s="1" t="n">
        <v>45947</v>
      </c>
      <c r="D546" t="inlineStr">
        <is>
          <t>NORRBOTTENS LÄN</t>
        </is>
      </c>
      <c r="E546" t="inlineStr">
        <is>
          <t>KALIX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10073-2025</t>
        </is>
      </c>
      <c r="B547" s="1" t="n">
        <v>45719</v>
      </c>
      <c r="C547" s="1" t="n">
        <v>45947</v>
      </c>
      <c r="D547" t="inlineStr">
        <is>
          <t>NORRBOTTENS LÄN</t>
        </is>
      </c>
      <c r="E547" t="inlineStr">
        <is>
          <t>KALIX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3043-2025</t>
        </is>
      </c>
      <c r="B548" s="1" t="n">
        <v>45678.60608796297</v>
      </c>
      <c r="C548" s="1" t="n">
        <v>45947</v>
      </c>
      <c r="D548" t="inlineStr">
        <is>
          <t>NORRBOTTENS LÄN</t>
        </is>
      </c>
      <c r="E548" t="inlineStr">
        <is>
          <t>KALIX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9450-2023</t>
        </is>
      </c>
      <c r="B549" s="1" t="n">
        <v>44981</v>
      </c>
      <c r="C549" s="1" t="n">
        <v>45947</v>
      </c>
      <c r="D549" t="inlineStr">
        <is>
          <t>NORRBOTTENS LÄN</t>
        </is>
      </c>
      <c r="E549" t="inlineStr">
        <is>
          <t>KALIX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54829-2023</t>
        </is>
      </c>
      <c r="B550" s="1" t="n">
        <v>45229</v>
      </c>
      <c r="C550" s="1" t="n">
        <v>45947</v>
      </c>
      <c r="D550" t="inlineStr">
        <is>
          <t>NORRBOTTENS LÄN</t>
        </is>
      </c>
      <c r="E550" t="inlineStr">
        <is>
          <t>KALIX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20114-2025</t>
        </is>
      </c>
      <c r="B551" s="1" t="n">
        <v>45772.48039351852</v>
      </c>
      <c r="C551" s="1" t="n">
        <v>45947</v>
      </c>
      <c r="D551" t="inlineStr">
        <is>
          <t>NORRBOTTENS LÄN</t>
        </is>
      </c>
      <c r="E551" t="inlineStr">
        <is>
          <t>KALIX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3680-2024</t>
        </is>
      </c>
      <c r="B552" s="1" t="n">
        <v>45321.38069444444</v>
      </c>
      <c r="C552" s="1" t="n">
        <v>45947</v>
      </c>
      <c r="D552" t="inlineStr">
        <is>
          <t>NORRBOTTENS LÄN</t>
        </is>
      </c>
      <c r="E552" t="inlineStr">
        <is>
          <t>KALIX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58296-2022</t>
        </is>
      </c>
      <c r="B553" s="1" t="n">
        <v>44901</v>
      </c>
      <c r="C553" s="1" t="n">
        <v>45947</v>
      </c>
      <c r="D553" t="inlineStr">
        <is>
          <t>NORRBOTTENS LÄN</t>
        </is>
      </c>
      <c r="E553" t="inlineStr">
        <is>
          <t>KALIX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9225-2025</t>
        </is>
      </c>
      <c r="B554" s="1" t="n">
        <v>45714.53447916666</v>
      </c>
      <c r="C554" s="1" t="n">
        <v>45947</v>
      </c>
      <c r="D554" t="inlineStr">
        <is>
          <t>NORRBOTTENS LÄN</t>
        </is>
      </c>
      <c r="E554" t="inlineStr">
        <is>
          <t>KALIX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47154-2024</t>
        </is>
      </c>
      <c r="B555" s="1" t="n">
        <v>45586.5952662037</v>
      </c>
      <c r="C555" s="1" t="n">
        <v>45947</v>
      </c>
      <c r="D555" t="inlineStr">
        <is>
          <t>NORRBOTTENS LÄN</t>
        </is>
      </c>
      <c r="E555" t="inlineStr">
        <is>
          <t>KALIX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21606-2023</t>
        </is>
      </c>
      <c r="B556" s="1" t="n">
        <v>45063.62370370371</v>
      </c>
      <c r="C556" s="1" t="n">
        <v>45947</v>
      </c>
      <c r="D556" t="inlineStr">
        <is>
          <t>NORRBOTTENS LÄN</t>
        </is>
      </c>
      <c r="E556" t="inlineStr">
        <is>
          <t>KALIX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56470-2023</t>
        </is>
      </c>
      <c r="B557" s="1" t="n">
        <v>45237</v>
      </c>
      <c r="C557" s="1" t="n">
        <v>45947</v>
      </c>
      <c r="D557" t="inlineStr">
        <is>
          <t>NORRBOTTENS LÄN</t>
        </is>
      </c>
      <c r="E557" t="inlineStr">
        <is>
          <t>KALIX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41132-2023</t>
        </is>
      </c>
      <c r="B558" s="1" t="n">
        <v>45173</v>
      </c>
      <c r="C558" s="1" t="n">
        <v>45947</v>
      </c>
      <c r="D558" t="inlineStr">
        <is>
          <t>NORRBOTTENS LÄN</t>
        </is>
      </c>
      <c r="E558" t="inlineStr">
        <is>
          <t>KALIX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24616-2024</t>
        </is>
      </c>
      <c r="B559" s="1" t="n">
        <v>45460</v>
      </c>
      <c r="C559" s="1" t="n">
        <v>45947</v>
      </c>
      <c r="D559" t="inlineStr">
        <is>
          <t>NORRBOTTENS LÄN</t>
        </is>
      </c>
      <c r="E559" t="inlineStr">
        <is>
          <t>KALIX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32056-2024</t>
        </is>
      </c>
      <c r="B560" s="1" t="n">
        <v>45510.9696412037</v>
      </c>
      <c r="C560" s="1" t="n">
        <v>45947</v>
      </c>
      <c r="D560" t="inlineStr">
        <is>
          <t>NORRBOTTENS LÄN</t>
        </is>
      </c>
      <c r="E560" t="inlineStr">
        <is>
          <t>KALIX</t>
        </is>
      </c>
      <c r="F560" t="inlineStr">
        <is>
          <t>SCA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20357-2023</t>
        </is>
      </c>
      <c r="B561" s="1" t="n">
        <v>45058</v>
      </c>
      <c r="C561" s="1" t="n">
        <v>45947</v>
      </c>
      <c r="D561" t="inlineStr">
        <is>
          <t>NORRBOTTENS LÄN</t>
        </is>
      </c>
      <c r="E561" t="inlineStr">
        <is>
          <t>KALIX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11112-2023</t>
        </is>
      </c>
      <c r="B562" s="1" t="n">
        <v>44992</v>
      </c>
      <c r="C562" s="1" t="n">
        <v>45947</v>
      </c>
      <c r="D562" t="inlineStr">
        <is>
          <t>NORRBOTTENS LÄN</t>
        </is>
      </c>
      <c r="E562" t="inlineStr">
        <is>
          <t>KALIX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62139-2023</t>
        </is>
      </c>
      <c r="B563" s="1" t="n">
        <v>45266</v>
      </c>
      <c r="C563" s="1" t="n">
        <v>45947</v>
      </c>
      <c r="D563" t="inlineStr">
        <is>
          <t>NORRBOTTENS LÄN</t>
        </is>
      </c>
      <c r="E563" t="inlineStr">
        <is>
          <t>KALIX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62150-2023</t>
        </is>
      </c>
      <c r="B564" s="1" t="n">
        <v>45266</v>
      </c>
      <c r="C564" s="1" t="n">
        <v>45947</v>
      </c>
      <c r="D564" t="inlineStr">
        <is>
          <t>NORRBOTTENS LÄN</t>
        </is>
      </c>
      <c r="E564" t="inlineStr">
        <is>
          <t>KALIX</t>
        </is>
      </c>
      <c r="G564" t="n">
        <v>4.9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63944-2020</t>
        </is>
      </c>
      <c r="B565" s="1" t="n">
        <v>44165</v>
      </c>
      <c r="C565" s="1" t="n">
        <v>45947</v>
      </c>
      <c r="D565" t="inlineStr">
        <is>
          <t>NORRBOTTENS LÄN</t>
        </is>
      </c>
      <c r="E565" t="inlineStr">
        <is>
          <t>KALIX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57939-2023</t>
        </is>
      </c>
      <c r="B566" s="1" t="n">
        <v>45247</v>
      </c>
      <c r="C566" s="1" t="n">
        <v>45947</v>
      </c>
      <c r="D566" t="inlineStr">
        <is>
          <t>NORRBOTTENS LÄN</t>
        </is>
      </c>
      <c r="E566" t="inlineStr">
        <is>
          <t>KALIX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44897-2024</t>
        </is>
      </c>
      <c r="B567" s="1" t="n">
        <v>45575.36655092592</v>
      </c>
      <c r="C567" s="1" t="n">
        <v>45947</v>
      </c>
      <c r="D567" t="inlineStr">
        <is>
          <t>NORRBOTTENS LÄN</t>
        </is>
      </c>
      <c r="E567" t="inlineStr">
        <is>
          <t>KALIX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37781-2024</t>
        </is>
      </c>
      <c r="B568" s="1" t="n">
        <v>45542</v>
      </c>
      <c r="C568" s="1" t="n">
        <v>45947</v>
      </c>
      <c r="D568" t="inlineStr">
        <is>
          <t>NORRBOTTENS LÄN</t>
        </is>
      </c>
      <c r="E568" t="inlineStr">
        <is>
          <t>KALIX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46765-2023</t>
        </is>
      </c>
      <c r="B569" s="1" t="n">
        <v>45198.62413194445</v>
      </c>
      <c r="C569" s="1" t="n">
        <v>45947</v>
      </c>
      <c r="D569" t="inlineStr">
        <is>
          <t>NORRBOTTENS LÄN</t>
        </is>
      </c>
      <c r="E569" t="inlineStr">
        <is>
          <t>KALIX</t>
        </is>
      </c>
      <c r="F569" t="inlineStr">
        <is>
          <t>Sveaskog</t>
        </is>
      </c>
      <c r="G569" t="n">
        <v>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69886-2021</t>
        </is>
      </c>
      <c r="B570" s="1" t="n">
        <v>44532.91938657407</v>
      </c>
      <c r="C570" s="1" t="n">
        <v>45947</v>
      </c>
      <c r="D570" t="inlineStr">
        <is>
          <t>NORRBOTTENS LÄN</t>
        </is>
      </c>
      <c r="E570" t="inlineStr">
        <is>
          <t>KALIX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24135-2023</t>
        </is>
      </c>
      <c r="B571" s="1" t="n">
        <v>45079</v>
      </c>
      <c r="C571" s="1" t="n">
        <v>45947</v>
      </c>
      <c r="D571" t="inlineStr">
        <is>
          <t>NORRBOTTENS LÄN</t>
        </is>
      </c>
      <c r="E571" t="inlineStr">
        <is>
          <t>KALIX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16971-2024</t>
        </is>
      </c>
      <c r="B572" s="1" t="n">
        <v>45411.96709490741</v>
      </c>
      <c r="C572" s="1" t="n">
        <v>45947</v>
      </c>
      <c r="D572" t="inlineStr">
        <is>
          <t>NORRBOTTENS LÄN</t>
        </is>
      </c>
      <c r="E572" t="inlineStr">
        <is>
          <t>KALIX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1267-2023</t>
        </is>
      </c>
      <c r="B573" s="1" t="n">
        <v>44936.40097222223</v>
      </c>
      <c r="C573" s="1" t="n">
        <v>45947</v>
      </c>
      <c r="D573" t="inlineStr">
        <is>
          <t>NORRBOTTENS LÄN</t>
        </is>
      </c>
      <c r="E573" t="inlineStr">
        <is>
          <t>KALIX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7186-2023</t>
        </is>
      </c>
      <c r="B574" s="1" t="n">
        <v>44970</v>
      </c>
      <c r="C574" s="1" t="n">
        <v>45947</v>
      </c>
      <c r="D574" t="inlineStr">
        <is>
          <t>NORRBOTTENS LÄN</t>
        </is>
      </c>
      <c r="E574" t="inlineStr">
        <is>
          <t>KALIX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6245-2023</t>
        </is>
      </c>
      <c r="B575" s="1" t="n">
        <v>44964.9444212963</v>
      </c>
      <c r="C575" s="1" t="n">
        <v>45947</v>
      </c>
      <c r="D575" t="inlineStr">
        <is>
          <t>NORRBOTTENS LÄN</t>
        </is>
      </c>
      <c r="E575" t="inlineStr">
        <is>
          <t>KALIX</t>
        </is>
      </c>
      <c r="F575" t="inlineStr">
        <is>
          <t>SCA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43678-2024</t>
        </is>
      </c>
      <c r="B576" s="1" t="n">
        <v>45569</v>
      </c>
      <c r="C576" s="1" t="n">
        <v>45947</v>
      </c>
      <c r="D576" t="inlineStr">
        <is>
          <t>NORRBOTTENS LÄN</t>
        </is>
      </c>
      <c r="E576" t="inlineStr">
        <is>
          <t>KALIX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59557-2024</t>
        </is>
      </c>
      <c r="B577" s="1" t="n">
        <v>45638.63635416667</v>
      </c>
      <c r="C577" s="1" t="n">
        <v>45947</v>
      </c>
      <c r="D577" t="inlineStr">
        <is>
          <t>NORRBOTTENS LÄN</t>
        </is>
      </c>
      <c r="E577" t="inlineStr">
        <is>
          <t>KALIX</t>
        </is>
      </c>
      <c r="F577" t="inlineStr">
        <is>
          <t>SCA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60661-2024</t>
        </is>
      </c>
      <c r="B578" s="1" t="n">
        <v>45644.44634259259</v>
      </c>
      <c r="C578" s="1" t="n">
        <v>45947</v>
      </c>
      <c r="D578" t="inlineStr">
        <is>
          <t>NORRBOTTENS LÄN</t>
        </is>
      </c>
      <c r="E578" t="inlineStr">
        <is>
          <t>KALIX</t>
        </is>
      </c>
      <c r="G578" t="n">
        <v>8.5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91-2025</t>
        </is>
      </c>
      <c r="B579" s="1" t="n">
        <v>45659.46702546296</v>
      </c>
      <c r="C579" s="1" t="n">
        <v>45947</v>
      </c>
      <c r="D579" t="inlineStr">
        <is>
          <t>NORRBOTTENS LÄN</t>
        </is>
      </c>
      <c r="E579" t="inlineStr">
        <is>
          <t>KALIX</t>
        </is>
      </c>
      <c r="G579" t="n">
        <v>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37572-2024</t>
        </is>
      </c>
      <c r="B580" s="1" t="n">
        <v>45541</v>
      </c>
      <c r="C580" s="1" t="n">
        <v>45947</v>
      </c>
      <c r="D580" t="inlineStr">
        <is>
          <t>NORRBOTTENS LÄN</t>
        </is>
      </c>
      <c r="E580" t="inlineStr">
        <is>
          <t>KALIX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31579-2023</t>
        </is>
      </c>
      <c r="B581" s="1" t="n">
        <v>45117.44940972222</v>
      </c>
      <c r="C581" s="1" t="n">
        <v>45947</v>
      </c>
      <c r="D581" t="inlineStr">
        <is>
          <t>NORRBOTTENS LÄN</t>
        </is>
      </c>
      <c r="E581" t="inlineStr">
        <is>
          <t>KALIX</t>
        </is>
      </c>
      <c r="F581" t="inlineStr">
        <is>
          <t>Sveaskog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263-2025</t>
        </is>
      </c>
      <c r="B582" s="1" t="n">
        <v>45660.45284722222</v>
      </c>
      <c r="C582" s="1" t="n">
        <v>45947</v>
      </c>
      <c r="D582" t="inlineStr">
        <is>
          <t>NORRBOTTENS LÄN</t>
        </is>
      </c>
      <c r="E582" t="inlineStr">
        <is>
          <t>KALIX</t>
        </is>
      </c>
      <c r="G582" t="n">
        <v>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41578-2024</t>
        </is>
      </c>
      <c r="B583" s="1" t="n">
        <v>45560.5528125</v>
      </c>
      <c r="C583" s="1" t="n">
        <v>45947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20125-2025</t>
        </is>
      </c>
      <c r="B584" s="1" t="n">
        <v>45772.49487268519</v>
      </c>
      <c r="C584" s="1" t="n">
        <v>45947</v>
      </c>
      <c r="D584" t="inlineStr">
        <is>
          <t>NORRBOTTENS LÄN</t>
        </is>
      </c>
      <c r="E584" t="inlineStr">
        <is>
          <t>KALIX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58274-2024</t>
        </is>
      </c>
      <c r="B585" s="1" t="n">
        <v>45632.57121527778</v>
      </c>
      <c r="C585" s="1" t="n">
        <v>45947</v>
      </c>
      <c r="D585" t="inlineStr">
        <is>
          <t>NORRBOTTENS LÄN</t>
        </is>
      </c>
      <c r="E585" t="inlineStr">
        <is>
          <t>KALIX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44411-2024</t>
        </is>
      </c>
      <c r="B586" s="1" t="n">
        <v>45573</v>
      </c>
      <c r="C586" s="1" t="n">
        <v>45947</v>
      </c>
      <c r="D586" t="inlineStr">
        <is>
          <t>NORRBOTTENS LÄN</t>
        </is>
      </c>
      <c r="E586" t="inlineStr">
        <is>
          <t>KALIX</t>
        </is>
      </c>
      <c r="G586" t="n">
        <v>6.7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24265-2024</t>
        </is>
      </c>
      <c r="B587" s="1" t="n">
        <v>45457</v>
      </c>
      <c r="C587" s="1" t="n">
        <v>45947</v>
      </c>
      <c r="D587" t="inlineStr">
        <is>
          <t>NORRBOTTENS LÄN</t>
        </is>
      </c>
      <c r="E587" t="inlineStr">
        <is>
          <t>KALIX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50761-2024</t>
        </is>
      </c>
      <c r="B588" s="1" t="n">
        <v>45602.43773148148</v>
      </c>
      <c r="C588" s="1" t="n">
        <v>45947</v>
      </c>
      <c r="D588" t="inlineStr">
        <is>
          <t>NORRBOTTENS LÄN</t>
        </is>
      </c>
      <c r="E588" t="inlineStr">
        <is>
          <t>KALIX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1230-2025</t>
        </is>
      </c>
      <c r="B589" s="1" t="n">
        <v>45667.44277777777</v>
      </c>
      <c r="C589" s="1" t="n">
        <v>45947</v>
      </c>
      <c r="D589" t="inlineStr">
        <is>
          <t>NORRBOTTENS LÄN</t>
        </is>
      </c>
      <c r="E589" t="inlineStr">
        <is>
          <t>KALIX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20801-2025</t>
        </is>
      </c>
      <c r="B590" s="1" t="n">
        <v>45776</v>
      </c>
      <c r="C590" s="1" t="n">
        <v>45947</v>
      </c>
      <c r="D590" t="inlineStr">
        <is>
          <t>NORRBOTTENS LÄN</t>
        </is>
      </c>
      <c r="E590" t="inlineStr">
        <is>
          <t>KALIX</t>
        </is>
      </c>
      <c r="F590" t="inlineStr">
        <is>
          <t>Sveaskog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2629-2022</t>
        </is>
      </c>
      <c r="B591" s="1" t="n">
        <v>44580</v>
      </c>
      <c r="C591" s="1" t="n">
        <v>45947</v>
      </c>
      <c r="D591" t="inlineStr">
        <is>
          <t>NORRBOTTENS LÄN</t>
        </is>
      </c>
      <c r="E591" t="inlineStr">
        <is>
          <t>KALIX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20895-2025</t>
        </is>
      </c>
      <c r="B592" s="1" t="n">
        <v>45777.39760416667</v>
      </c>
      <c r="C592" s="1" t="n">
        <v>45947</v>
      </c>
      <c r="D592" t="inlineStr">
        <is>
          <t>NORRBOTTENS LÄN</t>
        </is>
      </c>
      <c r="E592" t="inlineStr">
        <is>
          <t>KALIX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19975-2025</t>
        </is>
      </c>
      <c r="B593" s="1" t="n">
        <v>45771.69822916666</v>
      </c>
      <c r="C593" s="1" t="n">
        <v>45947</v>
      </c>
      <c r="D593" t="inlineStr">
        <is>
          <t>NORRBOTTENS LÄN</t>
        </is>
      </c>
      <c r="E593" t="inlineStr">
        <is>
          <t>KALIX</t>
        </is>
      </c>
      <c r="F593" t="inlineStr">
        <is>
          <t>SCA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47066-2024</t>
        </is>
      </c>
      <c r="B594" s="1" t="n">
        <v>45586.47526620371</v>
      </c>
      <c r="C594" s="1" t="n">
        <v>45947</v>
      </c>
      <c r="D594" t="inlineStr">
        <is>
          <t>NORRBOTTENS LÄN</t>
        </is>
      </c>
      <c r="E594" t="inlineStr">
        <is>
          <t>KALIX</t>
        </is>
      </c>
      <c r="G594" t="n">
        <v>8.6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67004-2021</t>
        </is>
      </c>
      <c r="B595" s="1" t="n">
        <v>44522.63969907408</v>
      </c>
      <c r="C595" s="1" t="n">
        <v>45947</v>
      </c>
      <c r="D595" t="inlineStr">
        <is>
          <t>NORRBOTTENS LÄN</t>
        </is>
      </c>
      <c r="E595" t="inlineStr">
        <is>
          <t>KALIX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21875-2025</t>
        </is>
      </c>
      <c r="B596" s="1" t="n">
        <v>45784</v>
      </c>
      <c r="C596" s="1" t="n">
        <v>45947</v>
      </c>
      <c r="D596" t="inlineStr">
        <is>
          <t>NORRBOTTENS LÄN</t>
        </is>
      </c>
      <c r="E596" t="inlineStr">
        <is>
          <t>KALIX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40565-2023</t>
        </is>
      </c>
      <c r="B597" s="1" t="n">
        <v>45170</v>
      </c>
      <c r="C597" s="1" t="n">
        <v>45947</v>
      </c>
      <c r="D597" t="inlineStr">
        <is>
          <t>NORRBOTTENS LÄN</t>
        </is>
      </c>
      <c r="E597" t="inlineStr">
        <is>
          <t>KALIX</t>
        </is>
      </c>
      <c r="G597" t="n">
        <v>5.3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13380-2023</t>
        </is>
      </c>
      <c r="B598" s="1" t="n">
        <v>45005</v>
      </c>
      <c r="C598" s="1" t="n">
        <v>45947</v>
      </c>
      <c r="D598" t="inlineStr">
        <is>
          <t>NORRBOTTENS LÄN</t>
        </is>
      </c>
      <c r="E598" t="inlineStr">
        <is>
          <t>KALIX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16046-2024</t>
        </is>
      </c>
      <c r="B599" s="1" t="n">
        <v>45405</v>
      </c>
      <c r="C599" s="1" t="n">
        <v>45947</v>
      </c>
      <c r="D599" t="inlineStr">
        <is>
          <t>NORRBOTTENS LÄN</t>
        </is>
      </c>
      <c r="E599" t="inlineStr">
        <is>
          <t>KALIX</t>
        </is>
      </c>
      <c r="G599" t="n">
        <v>13.5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16732-2025</t>
        </is>
      </c>
      <c r="B600" s="1" t="n">
        <v>45754.53125</v>
      </c>
      <c r="C600" s="1" t="n">
        <v>45947</v>
      </c>
      <c r="D600" t="inlineStr">
        <is>
          <t>NORRBOTTENS LÄN</t>
        </is>
      </c>
      <c r="E600" t="inlineStr">
        <is>
          <t>KALIX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46955-2024</t>
        </is>
      </c>
      <c r="B601" s="1" t="n">
        <v>45585.88642361111</v>
      </c>
      <c r="C601" s="1" t="n">
        <v>45947</v>
      </c>
      <c r="D601" t="inlineStr">
        <is>
          <t>NORRBOTTENS LÄN</t>
        </is>
      </c>
      <c r="E601" t="inlineStr">
        <is>
          <t>KALIX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51839-2023</t>
        </is>
      </c>
      <c r="B602" s="1" t="n">
        <v>45215</v>
      </c>
      <c r="C602" s="1" t="n">
        <v>45947</v>
      </c>
      <c r="D602" t="inlineStr">
        <is>
          <t>NORRBOTTENS LÄN</t>
        </is>
      </c>
      <c r="E602" t="inlineStr">
        <is>
          <t>KALIX</t>
        </is>
      </c>
      <c r="G602" t="n">
        <v>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51845-2023</t>
        </is>
      </c>
      <c r="B603" s="1" t="n">
        <v>45215</v>
      </c>
      <c r="C603" s="1" t="n">
        <v>45947</v>
      </c>
      <c r="D603" t="inlineStr">
        <is>
          <t>NORRBOTTENS LÄN</t>
        </is>
      </c>
      <c r="E603" t="inlineStr">
        <is>
          <t>KALIX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>
      <c r="A604" t="inlineStr">
        <is>
          <t>A 26675-2024</t>
        </is>
      </c>
      <c r="B604" s="1" t="n">
        <v>45470.32200231482</v>
      </c>
      <c r="C604" s="1" t="n">
        <v>45947</v>
      </c>
      <c r="D604" t="inlineStr">
        <is>
          <t>NORRBOTTENS LÄN</t>
        </is>
      </c>
      <c r="E604" t="inlineStr">
        <is>
          <t>KALIX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2025-10-17T14:23:40Z</dcterms:created>
  <dcterms:modified xmlns:dcterms="http://purl.org/dc/terms/" xmlns:xsi="http://www.w3.org/2001/XMLSchema-instance" xsi:type="dcterms:W3CDTF">2025-10-17T14:23:41Z</dcterms:modified>
</cp:coreProperties>
</file>