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45182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12138-2021.xlsx")</f>
        <v/>
      </c>
      <c r="T2">
        <f>HYPERLINK("https://klasma.github.io/Logging_ALE/kartor/A 12138-2021.png")</f>
        <v/>
      </c>
      <c r="U2">
        <f>HYPERLINK("https://klasma.github.io/Logging_ALE/knärot/A 12138-2021.png")</f>
        <v/>
      </c>
      <c r="V2">
        <f>HYPERLINK("https://klasma.github.io/Logging_ALE/klagomål/A 12138-2021.docx")</f>
        <v/>
      </c>
      <c r="W2">
        <f>HYPERLINK("https://klasma.github.io/Logging_ALE/klagomålsmail/A 12138-2021.docx")</f>
        <v/>
      </c>
      <c r="X2">
        <f>HYPERLINK("https://klasma.github.io/Logging_ALE/tillsyn/A 12138-2021.docx")</f>
        <v/>
      </c>
      <c r="Y2">
        <f>HYPERLINK("https://klasma.github.io/Logging_ALE/tillsynsmail/A 12138-2021.docx")</f>
        <v/>
      </c>
    </row>
    <row r="3" ht="15" customHeight="1">
      <c r="A3" t="inlineStr">
        <is>
          <t>A 11731-2019</t>
        </is>
      </c>
      <c r="B3" s="1" t="n">
        <v>43518</v>
      </c>
      <c r="C3" s="1" t="n">
        <v>45182</v>
      </c>
      <c r="D3" t="inlineStr">
        <is>
          <t>VÄSTRA GÖTALANDS LÄN</t>
        </is>
      </c>
      <c r="E3" t="inlineStr">
        <is>
          <t>ALE</t>
        </is>
      </c>
      <c r="G3" t="n">
        <v>1.9</v>
      </c>
      <c r="H3" t="n">
        <v>3</v>
      </c>
      <c r="I3" t="n">
        <v>11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3">
        <f>HYPERLINK("https://klasma.github.io/Logging_ALE/artfynd/A 11731-2019.xlsx")</f>
        <v/>
      </c>
      <c r="T3">
        <f>HYPERLINK("https://klasma.github.io/Logging_ALE/kartor/A 11731-2019.png")</f>
        <v/>
      </c>
      <c r="V3">
        <f>HYPERLINK("https://klasma.github.io/Logging_ALE/klagomål/A 11731-2019.docx")</f>
        <v/>
      </c>
      <c r="W3">
        <f>HYPERLINK("https://klasma.github.io/Logging_ALE/klagomålsmail/A 11731-2019.docx")</f>
        <v/>
      </c>
      <c r="X3">
        <f>HYPERLINK("https://klasma.github.io/Logging_ALE/tillsyn/A 11731-2019.docx")</f>
        <v/>
      </c>
      <c r="Y3">
        <f>HYPERLINK("https://klasma.github.io/Logging_ALE/tillsynsmail/A 11731-2019.docx")</f>
        <v/>
      </c>
    </row>
    <row r="4" ht="15" customHeight="1">
      <c r="A4" t="inlineStr">
        <is>
          <t>A 13111-2022</t>
        </is>
      </c>
      <c r="B4" s="1" t="n">
        <v>44644</v>
      </c>
      <c r="C4" s="1" t="n">
        <v>45182</v>
      </c>
      <c r="D4" t="inlineStr">
        <is>
          <t>VÄSTRA GÖTALANDS LÄN</t>
        </is>
      </c>
      <c r="E4" t="inlineStr">
        <is>
          <t>ALE</t>
        </is>
      </c>
      <c r="G4" t="n">
        <v>10.3</v>
      </c>
      <c r="H4" t="n">
        <v>4</v>
      </c>
      <c r="I4" t="n">
        <v>10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14</v>
      </c>
      <c r="R4" s="2" t="inlineStr">
        <is>
          <t>Entita
Mindre hackspett
Spillkråka
Talltita
Blåmossa
Bronshjon
Fällmossa
Guldlockmossa
Klippfrullania
Rödgul trumpetsvamp
Smal svampklubba
Stor revmossa
Västlig hakmossa
Vågbandad barkbock</t>
        </is>
      </c>
      <c r="S4">
        <f>HYPERLINK("https://klasma.github.io/Logging_ALE/artfynd/A 13111-2022.xlsx")</f>
        <v/>
      </c>
      <c r="T4">
        <f>HYPERLINK("https://klasma.github.io/Logging_ALE/kartor/A 13111-2022.png")</f>
        <v/>
      </c>
      <c r="V4">
        <f>HYPERLINK("https://klasma.github.io/Logging_ALE/klagomål/A 13111-2022.docx")</f>
        <v/>
      </c>
      <c r="W4">
        <f>HYPERLINK("https://klasma.github.io/Logging_ALE/klagomålsmail/A 13111-2022.docx")</f>
        <v/>
      </c>
      <c r="X4">
        <f>HYPERLINK("https://klasma.github.io/Logging_ALE/tillsyn/A 13111-2022.docx")</f>
        <v/>
      </c>
      <c r="Y4">
        <f>HYPERLINK("https://klasma.github.io/Logging_ALE/tillsynsmail/A 13111-2022.docx")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45182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25436-2019.xlsx")</f>
        <v/>
      </c>
      <c r="T5">
        <f>HYPERLINK("https://klasma.github.io/Logging_ALE/kartor/A 25436-2019.png")</f>
        <v/>
      </c>
      <c r="V5">
        <f>HYPERLINK("https://klasma.github.io/Logging_ALE/klagomål/A 25436-2019.docx")</f>
        <v/>
      </c>
      <c r="W5">
        <f>HYPERLINK("https://klasma.github.io/Logging_ALE/klagomålsmail/A 25436-2019.docx")</f>
        <v/>
      </c>
      <c r="X5">
        <f>HYPERLINK("https://klasma.github.io/Logging_ALE/tillsyn/A 25436-2019.docx")</f>
        <v/>
      </c>
      <c r="Y5">
        <f>HYPERLINK("https://klasma.github.io/Logging_ALE/tillsynsmail/A 25436-2019.docx")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45182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5653-2019.xlsx")</f>
        <v/>
      </c>
      <c r="T6">
        <f>HYPERLINK("https://klasma.github.io/Logging_ALE/kartor/A 5653-2019.png")</f>
        <v/>
      </c>
      <c r="U6">
        <f>HYPERLINK("https://klasma.github.io/Logging_ALE/knärot/A 5653-2019.png")</f>
        <v/>
      </c>
      <c r="V6">
        <f>HYPERLINK("https://klasma.github.io/Logging_ALE/klagomål/A 5653-2019.docx")</f>
        <v/>
      </c>
      <c r="W6">
        <f>HYPERLINK("https://klasma.github.io/Logging_ALE/klagomålsmail/A 5653-2019.docx")</f>
        <v/>
      </c>
      <c r="X6">
        <f>HYPERLINK("https://klasma.github.io/Logging_ALE/tillsyn/A 5653-2019.docx")</f>
        <v/>
      </c>
      <c r="Y6">
        <f>HYPERLINK("https://klasma.github.io/Logging_ALE/tillsynsmail/A 5653-2019.docx")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45182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1456-2020.xlsx")</f>
        <v/>
      </c>
      <c r="T7">
        <f>HYPERLINK("https://klasma.github.io/Logging_ALE/kartor/A 1456-2020.png")</f>
        <v/>
      </c>
      <c r="V7">
        <f>HYPERLINK("https://klasma.github.io/Logging_ALE/klagomål/A 1456-2020.docx")</f>
        <v/>
      </c>
      <c r="W7">
        <f>HYPERLINK("https://klasma.github.io/Logging_ALE/klagomålsmail/A 1456-2020.docx")</f>
        <v/>
      </c>
      <c r="X7">
        <f>HYPERLINK("https://klasma.github.io/Logging_ALE/tillsyn/A 1456-2020.docx")</f>
        <v/>
      </c>
      <c r="Y7">
        <f>HYPERLINK("https://klasma.github.io/Logging_ALE/tillsynsmail/A 1456-2020.docx")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45182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13029-2020.xlsx")</f>
        <v/>
      </c>
      <c r="T8">
        <f>HYPERLINK("https://klasma.github.io/Logging_ALE/kartor/A 13029-2020.png")</f>
        <v/>
      </c>
      <c r="V8">
        <f>HYPERLINK("https://klasma.github.io/Logging_ALE/klagomål/A 13029-2020.docx")</f>
        <v/>
      </c>
      <c r="W8">
        <f>HYPERLINK("https://klasma.github.io/Logging_ALE/klagomålsmail/A 13029-2020.docx")</f>
        <v/>
      </c>
      <c r="X8">
        <f>HYPERLINK("https://klasma.github.io/Logging_ALE/tillsyn/A 13029-2020.docx")</f>
        <v/>
      </c>
      <c r="Y8">
        <f>HYPERLINK("https://klasma.github.io/Logging_ALE/tillsynsmail/A 13029-2020.docx")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45182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25432-2019.xlsx")</f>
        <v/>
      </c>
      <c r="T9">
        <f>HYPERLINK("https://klasma.github.io/Logging_ALE/kartor/A 25432-2019.png")</f>
        <v/>
      </c>
      <c r="V9">
        <f>HYPERLINK("https://klasma.github.io/Logging_ALE/klagomål/A 25432-2019.docx")</f>
        <v/>
      </c>
      <c r="W9">
        <f>HYPERLINK("https://klasma.github.io/Logging_ALE/klagomålsmail/A 25432-2019.docx")</f>
        <v/>
      </c>
      <c r="X9">
        <f>HYPERLINK("https://klasma.github.io/Logging_ALE/tillsyn/A 25432-2019.docx")</f>
        <v/>
      </c>
      <c r="Y9">
        <f>HYPERLINK("https://klasma.github.io/Logging_ALE/tillsynsmail/A 25432-2019.docx")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45182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38382-2019.xlsx")</f>
        <v/>
      </c>
      <c r="T10">
        <f>HYPERLINK("https://klasma.github.io/Logging_ALE/kartor/A 38382-2019.png")</f>
        <v/>
      </c>
      <c r="V10">
        <f>HYPERLINK("https://klasma.github.io/Logging_ALE/klagomål/A 38382-2019.docx")</f>
        <v/>
      </c>
      <c r="W10">
        <f>HYPERLINK("https://klasma.github.io/Logging_ALE/klagomålsmail/A 38382-2019.docx")</f>
        <v/>
      </c>
      <c r="X10">
        <f>HYPERLINK("https://klasma.github.io/Logging_ALE/tillsyn/A 38382-2019.docx")</f>
        <v/>
      </c>
      <c r="Y10">
        <f>HYPERLINK("https://klasma.github.io/Logging_ALE/tillsynsmail/A 38382-2019.docx")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45182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67849-2018.xlsx")</f>
        <v/>
      </c>
      <c r="T11">
        <f>HYPERLINK("https://klasma.github.io/Logging_ALE/kartor/A 67849-2018.png")</f>
        <v/>
      </c>
      <c r="V11">
        <f>HYPERLINK("https://klasma.github.io/Logging_ALE/klagomål/A 67849-2018.docx")</f>
        <v/>
      </c>
      <c r="W11">
        <f>HYPERLINK("https://klasma.github.io/Logging_ALE/klagomålsmail/A 67849-2018.docx")</f>
        <v/>
      </c>
      <c r="X11">
        <f>HYPERLINK("https://klasma.github.io/Logging_ALE/tillsyn/A 67849-2018.docx")</f>
        <v/>
      </c>
      <c r="Y11">
        <f>HYPERLINK("https://klasma.github.io/Logging_ALE/tillsynsmail/A 67849-2018.docx")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45182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25391-2019.xlsx")</f>
        <v/>
      </c>
      <c r="T12">
        <f>HYPERLINK("https://klasma.github.io/Logging_ALE/kartor/A 25391-2019.png")</f>
        <v/>
      </c>
      <c r="V12">
        <f>HYPERLINK("https://klasma.github.io/Logging_ALE/klagomål/A 25391-2019.docx")</f>
        <v/>
      </c>
      <c r="W12">
        <f>HYPERLINK("https://klasma.github.io/Logging_ALE/klagomålsmail/A 25391-2019.docx")</f>
        <v/>
      </c>
      <c r="X12">
        <f>HYPERLINK("https://klasma.github.io/Logging_ALE/tillsyn/A 25391-2019.docx")</f>
        <v/>
      </c>
      <c r="Y12">
        <f>HYPERLINK("https://klasma.github.io/Logging_ALE/tillsynsmail/A 25391-2019.docx")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45182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53693-2019.xlsx")</f>
        <v/>
      </c>
      <c r="T13">
        <f>HYPERLINK("https://klasma.github.io/Logging_ALE/kartor/A 53693-2019.png")</f>
        <v/>
      </c>
      <c r="V13">
        <f>HYPERLINK("https://klasma.github.io/Logging_ALE/klagomål/A 53693-2019.docx")</f>
        <v/>
      </c>
      <c r="W13">
        <f>HYPERLINK("https://klasma.github.io/Logging_ALE/klagomålsmail/A 53693-2019.docx")</f>
        <v/>
      </c>
      <c r="X13">
        <f>HYPERLINK("https://klasma.github.io/Logging_ALE/tillsyn/A 53693-2019.docx")</f>
        <v/>
      </c>
      <c r="Y13">
        <f>HYPERLINK("https://klasma.github.io/Logging_ALE/tillsynsmail/A 53693-2019.docx")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45182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23339-2023.xlsx")</f>
        <v/>
      </c>
      <c r="T14">
        <f>HYPERLINK("https://klasma.github.io/Logging_ALE/kartor/A 23339-2023.png")</f>
        <v/>
      </c>
      <c r="V14">
        <f>HYPERLINK("https://klasma.github.io/Logging_ALE/klagomål/A 23339-2023.docx")</f>
        <v/>
      </c>
      <c r="W14">
        <f>HYPERLINK("https://klasma.github.io/Logging_ALE/klagomålsmail/A 23339-2023.docx")</f>
        <v/>
      </c>
      <c r="X14">
        <f>HYPERLINK("https://klasma.github.io/Logging_ALE/tillsyn/A 23339-2023.docx")</f>
        <v/>
      </c>
      <c r="Y14">
        <f>HYPERLINK("https://klasma.github.io/Logging_ALE/tillsynsmail/A 23339-2023.docx")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45182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45182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45182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45182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45182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45182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45182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45182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45182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45182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45182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45182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45182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45182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45182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45182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45182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45182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45182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45182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45182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45182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45182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45182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45182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45182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45182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45182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45182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45182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45182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45182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45182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45182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45182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45182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45182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45182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45182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45182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45182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45182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45182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45182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45182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45182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45182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45182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45182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45182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45182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45182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45182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45182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45182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45182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45182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45182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45182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45182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45182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45182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45182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45182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45182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45182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45182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45182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45182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45182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45182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45182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45182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45182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45182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45182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45182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45182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45182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45182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45182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45182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45182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45182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45182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45182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45182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45182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45182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45182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45182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45182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45182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45182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45182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45182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45182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45182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45182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38614-2023</t>
        </is>
      </c>
      <c r="B114" s="1" t="n">
        <v>45162</v>
      </c>
      <c r="C114" s="1" t="n">
        <v>45182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40983-2023</t>
        </is>
      </c>
      <c r="B115" s="1" t="n">
        <v>45173</v>
      </c>
      <c r="C115" s="1" t="n">
        <v>45182</v>
      </c>
      <c r="D115" t="inlineStr">
        <is>
          <t>VÄSTRA GÖTALANDS LÄN</t>
        </is>
      </c>
      <c r="E115" t="inlineStr">
        <is>
          <t>ALE</t>
        </is>
      </c>
      <c r="F115" t="inlineStr">
        <is>
          <t>Kyrkan</t>
        </is>
      </c>
      <c r="G115" t="n">
        <v>12.6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2023-09-13T06:37:22Z</dcterms:created>
  <dcterms:modified xmlns:dcterms="http://purl.org/dc/terms/" xmlns:xsi="http://www.w3.org/2001/XMLSchema-instance" xsi:type="dcterms:W3CDTF">2023-09-13T06:37:23Z</dcterms:modified>
</cp:coreProperties>
</file>