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45172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35531-2023.xlsx")</f>
        <v/>
      </c>
      <c r="T2">
        <f>HYPERLINK("https://klasma.github.io/Logging_ALVESTA/kartor/A 35531-2023.png")</f>
        <v/>
      </c>
      <c r="V2">
        <f>HYPERLINK("https://klasma.github.io/Logging_ALVESTA/klagomål/A 35531-2023.docx")</f>
        <v/>
      </c>
      <c r="W2">
        <f>HYPERLINK("https://klasma.github.io/Logging_ALVESTA/klagomålsmail/A 35531-2023.docx")</f>
        <v/>
      </c>
      <c r="X2">
        <f>HYPERLINK("https://klasma.github.io/Logging_ALVESTA/tillsyn/A 35531-2023.docx")</f>
        <v/>
      </c>
      <c r="Y2">
        <f>HYPERLINK("https://klasma.github.io/Logging_ALVESTA/tillsynsmail/A 35531-2023.docx")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45172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44551-2020.xlsx")</f>
        <v/>
      </c>
      <c r="T3">
        <f>HYPERLINK("https://klasma.github.io/Logging_ALVESTA/kartor/A 44551-2020.png")</f>
        <v/>
      </c>
      <c r="V3">
        <f>HYPERLINK("https://klasma.github.io/Logging_ALVESTA/klagomål/A 44551-2020.docx")</f>
        <v/>
      </c>
      <c r="W3">
        <f>HYPERLINK("https://klasma.github.io/Logging_ALVESTA/klagomålsmail/A 44551-2020.docx")</f>
        <v/>
      </c>
      <c r="X3">
        <f>HYPERLINK("https://klasma.github.io/Logging_ALVESTA/tillsyn/A 44551-2020.docx")</f>
        <v/>
      </c>
      <c r="Y3">
        <f>HYPERLINK("https://klasma.github.io/Logging_ALVESTA/tillsynsmail/A 44551-2020.docx")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45172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21810-2021.xlsx")</f>
        <v/>
      </c>
      <c r="T4">
        <f>HYPERLINK("https://klasma.github.io/Logging_ALVESTA/kartor/A 21810-2021.png")</f>
        <v/>
      </c>
      <c r="V4">
        <f>HYPERLINK("https://klasma.github.io/Logging_ALVESTA/klagomål/A 21810-2021.docx")</f>
        <v/>
      </c>
      <c r="W4">
        <f>HYPERLINK("https://klasma.github.io/Logging_ALVESTA/klagomålsmail/A 21810-2021.docx")</f>
        <v/>
      </c>
      <c r="X4">
        <f>HYPERLINK("https://klasma.github.io/Logging_ALVESTA/tillsyn/A 21810-2021.docx")</f>
        <v/>
      </c>
      <c r="Y4">
        <f>HYPERLINK("https://klasma.github.io/Logging_ALVESTA/tillsynsmail/A 21810-2021.docx")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45172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4593-2019.xlsx")</f>
        <v/>
      </c>
      <c r="T5">
        <f>HYPERLINK("https://klasma.github.io/Logging_ALVESTA/kartor/A 4593-2019.png")</f>
        <v/>
      </c>
      <c r="V5">
        <f>HYPERLINK("https://klasma.github.io/Logging_ALVESTA/klagomål/A 4593-2019.docx")</f>
        <v/>
      </c>
      <c r="W5">
        <f>HYPERLINK("https://klasma.github.io/Logging_ALVESTA/klagomålsmail/A 4593-2019.docx")</f>
        <v/>
      </c>
      <c r="X5">
        <f>HYPERLINK("https://klasma.github.io/Logging_ALVESTA/tillsyn/A 4593-2019.docx")</f>
        <v/>
      </c>
      <c r="Y5">
        <f>HYPERLINK("https://klasma.github.io/Logging_ALVESTA/tillsynsmail/A 4593-2019.docx")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45172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18593-2019.xlsx")</f>
        <v/>
      </c>
      <c r="T6">
        <f>HYPERLINK("https://klasma.github.io/Logging_ALVESTA/kartor/A 18593-2019.png")</f>
        <v/>
      </c>
      <c r="V6">
        <f>HYPERLINK("https://klasma.github.io/Logging_ALVESTA/klagomål/A 18593-2019.docx")</f>
        <v/>
      </c>
      <c r="W6">
        <f>HYPERLINK("https://klasma.github.io/Logging_ALVESTA/klagomålsmail/A 18593-2019.docx")</f>
        <v/>
      </c>
      <c r="X6">
        <f>HYPERLINK("https://klasma.github.io/Logging_ALVESTA/tillsyn/A 18593-2019.docx")</f>
        <v/>
      </c>
      <c r="Y6">
        <f>HYPERLINK("https://klasma.github.io/Logging_ALVESTA/tillsynsmail/A 18593-2019.docx")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45172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48668-2019.xlsx")</f>
        <v/>
      </c>
      <c r="T7">
        <f>HYPERLINK("https://klasma.github.io/Logging_ALVESTA/kartor/A 48668-2019.png")</f>
        <v/>
      </c>
      <c r="V7">
        <f>HYPERLINK("https://klasma.github.io/Logging_ALVESTA/klagomål/A 48668-2019.docx")</f>
        <v/>
      </c>
      <c r="W7">
        <f>HYPERLINK("https://klasma.github.io/Logging_ALVESTA/klagomålsmail/A 48668-2019.docx")</f>
        <v/>
      </c>
      <c r="X7">
        <f>HYPERLINK("https://klasma.github.io/Logging_ALVESTA/tillsyn/A 48668-2019.docx")</f>
        <v/>
      </c>
      <c r="Y7">
        <f>HYPERLINK("https://klasma.github.io/Logging_ALVESTA/tillsynsmail/A 48668-2019.docx")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45172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70221-2021.xlsx")</f>
        <v/>
      </c>
      <c r="T8">
        <f>HYPERLINK("https://klasma.github.io/Logging_ALVESTA/kartor/A 70221-2021.png")</f>
        <v/>
      </c>
      <c r="V8">
        <f>HYPERLINK("https://klasma.github.io/Logging_ALVESTA/klagomål/A 70221-2021.docx")</f>
        <v/>
      </c>
      <c r="W8">
        <f>HYPERLINK("https://klasma.github.io/Logging_ALVESTA/klagomålsmail/A 70221-2021.docx")</f>
        <v/>
      </c>
      <c r="X8">
        <f>HYPERLINK("https://klasma.github.io/Logging_ALVESTA/tillsyn/A 70221-2021.docx")</f>
        <v/>
      </c>
      <c r="Y8">
        <f>HYPERLINK("https://klasma.github.io/Logging_ALVESTA/tillsynsmail/A 70221-2021.docx")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45172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4825-2022.xlsx")</f>
        <v/>
      </c>
      <c r="T9">
        <f>HYPERLINK("https://klasma.github.io/Logging_ALVESTA/kartor/A 4825-2022.png")</f>
        <v/>
      </c>
      <c r="V9">
        <f>HYPERLINK("https://klasma.github.io/Logging_ALVESTA/klagomål/A 4825-2022.docx")</f>
        <v/>
      </c>
      <c r="W9">
        <f>HYPERLINK("https://klasma.github.io/Logging_ALVESTA/klagomålsmail/A 4825-2022.docx")</f>
        <v/>
      </c>
      <c r="X9">
        <f>HYPERLINK("https://klasma.github.io/Logging_ALVESTA/tillsyn/A 4825-2022.docx")</f>
        <v/>
      </c>
      <c r="Y9">
        <f>HYPERLINK("https://klasma.github.io/Logging_ALVESTA/tillsynsmail/A 4825-2022.docx")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45172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52816-2022.xlsx")</f>
        <v/>
      </c>
      <c r="T10">
        <f>HYPERLINK("https://klasma.github.io/Logging_ALVESTA/kartor/A 52816-2022.png")</f>
        <v/>
      </c>
      <c r="V10">
        <f>HYPERLINK("https://klasma.github.io/Logging_ALVESTA/klagomål/A 52816-2022.docx")</f>
        <v/>
      </c>
      <c r="W10">
        <f>HYPERLINK("https://klasma.github.io/Logging_ALVESTA/klagomålsmail/A 52816-2022.docx")</f>
        <v/>
      </c>
      <c r="X10">
        <f>HYPERLINK("https://klasma.github.io/Logging_ALVESTA/tillsyn/A 52816-2022.docx")</f>
        <v/>
      </c>
      <c r="Y10">
        <f>HYPERLINK("https://klasma.github.io/Logging_ALVESTA/tillsynsmail/A 52816-2022.docx")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45172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2159-2019.xlsx")</f>
        <v/>
      </c>
      <c r="T11">
        <f>HYPERLINK("https://klasma.github.io/Logging_ALVESTA/kartor/A 2159-2019.png")</f>
        <v/>
      </c>
      <c r="V11">
        <f>HYPERLINK("https://klasma.github.io/Logging_ALVESTA/klagomål/A 2159-2019.docx")</f>
        <v/>
      </c>
      <c r="W11">
        <f>HYPERLINK("https://klasma.github.io/Logging_ALVESTA/klagomålsmail/A 2159-2019.docx")</f>
        <v/>
      </c>
      <c r="X11">
        <f>HYPERLINK("https://klasma.github.io/Logging_ALVESTA/tillsyn/A 2159-2019.docx")</f>
        <v/>
      </c>
      <c r="Y11">
        <f>HYPERLINK("https://klasma.github.io/Logging_ALVESTA/tillsynsmail/A 2159-2019.docx")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45172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8437-2019.xlsx")</f>
        <v/>
      </c>
      <c r="T12">
        <f>HYPERLINK("https://klasma.github.io/Logging_ALVESTA/kartor/A 8437-2019.png")</f>
        <v/>
      </c>
      <c r="V12">
        <f>HYPERLINK("https://klasma.github.io/Logging_ALVESTA/klagomål/A 8437-2019.docx")</f>
        <v/>
      </c>
      <c r="W12">
        <f>HYPERLINK("https://klasma.github.io/Logging_ALVESTA/klagomålsmail/A 8437-2019.docx")</f>
        <v/>
      </c>
      <c r="X12">
        <f>HYPERLINK("https://klasma.github.io/Logging_ALVESTA/tillsyn/A 8437-2019.docx")</f>
        <v/>
      </c>
      <c r="Y12">
        <f>HYPERLINK("https://klasma.github.io/Logging_ALVESTA/tillsynsmail/A 8437-2019.docx")</f>
        <v/>
      </c>
    </row>
    <row r="13" ht="15" customHeight="1">
      <c r="A13" t="inlineStr">
        <is>
          <t>A 18590-2019</t>
        </is>
      </c>
      <c r="B13" s="1" t="n">
        <v>43560</v>
      </c>
      <c r="C13" s="1" t="n">
        <v>45172</v>
      </c>
      <c r="D13" t="inlineStr">
        <is>
          <t>KRONOBERGS LÄN</t>
        </is>
      </c>
      <c r="E13" t="inlineStr">
        <is>
          <t>ALVESTA</t>
        </is>
      </c>
      <c r="F13" t="inlineStr">
        <is>
          <t>Kommuner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Gropticka</t>
        </is>
      </c>
      <c r="S13">
        <f>HYPERLINK("https://klasma.github.io/Logging_ALVESTA/artfynd/A 18590-2019.xlsx")</f>
        <v/>
      </c>
      <c r="T13">
        <f>HYPERLINK("https://klasma.github.io/Logging_ALVESTA/kartor/A 18590-2019.png")</f>
        <v/>
      </c>
      <c r="V13">
        <f>HYPERLINK("https://klasma.github.io/Logging_ALVESTA/klagomål/A 18590-2019.docx")</f>
        <v/>
      </c>
      <c r="W13">
        <f>HYPERLINK("https://klasma.github.io/Logging_ALVESTA/klagomålsmail/A 18590-2019.docx")</f>
        <v/>
      </c>
      <c r="X13">
        <f>HYPERLINK("https://klasma.github.io/Logging_ALVESTA/tillsyn/A 18590-2019.docx")</f>
        <v/>
      </c>
      <c r="Y13">
        <f>HYPERLINK("https://klasma.github.io/Logging_ALVESTA/tillsynsmail/A 18590-2019.docx")</f>
        <v/>
      </c>
    </row>
    <row r="14" ht="15" customHeight="1">
      <c r="A14" t="inlineStr">
        <is>
          <t>A 22980-2019</t>
        </is>
      </c>
      <c r="B14" s="1" t="n">
        <v>43591</v>
      </c>
      <c r="C14" s="1" t="n">
        <v>45172</v>
      </c>
      <c r="D14" t="inlineStr">
        <is>
          <t>KRONOBERGS LÄN</t>
        </is>
      </c>
      <c r="E14" t="inlineStr">
        <is>
          <t>ALVESTA</t>
        </is>
      </c>
      <c r="G14" t="n">
        <v>4.9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Svinrot</t>
        </is>
      </c>
      <c r="S14">
        <f>HYPERLINK("https://klasma.github.io/Logging_ALVESTA/artfynd/A 22980-2019.xlsx")</f>
        <v/>
      </c>
      <c r="T14">
        <f>HYPERLINK("https://klasma.github.io/Logging_ALVESTA/kartor/A 22980-2019.png")</f>
        <v/>
      </c>
      <c r="V14">
        <f>HYPERLINK("https://klasma.github.io/Logging_ALVESTA/klagomål/A 22980-2019.docx")</f>
        <v/>
      </c>
      <c r="W14">
        <f>HYPERLINK("https://klasma.github.io/Logging_ALVESTA/klagomålsmail/A 22980-2019.docx")</f>
        <v/>
      </c>
      <c r="X14">
        <f>HYPERLINK("https://klasma.github.io/Logging_ALVESTA/tillsyn/A 22980-2019.docx")</f>
        <v/>
      </c>
      <c r="Y14">
        <f>HYPERLINK("https://klasma.github.io/Logging_ALVESTA/tillsynsmail/A 22980-2019.docx")</f>
        <v/>
      </c>
    </row>
    <row r="15" ht="15" customHeight="1">
      <c r="A15" t="inlineStr">
        <is>
          <t>A 26557-2019</t>
        </is>
      </c>
      <c r="B15" s="1" t="n">
        <v>43612</v>
      </c>
      <c r="C15" s="1" t="n">
        <v>45172</v>
      </c>
      <c r="D15" t="inlineStr">
        <is>
          <t>KRONOBERGS LÄN</t>
        </is>
      </c>
      <c r="E15" t="inlineStr">
        <is>
          <t>ALVESTA</t>
        </is>
      </c>
      <c r="F15" t="inlineStr">
        <is>
          <t>Kommuner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Silkesslidskivling</t>
        </is>
      </c>
      <c r="S15">
        <f>HYPERLINK("https://klasma.github.io/Logging_ALVESTA/artfynd/A 26557-2019.xlsx")</f>
        <v/>
      </c>
      <c r="T15">
        <f>HYPERLINK("https://klasma.github.io/Logging_ALVESTA/kartor/A 26557-2019.png")</f>
        <v/>
      </c>
      <c r="V15">
        <f>HYPERLINK("https://klasma.github.io/Logging_ALVESTA/klagomål/A 26557-2019.docx")</f>
        <v/>
      </c>
      <c r="W15">
        <f>HYPERLINK("https://klasma.github.io/Logging_ALVESTA/klagomålsmail/A 26557-2019.docx")</f>
        <v/>
      </c>
      <c r="X15">
        <f>HYPERLINK("https://klasma.github.io/Logging_ALVESTA/tillsyn/A 26557-2019.docx")</f>
        <v/>
      </c>
      <c r="Y15">
        <f>HYPERLINK("https://klasma.github.io/Logging_ALVESTA/tillsynsmail/A 26557-2019.docx")</f>
        <v/>
      </c>
    </row>
    <row r="16" ht="15" customHeight="1">
      <c r="A16" t="inlineStr">
        <is>
          <t>A 53911-2019</t>
        </is>
      </c>
      <c r="B16" s="1" t="n">
        <v>43741</v>
      </c>
      <c r="C16" s="1" t="n">
        <v>45172</v>
      </c>
      <c r="D16" t="inlineStr">
        <is>
          <t>KRONOBERGS LÄN</t>
        </is>
      </c>
      <c r="E16" t="inlineStr">
        <is>
          <t>ALVESTA</t>
        </is>
      </c>
      <c r="G16" t="n">
        <v>24.1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Sotlav</t>
        </is>
      </c>
      <c r="S16">
        <f>HYPERLINK("https://klasma.github.io/Logging_ALVESTA/artfynd/A 53911-2019.xlsx")</f>
        <v/>
      </c>
      <c r="T16">
        <f>HYPERLINK("https://klasma.github.io/Logging_ALVESTA/kartor/A 53911-2019.png")</f>
        <v/>
      </c>
      <c r="V16">
        <f>HYPERLINK("https://klasma.github.io/Logging_ALVESTA/klagomål/A 53911-2019.docx")</f>
        <v/>
      </c>
      <c r="W16">
        <f>HYPERLINK("https://klasma.github.io/Logging_ALVESTA/klagomålsmail/A 53911-2019.docx")</f>
        <v/>
      </c>
      <c r="X16">
        <f>HYPERLINK("https://klasma.github.io/Logging_ALVESTA/tillsyn/A 53911-2019.docx")</f>
        <v/>
      </c>
      <c r="Y16">
        <f>HYPERLINK("https://klasma.github.io/Logging_ALVESTA/tillsynsmail/A 53911-2019.docx")</f>
        <v/>
      </c>
    </row>
    <row r="17" ht="15" customHeight="1">
      <c r="A17" t="inlineStr">
        <is>
          <t>A 37608-2022</t>
        </is>
      </c>
      <c r="B17" s="1" t="n">
        <v>44810</v>
      </c>
      <c r="C17" s="1" t="n">
        <v>45172</v>
      </c>
      <c r="D17" t="inlineStr">
        <is>
          <t>KRONOBERGS LÄN</t>
        </is>
      </c>
      <c r="E17" t="inlineStr">
        <is>
          <t>ALVESTA</t>
        </is>
      </c>
      <c r="G17" t="n">
        <v>5.3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Gropticka</t>
        </is>
      </c>
      <c r="S17">
        <f>HYPERLINK("https://klasma.github.io/Logging_ALVESTA/artfynd/A 37608-2022.xlsx")</f>
        <v/>
      </c>
      <c r="T17">
        <f>HYPERLINK("https://klasma.github.io/Logging_ALVESTA/kartor/A 37608-2022.png")</f>
        <v/>
      </c>
      <c r="V17">
        <f>HYPERLINK("https://klasma.github.io/Logging_ALVESTA/klagomål/A 37608-2022.docx")</f>
        <v/>
      </c>
      <c r="W17">
        <f>HYPERLINK("https://klasma.github.io/Logging_ALVESTA/klagomålsmail/A 37608-2022.docx")</f>
        <v/>
      </c>
      <c r="X17">
        <f>HYPERLINK("https://klasma.github.io/Logging_ALVESTA/tillsyn/A 37608-2022.docx")</f>
        <v/>
      </c>
      <c r="Y17">
        <f>HYPERLINK("https://klasma.github.io/Logging_ALVESTA/tillsynsmail/A 37608-2022.docx")</f>
        <v/>
      </c>
    </row>
    <row r="18" ht="15" customHeight="1">
      <c r="A18" t="inlineStr">
        <is>
          <t>A 39766-2022</t>
        </is>
      </c>
      <c r="B18" s="1" t="n">
        <v>44819</v>
      </c>
      <c r="C18" s="1" t="n">
        <v>45172</v>
      </c>
      <c r="D18" t="inlineStr">
        <is>
          <t>KRONOBERGS LÄN</t>
        </is>
      </c>
      <c r="E18" t="inlineStr">
        <is>
          <t>ALVESTA</t>
        </is>
      </c>
      <c r="G18" t="n">
        <v>0.8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HYPERLINK("https://klasma.github.io/Logging_ALVESTA/artfynd/A 39766-2022.xlsx")</f>
        <v/>
      </c>
      <c r="T18">
        <f>HYPERLINK("https://klasma.github.io/Logging_ALVESTA/kartor/A 39766-2022.png")</f>
        <v/>
      </c>
      <c r="V18">
        <f>HYPERLINK("https://klasma.github.io/Logging_ALVESTA/klagomål/A 39766-2022.docx")</f>
        <v/>
      </c>
      <c r="W18">
        <f>HYPERLINK("https://klasma.github.io/Logging_ALVESTA/klagomålsmail/A 39766-2022.docx")</f>
        <v/>
      </c>
      <c r="X18">
        <f>HYPERLINK("https://klasma.github.io/Logging_ALVESTA/tillsyn/A 39766-2022.docx")</f>
        <v/>
      </c>
      <c r="Y18">
        <f>HYPERLINK("https://klasma.github.io/Logging_ALVESTA/tillsynsmail/A 39766-2022.docx")</f>
        <v/>
      </c>
    </row>
    <row r="19" ht="15" customHeight="1">
      <c r="A19" t="inlineStr">
        <is>
          <t>A 31848-2023</t>
        </is>
      </c>
      <c r="B19" s="1" t="n">
        <v>45106</v>
      </c>
      <c r="C19" s="1" t="n">
        <v>45172</v>
      </c>
      <c r="D19" t="inlineStr">
        <is>
          <t>KRONOBERGS LÄN</t>
        </is>
      </c>
      <c r="E19" t="inlineStr">
        <is>
          <t>ALVESTA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Springkorn</t>
        </is>
      </c>
      <c r="S19">
        <f>HYPERLINK("https://klasma.github.io/Logging_ALVESTA/artfynd/A 31848-2023.xlsx")</f>
        <v/>
      </c>
      <c r="T19">
        <f>HYPERLINK("https://klasma.github.io/Logging_ALVESTA/kartor/A 31848-2023.png")</f>
        <v/>
      </c>
      <c r="V19">
        <f>HYPERLINK("https://klasma.github.io/Logging_ALVESTA/klagomål/A 31848-2023.docx")</f>
        <v/>
      </c>
      <c r="W19">
        <f>HYPERLINK("https://klasma.github.io/Logging_ALVESTA/klagomålsmail/A 31848-2023.docx")</f>
        <v/>
      </c>
      <c r="X19">
        <f>HYPERLINK("https://klasma.github.io/Logging_ALVESTA/tillsyn/A 31848-2023.docx")</f>
        <v/>
      </c>
      <c r="Y19">
        <f>HYPERLINK("https://klasma.github.io/Logging_ALVESTA/tillsynsmail/A 31848-2023.docx")</f>
        <v/>
      </c>
    </row>
    <row r="20" ht="15" customHeight="1">
      <c r="A20" t="inlineStr">
        <is>
          <t>A 37950-2023</t>
        </is>
      </c>
      <c r="B20" s="1" t="n">
        <v>45160</v>
      </c>
      <c r="C20" s="1" t="n">
        <v>45172</v>
      </c>
      <c r="D20" t="inlineStr">
        <is>
          <t>KRONOBERGS LÄN</t>
        </is>
      </c>
      <c r="E20" t="inlineStr">
        <is>
          <t>ALVESTA</t>
        </is>
      </c>
      <c r="G20" t="n">
        <v>4.8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Brandticka</t>
        </is>
      </c>
      <c r="S20">
        <f>HYPERLINK("https://klasma.github.io/Logging_ALVESTA/artfynd/A 37950-2023.xlsx")</f>
        <v/>
      </c>
      <c r="T20">
        <f>HYPERLINK("https://klasma.github.io/Logging_ALVESTA/kartor/A 37950-2023.png")</f>
        <v/>
      </c>
      <c r="V20">
        <f>HYPERLINK("https://klasma.github.io/Logging_ALVESTA/klagomål/A 37950-2023.docx")</f>
        <v/>
      </c>
      <c r="W20">
        <f>HYPERLINK("https://klasma.github.io/Logging_ALVESTA/klagomålsmail/A 37950-2023.docx")</f>
        <v/>
      </c>
      <c r="X20">
        <f>HYPERLINK("https://klasma.github.io/Logging_ALVESTA/tillsyn/A 37950-2023.docx")</f>
        <v/>
      </c>
      <c r="Y20">
        <f>HYPERLINK("https://klasma.github.io/Logging_ALVESTA/tillsynsmail/A 37950-2023.docx")</f>
        <v/>
      </c>
    </row>
    <row r="21" ht="15" customHeight="1">
      <c r="A21" t="inlineStr">
        <is>
          <t>A 34303-2018</t>
        </is>
      </c>
      <c r="B21" s="1" t="n">
        <v>43318</v>
      </c>
      <c r="C21" s="1" t="n">
        <v>45172</v>
      </c>
      <c r="D21" t="inlineStr">
        <is>
          <t>KRONOBERGS LÄN</t>
        </is>
      </c>
      <c r="E21" t="inlineStr">
        <is>
          <t>ALVESTA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35095-2018</t>
        </is>
      </c>
      <c r="B22" s="1" t="n">
        <v>43322</v>
      </c>
      <c r="C22" s="1" t="n">
        <v>45172</v>
      </c>
      <c r="D22" t="inlineStr">
        <is>
          <t>KRONOBERGS LÄN</t>
        </is>
      </c>
      <c r="E22" t="inlineStr">
        <is>
          <t>ALVESTA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35985-2018</t>
        </is>
      </c>
      <c r="B23" s="1" t="n">
        <v>43326</v>
      </c>
      <c r="C23" s="1" t="n">
        <v>45172</v>
      </c>
      <c r="D23" t="inlineStr">
        <is>
          <t>KRONOBERGS LÄN</t>
        </is>
      </c>
      <c r="E23" t="inlineStr">
        <is>
          <t>ALVESTA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36756-2018</t>
        </is>
      </c>
      <c r="B24" s="1" t="n">
        <v>43329</v>
      </c>
      <c r="C24" s="1" t="n">
        <v>45172</v>
      </c>
      <c r="D24" t="inlineStr">
        <is>
          <t>KRONOBERGS LÄN</t>
        </is>
      </c>
      <c r="E24" t="inlineStr">
        <is>
          <t>ALVESTA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36839-2018</t>
        </is>
      </c>
      <c r="B25" s="1" t="n">
        <v>43332</v>
      </c>
      <c r="C25" s="1" t="n">
        <v>45172</v>
      </c>
      <c r="D25" t="inlineStr">
        <is>
          <t>KRONOBERGS LÄN</t>
        </is>
      </c>
      <c r="E25" t="inlineStr">
        <is>
          <t>ALVESTA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37646-2018</t>
        </is>
      </c>
      <c r="B26" s="1" t="n">
        <v>43335</v>
      </c>
      <c r="C26" s="1" t="n">
        <v>45172</v>
      </c>
      <c r="D26" t="inlineStr">
        <is>
          <t>KRONOBERGS LÄN</t>
        </is>
      </c>
      <c r="E26" t="inlineStr">
        <is>
          <t>ALVESTA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39158-2018</t>
        </is>
      </c>
      <c r="B27" s="1" t="n">
        <v>43339</v>
      </c>
      <c r="C27" s="1" t="n">
        <v>45172</v>
      </c>
      <c r="D27" t="inlineStr">
        <is>
          <t>KRONOBERGS LÄN</t>
        </is>
      </c>
      <c r="E27" t="inlineStr">
        <is>
          <t>ALVESTA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39942-2018</t>
        </is>
      </c>
      <c r="B28" s="1" t="n">
        <v>43343</v>
      </c>
      <c r="C28" s="1" t="n">
        <v>45172</v>
      </c>
      <c r="D28" t="inlineStr">
        <is>
          <t>KRONOBERGS LÄN</t>
        </is>
      </c>
      <c r="E28" t="inlineStr">
        <is>
          <t>ALVESTA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40896-2018</t>
        </is>
      </c>
      <c r="B29" s="1" t="n">
        <v>43347</v>
      </c>
      <c r="C29" s="1" t="n">
        <v>45172</v>
      </c>
      <c r="D29" t="inlineStr">
        <is>
          <t>KRONOBERGS LÄN</t>
        </is>
      </c>
      <c r="E29" t="inlineStr">
        <is>
          <t>ALVESTA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41687-2018</t>
        </is>
      </c>
      <c r="B30" s="1" t="n">
        <v>43350</v>
      </c>
      <c r="C30" s="1" t="n">
        <v>45172</v>
      </c>
      <c r="D30" t="inlineStr">
        <is>
          <t>KRONOBERGS LÄN</t>
        </is>
      </c>
      <c r="E30" t="inlineStr">
        <is>
          <t>ALVESTA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41748-2018</t>
        </is>
      </c>
      <c r="B31" s="1" t="n">
        <v>43350</v>
      </c>
      <c r="C31" s="1" t="n">
        <v>45172</v>
      </c>
      <c r="D31" t="inlineStr">
        <is>
          <t>KRONOBERGS LÄN</t>
        </is>
      </c>
      <c r="E31" t="inlineStr">
        <is>
          <t>ALVESTA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44128-2018</t>
        </is>
      </c>
      <c r="B32" s="1" t="n">
        <v>43355</v>
      </c>
      <c r="C32" s="1" t="n">
        <v>45172</v>
      </c>
      <c r="D32" t="inlineStr">
        <is>
          <t>KRONOBERGS LÄN</t>
        </is>
      </c>
      <c r="E32" t="inlineStr">
        <is>
          <t>ALVESTA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43566-2018</t>
        </is>
      </c>
      <c r="B33" s="1" t="n">
        <v>43356</v>
      </c>
      <c r="C33" s="1" t="n">
        <v>45172</v>
      </c>
      <c r="D33" t="inlineStr">
        <is>
          <t>KRONOBERGS LÄN</t>
        </is>
      </c>
      <c r="E33" t="inlineStr">
        <is>
          <t>ALVESTA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46857-2018</t>
        </is>
      </c>
      <c r="B34" s="1" t="n">
        <v>43367</v>
      </c>
      <c r="C34" s="1" t="n">
        <v>45172</v>
      </c>
      <c r="D34" t="inlineStr">
        <is>
          <t>KRONOBERGS LÄN</t>
        </is>
      </c>
      <c r="E34" t="inlineStr">
        <is>
          <t>ALVESTA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47645-2018</t>
        </is>
      </c>
      <c r="B35" s="1" t="n">
        <v>43369</v>
      </c>
      <c r="C35" s="1" t="n">
        <v>45172</v>
      </c>
      <c r="D35" t="inlineStr">
        <is>
          <t>KRONOBERGS LÄN</t>
        </is>
      </c>
      <c r="E35" t="inlineStr">
        <is>
          <t>ALVESTA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51241-2018</t>
        </is>
      </c>
      <c r="B36" s="1" t="n">
        <v>43382</v>
      </c>
      <c r="C36" s="1" t="n">
        <v>45172</v>
      </c>
      <c r="D36" t="inlineStr">
        <is>
          <t>KRONOBERGS LÄN</t>
        </is>
      </c>
      <c r="E36" t="inlineStr">
        <is>
          <t>ALVESTA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54486-2018</t>
        </is>
      </c>
      <c r="B37" s="1" t="n">
        <v>43390</v>
      </c>
      <c r="C37" s="1" t="n">
        <v>45172</v>
      </c>
      <c r="D37" t="inlineStr">
        <is>
          <t>KRONOBERGS LÄN</t>
        </is>
      </c>
      <c r="E37" t="inlineStr">
        <is>
          <t>ALVESTA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56228-2018</t>
        </is>
      </c>
      <c r="B38" s="1" t="n">
        <v>43395</v>
      </c>
      <c r="C38" s="1" t="n">
        <v>45172</v>
      </c>
      <c r="D38" t="inlineStr">
        <is>
          <t>KRONOBERGS LÄN</t>
        </is>
      </c>
      <c r="E38" t="inlineStr">
        <is>
          <t>ALVESTA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56289-2018</t>
        </is>
      </c>
      <c r="B39" s="1" t="n">
        <v>43399</v>
      </c>
      <c r="C39" s="1" t="n">
        <v>45172</v>
      </c>
      <c r="D39" t="inlineStr">
        <is>
          <t>KRONOBERGS LÄN</t>
        </is>
      </c>
      <c r="E39" t="inlineStr">
        <is>
          <t>ALVESTA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58669-2018</t>
        </is>
      </c>
      <c r="B40" s="1" t="n">
        <v>43399</v>
      </c>
      <c r="C40" s="1" t="n">
        <v>45172</v>
      </c>
      <c r="D40" t="inlineStr">
        <is>
          <t>KRONOBERGS LÄN</t>
        </is>
      </c>
      <c r="E40" t="inlineStr">
        <is>
          <t>ALVESTA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58756-2018</t>
        </is>
      </c>
      <c r="B41" s="1" t="n">
        <v>43402</v>
      </c>
      <c r="C41" s="1" t="n">
        <v>45172</v>
      </c>
      <c r="D41" t="inlineStr">
        <is>
          <t>KRONOBERGS LÄN</t>
        </is>
      </c>
      <c r="E41" t="inlineStr">
        <is>
          <t>ALVESTA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59071-2018</t>
        </is>
      </c>
      <c r="B42" s="1" t="n">
        <v>43403</v>
      </c>
      <c r="C42" s="1" t="n">
        <v>45172</v>
      </c>
      <c r="D42" t="inlineStr">
        <is>
          <t>KRONOBERGS LÄN</t>
        </is>
      </c>
      <c r="E42" t="inlineStr">
        <is>
          <t>ALVESTA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59055-2018</t>
        </is>
      </c>
      <c r="B43" s="1" t="n">
        <v>43403</v>
      </c>
      <c r="C43" s="1" t="n">
        <v>45172</v>
      </c>
      <c r="D43" t="inlineStr">
        <is>
          <t>KRONOBERGS LÄN</t>
        </is>
      </c>
      <c r="E43" t="inlineStr">
        <is>
          <t>ALVESTA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59063-2018</t>
        </is>
      </c>
      <c r="B44" s="1" t="n">
        <v>43403</v>
      </c>
      <c r="C44" s="1" t="n">
        <v>45172</v>
      </c>
      <c r="D44" t="inlineStr">
        <is>
          <t>KRONOBERGS LÄN</t>
        </is>
      </c>
      <c r="E44" t="inlineStr">
        <is>
          <t>ALVESTA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60570-2018</t>
        </is>
      </c>
      <c r="B45" s="1" t="n">
        <v>43408</v>
      </c>
      <c r="C45" s="1" t="n">
        <v>45172</v>
      </c>
      <c r="D45" t="inlineStr">
        <is>
          <t>KRONOBERGS LÄN</t>
        </is>
      </c>
      <c r="E45" t="inlineStr">
        <is>
          <t>ALVESTA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60566-2018</t>
        </is>
      </c>
      <c r="B46" s="1" t="n">
        <v>43408</v>
      </c>
      <c r="C46" s="1" t="n">
        <v>45172</v>
      </c>
      <c r="D46" t="inlineStr">
        <is>
          <t>KRONOBERGS LÄN</t>
        </is>
      </c>
      <c r="E46" t="inlineStr">
        <is>
          <t>ALVESTA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58453-2018</t>
        </is>
      </c>
      <c r="B47" s="1" t="n">
        <v>43409</v>
      </c>
      <c r="C47" s="1" t="n">
        <v>45172</v>
      </c>
      <c r="D47" t="inlineStr">
        <is>
          <t>KRONOBERGS LÄN</t>
        </is>
      </c>
      <c r="E47" t="inlineStr">
        <is>
          <t>ALVESTA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59142-2018</t>
        </is>
      </c>
      <c r="B48" s="1" t="n">
        <v>43411</v>
      </c>
      <c r="C48" s="1" t="n">
        <v>45172</v>
      </c>
      <c r="D48" t="inlineStr">
        <is>
          <t>KRONOBERGS LÄN</t>
        </is>
      </c>
      <c r="E48" t="inlineStr">
        <is>
          <t>ALVESTA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62073-2018</t>
        </is>
      </c>
      <c r="B49" s="1" t="n">
        <v>43416</v>
      </c>
      <c r="C49" s="1" t="n">
        <v>45172</v>
      </c>
      <c r="D49" t="inlineStr">
        <is>
          <t>KRONOBERGS LÄN</t>
        </is>
      </c>
      <c r="E49" t="inlineStr">
        <is>
          <t>ALVESTA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63540-2018</t>
        </is>
      </c>
      <c r="B50" s="1" t="n">
        <v>43416</v>
      </c>
      <c r="C50" s="1" t="n">
        <v>45172</v>
      </c>
      <c r="D50" t="inlineStr">
        <is>
          <t>KRONOBERGS LÄN</t>
        </is>
      </c>
      <c r="E50" t="inlineStr">
        <is>
          <t>ALVESTA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59336-2018</t>
        </is>
      </c>
      <c r="B51" s="1" t="n">
        <v>43418</v>
      </c>
      <c r="C51" s="1" t="n">
        <v>45172</v>
      </c>
      <c r="D51" t="inlineStr">
        <is>
          <t>KRONOBERGS LÄN</t>
        </is>
      </c>
      <c r="E51" t="inlineStr">
        <is>
          <t>ALVESTA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64480-2018</t>
        </is>
      </c>
      <c r="B52" s="1" t="n">
        <v>43419</v>
      </c>
      <c r="C52" s="1" t="n">
        <v>45172</v>
      </c>
      <c r="D52" t="inlineStr">
        <is>
          <t>KRONOBERGS LÄN</t>
        </is>
      </c>
      <c r="E52" t="inlineStr">
        <is>
          <t>ALVESTA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60648-2018</t>
        </is>
      </c>
      <c r="B53" s="1" t="n">
        <v>43420</v>
      </c>
      <c r="C53" s="1" t="n">
        <v>45172</v>
      </c>
      <c r="D53" t="inlineStr">
        <is>
          <t>KRONOBERGS LÄN</t>
        </is>
      </c>
      <c r="E53" t="inlineStr">
        <is>
          <t>ALVESTA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65431-2018</t>
        </is>
      </c>
      <c r="B54" s="1" t="n">
        <v>43423</v>
      </c>
      <c r="C54" s="1" t="n">
        <v>45172</v>
      </c>
      <c r="D54" t="inlineStr">
        <is>
          <t>KRONOBERGS LÄN</t>
        </is>
      </c>
      <c r="E54" t="inlineStr">
        <is>
          <t>ALVESTA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66134-2018</t>
        </is>
      </c>
      <c r="B55" s="1" t="n">
        <v>43427</v>
      </c>
      <c r="C55" s="1" t="n">
        <v>45172</v>
      </c>
      <c r="D55" t="inlineStr">
        <is>
          <t>KRONOBERGS LÄN</t>
        </is>
      </c>
      <c r="E55" t="inlineStr">
        <is>
          <t>ALVESTA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67046-2018</t>
        </is>
      </c>
      <c r="B56" s="1" t="n">
        <v>43431</v>
      </c>
      <c r="C56" s="1" t="n">
        <v>45172</v>
      </c>
      <c r="D56" t="inlineStr">
        <is>
          <t>KRONOBERGS LÄN</t>
        </is>
      </c>
      <c r="E56" t="inlineStr">
        <is>
          <t>ALVESTA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65200-2018</t>
        </is>
      </c>
      <c r="B57" s="1" t="n">
        <v>43433</v>
      </c>
      <c r="C57" s="1" t="n">
        <v>45172</v>
      </c>
      <c r="D57" t="inlineStr">
        <is>
          <t>KRONOBERGS LÄN</t>
        </is>
      </c>
      <c r="E57" t="inlineStr">
        <is>
          <t>ALVESTA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68110-2018</t>
        </is>
      </c>
      <c r="B58" s="1" t="n">
        <v>43434</v>
      </c>
      <c r="C58" s="1" t="n">
        <v>45172</v>
      </c>
      <c r="D58" t="inlineStr">
        <is>
          <t>KRONOBERGS LÄN</t>
        </is>
      </c>
      <c r="E58" t="inlineStr">
        <is>
          <t>ALVESTA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67323-2018</t>
        </is>
      </c>
      <c r="B59" s="1" t="n">
        <v>43439</v>
      </c>
      <c r="C59" s="1" t="n">
        <v>45172</v>
      </c>
      <c r="D59" t="inlineStr">
        <is>
          <t>KRONOBERGS LÄN</t>
        </is>
      </c>
      <c r="E59" t="inlineStr">
        <is>
          <t>ALVESTA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68962-2018</t>
        </is>
      </c>
      <c r="B60" s="1" t="n">
        <v>43440</v>
      </c>
      <c r="C60" s="1" t="n">
        <v>45172</v>
      </c>
      <c r="D60" t="inlineStr">
        <is>
          <t>KRONOBERGS LÄN</t>
        </is>
      </c>
      <c r="E60" t="inlineStr">
        <is>
          <t>ALVESTA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68982-2018</t>
        </is>
      </c>
      <c r="B61" s="1" t="n">
        <v>43440</v>
      </c>
      <c r="C61" s="1" t="n">
        <v>45172</v>
      </c>
      <c r="D61" t="inlineStr">
        <is>
          <t>KRONOBERGS LÄN</t>
        </is>
      </c>
      <c r="E61" t="inlineStr">
        <is>
          <t>ALVESTA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68960-2018</t>
        </is>
      </c>
      <c r="B62" s="1" t="n">
        <v>43440</v>
      </c>
      <c r="C62" s="1" t="n">
        <v>45172</v>
      </c>
      <c r="D62" t="inlineStr">
        <is>
          <t>KRONOBERGS LÄN</t>
        </is>
      </c>
      <c r="E62" t="inlineStr">
        <is>
          <t>ALVESTA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68302-2018</t>
        </is>
      </c>
      <c r="B63" s="1" t="n">
        <v>43441</v>
      </c>
      <c r="C63" s="1" t="n">
        <v>45172</v>
      </c>
      <c r="D63" t="inlineStr">
        <is>
          <t>KRONOBERGS LÄN</t>
        </is>
      </c>
      <c r="E63" t="inlineStr">
        <is>
          <t>ALVESTA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68304-2018</t>
        </is>
      </c>
      <c r="B64" s="1" t="n">
        <v>43441</v>
      </c>
      <c r="C64" s="1" t="n">
        <v>45172</v>
      </c>
      <c r="D64" t="inlineStr">
        <is>
          <t>KRONOBERGS LÄN</t>
        </is>
      </c>
      <c r="E64" t="inlineStr">
        <is>
          <t>ALVESTA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69909-2018</t>
        </is>
      </c>
      <c r="B65" s="1" t="n">
        <v>43444</v>
      </c>
      <c r="C65" s="1" t="n">
        <v>45172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70481-2018</t>
        </is>
      </c>
      <c r="B66" s="1" t="n">
        <v>43447</v>
      </c>
      <c r="C66" s="1" t="n">
        <v>45172</v>
      </c>
      <c r="D66" t="inlineStr">
        <is>
          <t>KRONOBERGS LÄN</t>
        </is>
      </c>
      <c r="E66" t="inlineStr">
        <is>
          <t>ALVESTA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70675-2018</t>
        </is>
      </c>
      <c r="B67" s="1" t="n">
        <v>43447</v>
      </c>
      <c r="C67" s="1" t="n">
        <v>45172</v>
      </c>
      <c r="D67" t="inlineStr">
        <is>
          <t>KRONOBERGS LÄN</t>
        </is>
      </c>
      <c r="E67" t="inlineStr">
        <is>
          <t>ALVESTA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70106-2018</t>
        </is>
      </c>
      <c r="B68" s="1" t="n">
        <v>43448</v>
      </c>
      <c r="C68" s="1" t="n">
        <v>45172</v>
      </c>
      <c r="D68" t="inlineStr">
        <is>
          <t>KRONOBERGS LÄN</t>
        </is>
      </c>
      <c r="E68" t="inlineStr">
        <is>
          <t>ALVESTA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70652-2018</t>
        </is>
      </c>
      <c r="B69" s="1" t="n">
        <v>43451</v>
      </c>
      <c r="C69" s="1" t="n">
        <v>45172</v>
      </c>
      <c r="D69" t="inlineStr">
        <is>
          <t>KRONOBERGS LÄN</t>
        </is>
      </c>
      <c r="E69" t="inlineStr">
        <is>
          <t>ALVESTA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71480-2018</t>
        </is>
      </c>
      <c r="B70" s="1" t="n">
        <v>43452</v>
      </c>
      <c r="C70" s="1" t="n">
        <v>45172</v>
      </c>
      <c r="D70" t="inlineStr">
        <is>
          <t>KRONOBERGS LÄN</t>
        </is>
      </c>
      <c r="E70" t="inlineStr">
        <is>
          <t>ALVESTA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72514-2018</t>
        </is>
      </c>
      <c r="B71" s="1" t="n">
        <v>43462</v>
      </c>
      <c r="C71" s="1" t="n">
        <v>45172</v>
      </c>
      <c r="D71" t="inlineStr">
        <is>
          <t>KRONOBERGS LÄN</t>
        </is>
      </c>
      <c r="E71" t="inlineStr">
        <is>
          <t>ALVESTA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161-2019</t>
        </is>
      </c>
      <c r="B72" s="1" t="n">
        <v>43467</v>
      </c>
      <c r="C72" s="1" t="n">
        <v>45172</v>
      </c>
      <c r="D72" t="inlineStr">
        <is>
          <t>KRONOBERGS LÄN</t>
        </is>
      </c>
      <c r="E72" t="inlineStr">
        <is>
          <t>ALVESTA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82-2019</t>
        </is>
      </c>
      <c r="B73" s="1" t="n">
        <v>43467</v>
      </c>
      <c r="C73" s="1" t="n">
        <v>45172</v>
      </c>
      <c r="D73" t="inlineStr">
        <is>
          <t>KRONOBERGS LÄN</t>
        </is>
      </c>
      <c r="E73" t="inlineStr">
        <is>
          <t>ALVESTA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327-2019</t>
        </is>
      </c>
      <c r="B74" s="1" t="n">
        <v>43468</v>
      </c>
      <c r="C74" s="1" t="n">
        <v>45172</v>
      </c>
      <c r="D74" t="inlineStr">
        <is>
          <t>KRONOBERGS LÄN</t>
        </is>
      </c>
      <c r="E74" t="inlineStr">
        <is>
          <t>ALVESTA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2084-2019</t>
        </is>
      </c>
      <c r="B75" s="1" t="n">
        <v>43475</v>
      </c>
      <c r="C75" s="1" t="n">
        <v>45172</v>
      </c>
      <c r="D75" t="inlineStr">
        <is>
          <t>KRONOBERGS LÄN</t>
        </is>
      </c>
      <c r="E75" t="inlineStr">
        <is>
          <t>ALVESTA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2015-2019</t>
        </is>
      </c>
      <c r="B76" s="1" t="n">
        <v>43475</v>
      </c>
      <c r="C76" s="1" t="n">
        <v>45172</v>
      </c>
      <c r="D76" t="inlineStr">
        <is>
          <t>KRONOBERGS LÄN</t>
        </is>
      </c>
      <c r="E76" t="inlineStr">
        <is>
          <t>ALVESTA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4716-2019</t>
        </is>
      </c>
      <c r="B77" s="1" t="n">
        <v>43479</v>
      </c>
      <c r="C77" s="1" t="n">
        <v>45172</v>
      </c>
      <c r="D77" t="inlineStr">
        <is>
          <t>KRONOBERGS LÄN</t>
        </is>
      </c>
      <c r="E77" t="inlineStr">
        <is>
          <t>ALVESTA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5028-2019</t>
        </is>
      </c>
      <c r="B78" s="1" t="n">
        <v>43480</v>
      </c>
      <c r="C78" s="1" t="n">
        <v>45172</v>
      </c>
      <c r="D78" t="inlineStr">
        <is>
          <t>KRONOBERGS LÄN</t>
        </is>
      </c>
      <c r="E78" t="inlineStr">
        <is>
          <t>ALVESTA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4524-2019</t>
        </is>
      </c>
      <c r="B79" s="1" t="n">
        <v>43486</v>
      </c>
      <c r="C79" s="1" t="n">
        <v>45172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8558-2019</t>
        </is>
      </c>
      <c r="B80" s="1" t="n">
        <v>43488</v>
      </c>
      <c r="C80" s="1" t="n">
        <v>45172</v>
      </c>
      <c r="D80" t="inlineStr">
        <is>
          <t>KRONOBERGS LÄN</t>
        </is>
      </c>
      <c r="E80" t="inlineStr">
        <is>
          <t>ALVESTA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5322-2019</t>
        </is>
      </c>
      <c r="B81" s="1" t="n">
        <v>43488</v>
      </c>
      <c r="C81" s="1" t="n">
        <v>45172</v>
      </c>
      <c r="D81" t="inlineStr">
        <is>
          <t>KRONOBERGS LÄN</t>
        </is>
      </c>
      <c r="E81" t="inlineStr">
        <is>
          <t>ALVESTA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6987-2019</t>
        </is>
      </c>
      <c r="B82" s="1" t="n">
        <v>43489</v>
      </c>
      <c r="C82" s="1" t="n">
        <v>45172</v>
      </c>
      <c r="D82" t="inlineStr">
        <is>
          <t>KRONOBERGS LÄN</t>
        </is>
      </c>
      <c r="E82" t="inlineStr">
        <is>
          <t>ALVESTA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6298-2019</t>
        </is>
      </c>
      <c r="B83" s="1" t="n">
        <v>43493</v>
      </c>
      <c r="C83" s="1" t="n">
        <v>45172</v>
      </c>
      <c r="D83" t="inlineStr">
        <is>
          <t>KRONOBERGS LÄN</t>
        </is>
      </c>
      <c r="E83" t="inlineStr">
        <is>
          <t>ALVESTA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6348-2019</t>
        </is>
      </c>
      <c r="B84" s="1" t="n">
        <v>43493</v>
      </c>
      <c r="C84" s="1" t="n">
        <v>45172</v>
      </c>
      <c r="D84" t="inlineStr">
        <is>
          <t>KRONOBERGS LÄN</t>
        </is>
      </c>
      <c r="E84" t="inlineStr">
        <is>
          <t>ALVESTA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6093-2019</t>
        </is>
      </c>
      <c r="B85" s="1" t="n">
        <v>43493</v>
      </c>
      <c r="C85" s="1" t="n">
        <v>45172</v>
      </c>
      <c r="D85" t="inlineStr">
        <is>
          <t>KRONOBERGS LÄN</t>
        </is>
      </c>
      <c r="E85" t="inlineStr">
        <is>
          <t>ALVESTA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6349-2019</t>
        </is>
      </c>
      <c r="B86" s="1" t="n">
        <v>43493</v>
      </c>
      <c r="C86" s="1" t="n">
        <v>45172</v>
      </c>
      <c r="D86" t="inlineStr">
        <is>
          <t>KRONOBERGS LÄN</t>
        </is>
      </c>
      <c r="E86" t="inlineStr">
        <is>
          <t>ALVESTA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7786-2019</t>
        </is>
      </c>
      <c r="B87" s="1" t="n">
        <v>43494</v>
      </c>
      <c r="C87" s="1" t="n">
        <v>45172</v>
      </c>
      <c r="D87" t="inlineStr">
        <is>
          <t>KRONOBERGS LÄN</t>
        </is>
      </c>
      <c r="E87" t="inlineStr">
        <is>
          <t>ALVESTA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7197-2019</t>
        </is>
      </c>
      <c r="B88" s="1" t="n">
        <v>43496</v>
      </c>
      <c r="C88" s="1" t="n">
        <v>45172</v>
      </c>
      <c r="D88" t="inlineStr">
        <is>
          <t>KRONOBERGS LÄN</t>
        </is>
      </c>
      <c r="E88" t="inlineStr">
        <is>
          <t>ALVESTA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8400-2019</t>
        </is>
      </c>
      <c r="B89" s="1" t="n">
        <v>43497</v>
      </c>
      <c r="C89" s="1" t="n">
        <v>45172</v>
      </c>
      <c r="D89" t="inlineStr">
        <is>
          <t>KRONOBERGS LÄN</t>
        </is>
      </c>
      <c r="E89" t="inlineStr">
        <is>
          <t>ALVESTA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7675-2019</t>
        </is>
      </c>
      <c r="B90" s="1" t="n">
        <v>43500</v>
      </c>
      <c r="C90" s="1" t="n">
        <v>45172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8526-2019</t>
        </is>
      </c>
      <c r="B91" s="1" t="n">
        <v>43502</v>
      </c>
      <c r="C91" s="1" t="n">
        <v>45172</v>
      </c>
      <c r="D91" t="inlineStr">
        <is>
          <t>KRONOBERGS LÄN</t>
        </is>
      </c>
      <c r="E91" t="inlineStr">
        <is>
          <t>ALVESTA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8667-2019</t>
        </is>
      </c>
      <c r="B92" s="1" t="n">
        <v>43503</v>
      </c>
      <c r="C92" s="1" t="n">
        <v>45172</v>
      </c>
      <c r="D92" t="inlineStr">
        <is>
          <t>KRONOBERGS LÄN</t>
        </is>
      </c>
      <c r="E92" t="inlineStr">
        <is>
          <t>ALVESTA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9237-2019</t>
        </is>
      </c>
      <c r="B93" s="1" t="n">
        <v>43504</v>
      </c>
      <c r="C93" s="1" t="n">
        <v>45172</v>
      </c>
      <c r="D93" t="inlineStr">
        <is>
          <t>KRONOBERGS LÄN</t>
        </is>
      </c>
      <c r="E93" t="inlineStr">
        <is>
          <t>ALVESTA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9247-2019</t>
        </is>
      </c>
      <c r="B94" s="1" t="n">
        <v>43507</v>
      </c>
      <c r="C94" s="1" t="n">
        <v>45172</v>
      </c>
      <c r="D94" t="inlineStr">
        <is>
          <t>KRONOBERGS LÄN</t>
        </is>
      </c>
      <c r="E94" t="inlineStr">
        <is>
          <t>ALVESTA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9242-2019</t>
        </is>
      </c>
      <c r="B95" s="1" t="n">
        <v>43507</v>
      </c>
      <c r="C95" s="1" t="n">
        <v>45172</v>
      </c>
      <c r="D95" t="inlineStr">
        <is>
          <t>KRONOBERGS LÄN</t>
        </is>
      </c>
      <c r="E95" t="inlineStr">
        <is>
          <t>ALVESTA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10176-2019</t>
        </is>
      </c>
      <c r="B96" s="1" t="n">
        <v>43510</v>
      </c>
      <c r="C96" s="1" t="n">
        <v>45172</v>
      </c>
      <c r="D96" t="inlineStr">
        <is>
          <t>KRONOBERGS LÄN</t>
        </is>
      </c>
      <c r="E96" t="inlineStr">
        <is>
          <t>ALVESTA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10175-2019</t>
        </is>
      </c>
      <c r="B97" s="1" t="n">
        <v>43510</v>
      </c>
      <c r="C97" s="1" t="n">
        <v>45172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12028-2019</t>
        </is>
      </c>
      <c r="B98" s="1" t="n">
        <v>43522</v>
      </c>
      <c r="C98" s="1" t="n">
        <v>45172</v>
      </c>
      <c r="D98" t="inlineStr">
        <is>
          <t>KRONOBERGS LÄN</t>
        </is>
      </c>
      <c r="E98" t="inlineStr">
        <is>
          <t>ALVESTA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12378-2019</t>
        </is>
      </c>
      <c r="B99" s="1" t="n">
        <v>43523</v>
      </c>
      <c r="C99" s="1" t="n">
        <v>45172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12391-2019</t>
        </is>
      </c>
      <c r="B100" s="1" t="n">
        <v>43523</v>
      </c>
      <c r="C100" s="1" t="n">
        <v>45172</v>
      </c>
      <c r="D100" t="inlineStr">
        <is>
          <t>KRONOBERGS LÄN</t>
        </is>
      </c>
      <c r="E100" t="inlineStr">
        <is>
          <t>ALVESTA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12400-2019</t>
        </is>
      </c>
      <c r="B101" s="1" t="n">
        <v>43523</v>
      </c>
      <c r="C101" s="1" t="n">
        <v>45172</v>
      </c>
      <c r="D101" t="inlineStr">
        <is>
          <t>KRONOBERGS LÄN</t>
        </is>
      </c>
      <c r="E101" t="inlineStr">
        <is>
          <t>ALVESTA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12414-2019</t>
        </is>
      </c>
      <c r="B102" s="1" t="n">
        <v>43523</v>
      </c>
      <c r="C102" s="1" t="n">
        <v>45172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45172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45172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45172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45172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45172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45172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45172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45172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45172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45172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45172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45172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45172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45172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45172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45172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45172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45172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45172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45172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45172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45172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45172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45172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45172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45172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45172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45172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45172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45172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45172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45172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45172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45172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45172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45172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45172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45172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45172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45172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45172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45172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45172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45172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45172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45172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45172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45172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45172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45172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45172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45172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45172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45172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45172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45172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45172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45172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45172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45172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45172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45172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45172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45172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45172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45172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45172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45172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45172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45172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45172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45172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45172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45172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45172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45172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45172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45172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45172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45172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45172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45172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45172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45172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45172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45172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45172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45172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45172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45172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45172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45172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45172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45172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45172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45172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45172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45172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45172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45172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45172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45172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45172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45172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45172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45172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45172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45172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45172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45172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45172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45172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45172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45172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45172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45172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45172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45172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45172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45172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45172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45172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45172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45172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45172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45172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45172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45172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45172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45172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45172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45172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45172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45172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45172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45172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45172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45172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45172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45172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45172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45172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45172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45172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45172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45172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45172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45172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45172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45172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45172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45172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45172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45172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45172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45172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45172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45172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45172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45172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45172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45172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45172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45172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45172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45172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45172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45172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45172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45172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45172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45172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45172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45172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45172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45172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45172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45172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45172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45172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45172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45172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45172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45172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45172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45172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45172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45172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45172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45172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45172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45172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45172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45172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45172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45172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45172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45172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45172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45172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45172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45172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45172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45172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45172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45172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45172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45172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45172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45172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45172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45172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45172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45172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45172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45172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45172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45172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45172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45172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45172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45172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45172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45172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45172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45172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45172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45172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45172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45172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45172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45172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45172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45172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45172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45172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45172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45172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45172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45172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45172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45172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45172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45172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45172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45172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45172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45172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45172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45172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45172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45172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45172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45172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45172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45172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45172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45172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45172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45172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45172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45172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45172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45172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45172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45172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45172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45172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45172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45172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45172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45172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45172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45172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45172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45172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45172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45172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45172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45172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45172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45172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45172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45172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45172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45172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45172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45172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45172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45172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45172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45172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45172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45172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45172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45172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45172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45172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45172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45172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45172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45172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45172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45172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45172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45172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45172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45172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45172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45172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45172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45172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45172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45172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45172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45172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45172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45172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45172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45172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45172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45172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45172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45172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45172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45172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45172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45172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45172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45172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45172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45172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45172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45172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45172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45172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45172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45172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45172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45172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45172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45172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45172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45172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45172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45172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45172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45172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45172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45172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45172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45172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45172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45172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45172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45172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45172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45172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45172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45172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45172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45172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45172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45172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45172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45172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45172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45172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45172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45172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45172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45172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45172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45172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45172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45172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45172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45172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45172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45172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45172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45172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45172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45172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45172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45172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45172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45172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45172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45172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45172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35279-2022.png")</f>
        <v/>
      </c>
      <c r="V493">
        <f>HYPERLINK("https://klasma.github.io/Logging_ALVESTA/klagomål/A 35279-2022.docx")</f>
        <v/>
      </c>
      <c r="W493">
        <f>HYPERLINK("https://klasma.github.io/Logging_ALVESTA/klagomålsmail/A 35279-2022.docx")</f>
        <v/>
      </c>
      <c r="X493">
        <f>HYPERLINK("https://klasma.github.io/Logging_ALVESTA/tillsyn/A 35279-2022.docx")</f>
        <v/>
      </c>
      <c r="Y493">
        <f>HYPERLINK("https://klasma.github.io/Logging_ALVESTA/tillsynsmail/A 35279-2022.docx")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45172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45172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45172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45172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45172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45172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45172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45172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45172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45172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45172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45172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45172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45172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45172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45172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45172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45172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45172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45172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45172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45172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45172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45172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45172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45172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45172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45172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45172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45172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45172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45172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45172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45172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45172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45172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45172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45172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45172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45172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45172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45172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45172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45172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45172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45172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45172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45172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45172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45172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45172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45172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45172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45172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45172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45172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45172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45172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45172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45172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45172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45172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45172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45172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45172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45172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45172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45172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45172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45172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45172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45172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45172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45172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45172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45172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45172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45172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45172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2023-09-03T04:41:35Z</dcterms:created>
  <dcterms:modified xmlns:dcterms="http://purl.org/dc/terms/" xmlns:xsi="http://www.w3.org/2001/XMLSchema-instance" xsi:type="dcterms:W3CDTF">2023-09-03T04:41:35Z</dcterms:modified>
</cp:coreProperties>
</file>