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45202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45202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45202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45202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45202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45202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45202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45202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45202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45895-2023</t>
        </is>
      </c>
      <c r="B11" s="1" t="n">
        <v>45195</v>
      </c>
      <c r="C11" s="1" t="n">
        <v>45202</v>
      </c>
      <c r="D11" t="inlineStr">
        <is>
          <t>UPPSALA LÄN</t>
        </is>
      </c>
      <c r="E11" t="inlineStr">
        <is>
          <t>ÄLVKARLEBY</t>
        </is>
      </c>
      <c r="G11" t="n">
        <v>6.7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Sårläka
Trådfräken</t>
        </is>
      </c>
      <c r="S11">
        <f>HYPERLINK("https://klasma.github.io/Logging_ALVKARLEBY/artfynd/A 45895-2023.xlsx", "A 45895-2023")</f>
        <v/>
      </c>
      <c r="T11">
        <f>HYPERLINK("https://klasma.github.io/Logging_ALVKARLEBY/kartor/A 45895-2023.png", "A 45895-2023")</f>
        <v/>
      </c>
      <c r="V11">
        <f>HYPERLINK("https://klasma.github.io/Logging_ALVKARLEBY/klagomål/A 45895-2023.docx", "A 45895-2023")</f>
        <v/>
      </c>
      <c r="W11">
        <f>HYPERLINK("https://klasma.github.io/Logging_ALVKARLEBY/klagomålsmail/A 45895-2023.docx", "A 45895-2023")</f>
        <v/>
      </c>
      <c r="X11">
        <f>HYPERLINK("https://klasma.github.io/Logging_ALVKARLEBY/tillsyn/A 45895-2023.docx", "A 45895-2023")</f>
        <v/>
      </c>
      <c r="Y11">
        <f>HYPERLINK("https://klasma.github.io/Logging_ALVKARLEBY/tillsynsmail/A 45895-2023.docx", "A 45895-2023")</f>
        <v/>
      </c>
    </row>
    <row r="12" ht="15" customHeight="1">
      <c r="A12" t="inlineStr">
        <is>
          <t>A 61147-2019</t>
        </is>
      </c>
      <c r="B12" s="1" t="n">
        <v>43782</v>
      </c>
      <c r="C12" s="1" t="n">
        <v>45202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0.9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Violgubbe</t>
        </is>
      </c>
      <c r="S12">
        <f>HYPERLINK("https://klasma.github.io/Logging_ALVKARLEBY/artfynd/A 61147-2019.xlsx", "A 61147-2019")</f>
        <v/>
      </c>
      <c r="T12">
        <f>HYPERLINK("https://klasma.github.io/Logging_ALVKARLEBY/kartor/A 61147-2019.png", "A 61147-2019")</f>
        <v/>
      </c>
      <c r="V12">
        <f>HYPERLINK("https://klasma.github.io/Logging_ALVKARLEBY/klagomål/A 61147-2019.docx", "A 61147-2019")</f>
        <v/>
      </c>
      <c r="W12">
        <f>HYPERLINK("https://klasma.github.io/Logging_ALVKARLEBY/klagomålsmail/A 61147-2019.docx", "A 61147-2019")</f>
        <v/>
      </c>
      <c r="X12">
        <f>HYPERLINK("https://klasma.github.io/Logging_ALVKARLEBY/tillsyn/A 61147-2019.docx", "A 61147-2019")</f>
        <v/>
      </c>
      <c r="Y12">
        <f>HYPERLINK("https://klasma.github.io/Logging_ALVKARLEBY/tillsynsmail/A 61147-2019.docx", "A 61147-2019")</f>
        <v/>
      </c>
    </row>
    <row r="13" ht="15" customHeight="1">
      <c r="A13" t="inlineStr">
        <is>
          <t>A 61354-2019</t>
        </is>
      </c>
      <c r="B13" s="1" t="n">
        <v>43783</v>
      </c>
      <c r="C13" s="1" t="n">
        <v>45202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4.9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Olivspindling</t>
        </is>
      </c>
      <c r="S13">
        <f>HYPERLINK("https://klasma.github.io/Logging_ALVKARLEBY/artfynd/A 61354-2019.xlsx", "A 61354-2019")</f>
        <v/>
      </c>
      <c r="T13">
        <f>HYPERLINK("https://klasma.github.io/Logging_ALVKARLEBY/kartor/A 61354-2019.png", "A 61354-2019")</f>
        <v/>
      </c>
      <c r="V13">
        <f>HYPERLINK("https://klasma.github.io/Logging_ALVKARLEBY/klagomål/A 61354-2019.docx", "A 61354-2019")</f>
        <v/>
      </c>
      <c r="W13">
        <f>HYPERLINK("https://klasma.github.io/Logging_ALVKARLEBY/klagomålsmail/A 61354-2019.docx", "A 61354-2019")</f>
        <v/>
      </c>
      <c r="X13">
        <f>HYPERLINK("https://klasma.github.io/Logging_ALVKARLEBY/tillsyn/A 61354-2019.docx", "A 61354-2019")</f>
        <v/>
      </c>
      <c r="Y13">
        <f>HYPERLINK("https://klasma.github.io/Logging_ALVKARLEBY/tillsynsmail/A 61354-2019.docx", "A 61354-2019")</f>
        <v/>
      </c>
    </row>
    <row r="14" ht="15" customHeight="1">
      <c r="A14" t="inlineStr">
        <is>
          <t>A 42895-2020</t>
        </is>
      </c>
      <c r="B14" s="1" t="n">
        <v>44078</v>
      </c>
      <c r="C14" s="1" t="n">
        <v>45202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21.9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Gölgroda</t>
        </is>
      </c>
      <c r="S14">
        <f>HYPERLINK("https://klasma.github.io/Logging_ALVKARLEBY/artfynd/A 42895-2020.xlsx", "A 42895-2020")</f>
        <v/>
      </c>
      <c r="T14">
        <f>HYPERLINK("https://klasma.github.io/Logging_ALVKARLEBY/kartor/A 42895-2020.png", "A 42895-2020")</f>
        <v/>
      </c>
      <c r="V14">
        <f>HYPERLINK("https://klasma.github.io/Logging_ALVKARLEBY/klagomål/A 42895-2020.docx", "A 42895-2020")</f>
        <v/>
      </c>
      <c r="W14">
        <f>HYPERLINK("https://klasma.github.io/Logging_ALVKARLEBY/klagomålsmail/A 42895-2020.docx", "A 42895-2020")</f>
        <v/>
      </c>
      <c r="X14">
        <f>HYPERLINK("https://klasma.github.io/Logging_ALVKARLEBY/tillsyn/A 42895-2020.docx", "A 42895-2020")</f>
        <v/>
      </c>
      <c r="Y14">
        <f>HYPERLINK("https://klasma.github.io/Logging_ALVKARLEBY/tillsynsmail/A 42895-2020.docx", "A 42895-2020")</f>
        <v/>
      </c>
    </row>
    <row r="15" ht="15" customHeight="1">
      <c r="A15" t="inlineStr">
        <is>
          <t>A 66277-2020</t>
        </is>
      </c>
      <c r="B15" s="1" t="n">
        <v>44176</v>
      </c>
      <c r="C15" s="1" t="n">
        <v>45202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väst AB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HYPERLINK("https://klasma.github.io/Logging_ALVKARLEBY/artfynd/A 66277-2020.xlsx", "A 66277-2020")</f>
        <v/>
      </c>
      <c r="T15">
        <f>HYPERLINK("https://klasma.github.io/Logging_ALVKARLEBY/kartor/A 66277-2020.png", "A 66277-2020")</f>
        <v/>
      </c>
      <c r="V15">
        <f>HYPERLINK("https://klasma.github.io/Logging_ALVKARLEBY/klagomål/A 66277-2020.docx", "A 66277-2020")</f>
        <v/>
      </c>
      <c r="W15">
        <f>HYPERLINK("https://klasma.github.io/Logging_ALVKARLEBY/klagomålsmail/A 66277-2020.docx", "A 66277-2020")</f>
        <v/>
      </c>
      <c r="X15">
        <f>HYPERLINK("https://klasma.github.io/Logging_ALVKARLEBY/tillsyn/A 66277-2020.docx", "A 66277-2020")</f>
        <v/>
      </c>
      <c r="Y15">
        <f>HYPERLINK("https://klasma.github.io/Logging_ALVKARLEBY/tillsynsmail/A 66277-2020.docx", "A 66277-2020")</f>
        <v/>
      </c>
    </row>
    <row r="16" ht="15" customHeight="1">
      <c r="A16" t="inlineStr">
        <is>
          <t>A 67221-2018</t>
        </is>
      </c>
      <c r="B16" s="1" t="n">
        <v>43439</v>
      </c>
      <c r="C16" s="1" t="n">
        <v>45202</v>
      </c>
      <c r="D16" t="inlineStr">
        <is>
          <t>UPPSALA LÄN</t>
        </is>
      </c>
      <c r="E16" t="inlineStr">
        <is>
          <t>ÄLVKARLEBY</t>
        </is>
      </c>
      <c r="F16" t="inlineStr">
        <is>
          <t>Bergvik skog öst AB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10483-2019</t>
        </is>
      </c>
      <c r="B17" s="1" t="n">
        <v>43511</v>
      </c>
      <c r="C17" s="1" t="n">
        <v>45202</v>
      </c>
      <c r="D17" t="inlineStr">
        <is>
          <t>UPPSALA LÄN</t>
        </is>
      </c>
      <c r="E17" t="inlineStr">
        <is>
          <t>ÄLVKARLEBY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10480-2019</t>
        </is>
      </c>
      <c r="B18" s="1" t="n">
        <v>43511</v>
      </c>
      <c r="C18" s="1" t="n">
        <v>45202</v>
      </c>
      <c r="D18" t="inlineStr">
        <is>
          <t>UPPSALA LÄN</t>
        </is>
      </c>
      <c r="E18" t="inlineStr">
        <is>
          <t>ÄLVKARLEBY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10482-2019</t>
        </is>
      </c>
      <c r="B19" s="1" t="n">
        <v>43511</v>
      </c>
      <c r="C19" s="1" t="n">
        <v>45202</v>
      </c>
      <c r="D19" t="inlineStr">
        <is>
          <t>UPPSALA LÄN</t>
        </is>
      </c>
      <c r="E19" t="inlineStr">
        <is>
          <t>ÄLVKARLEBY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10481-2019</t>
        </is>
      </c>
      <c r="B20" s="1" t="n">
        <v>43511</v>
      </c>
      <c r="C20" s="1" t="n">
        <v>45202</v>
      </c>
      <c r="D20" t="inlineStr">
        <is>
          <t>UPPSALA LÄN</t>
        </is>
      </c>
      <c r="E20" t="inlineStr">
        <is>
          <t>ÄLVKARLEBY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10898-2019</t>
        </is>
      </c>
      <c r="B21" s="1" t="n">
        <v>43515</v>
      </c>
      <c r="C21" s="1" t="n">
        <v>45202</v>
      </c>
      <c r="D21" t="inlineStr">
        <is>
          <t>UPPSALA LÄN</t>
        </is>
      </c>
      <c r="E21" t="inlineStr">
        <is>
          <t>ÄLVKARLEBY</t>
        </is>
      </c>
      <c r="F21" t="inlineStr">
        <is>
          <t>Kyrkan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19969-2019</t>
        </is>
      </c>
      <c r="B22" s="1" t="n">
        <v>43570</v>
      </c>
      <c r="C22" s="1" t="n">
        <v>45202</v>
      </c>
      <c r="D22" t="inlineStr">
        <is>
          <t>UPPSALA LÄN</t>
        </is>
      </c>
      <c r="E22" t="inlineStr">
        <is>
          <t>ÄLVKARLEBY</t>
        </is>
      </c>
      <c r="F22" t="inlineStr">
        <is>
          <t>Bergvik skog väst AB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24105-2019</t>
        </is>
      </c>
      <c r="B23" s="1" t="n">
        <v>43598</v>
      </c>
      <c r="C23" s="1" t="n">
        <v>45202</v>
      </c>
      <c r="D23" t="inlineStr">
        <is>
          <t>UPPSALA LÄN</t>
        </is>
      </c>
      <c r="E23" t="inlineStr">
        <is>
          <t>ÄLVKARLEBY</t>
        </is>
      </c>
      <c r="F23" t="inlineStr">
        <is>
          <t>Kyrkan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25340-2019</t>
        </is>
      </c>
      <c r="B24" s="1" t="n">
        <v>43606</v>
      </c>
      <c r="C24" s="1" t="n">
        <v>45202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44457-2019</t>
        </is>
      </c>
      <c r="B25" s="1" t="n">
        <v>43711</v>
      </c>
      <c r="C25" s="1" t="n">
        <v>45202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8.699999999999999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48822-2019</t>
        </is>
      </c>
      <c r="B26" s="1" t="n">
        <v>43728</v>
      </c>
      <c r="C26" s="1" t="n">
        <v>45202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57745-2019</t>
        </is>
      </c>
      <c r="B27" s="1" t="n">
        <v>43768</v>
      </c>
      <c r="C27" s="1" t="n">
        <v>45202</v>
      </c>
      <c r="D27" t="inlineStr">
        <is>
          <t>UPPSALA LÄN</t>
        </is>
      </c>
      <c r="E27" t="inlineStr">
        <is>
          <t>ÄLVKARLEBY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5511-2020</t>
        </is>
      </c>
      <c r="B28" s="1" t="n">
        <v>43861</v>
      </c>
      <c r="C28" s="1" t="n">
        <v>45202</v>
      </c>
      <c r="D28" t="inlineStr">
        <is>
          <t>UPPSALA LÄN</t>
        </is>
      </c>
      <c r="E28" t="inlineStr">
        <is>
          <t>ÄLVKARLEBY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15213-2020</t>
        </is>
      </c>
      <c r="B29" s="1" t="n">
        <v>43913</v>
      </c>
      <c r="C29" s="1" t="n">
        <v>45202</v>
      </c>
      <c r="D29" t="inlineStr">
        <is>
          <t>UPPSALA LÄN</t>
        </is>
      </c>
      <c r="E29" t="inlineStr">
        <is>
          <t>ÄLVKARLEBY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32416-2020</t>
        </is>
      </c>
      <c r="B30" s="1" t="n">
        <v>44018</v>
      </c>
      <c r="C30" s="1" t="n">
        <v>45202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37193-2020</t>
        </is>
      </c>
      <c r="B31" s="1" t="n">
        <v>44054</v>
      </c>
      <c r="C31" s="1" t="n">
        <v>45202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40667-2020</t>
        </is>
      </c>
      <c r="B32" s="1" t="n">
        <v>44069</v>
      </c>
      <c r="C32" s="1" t="n">
        <v>45202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50413-2020</t>
        </is>
      </c>
      <c r="B33" s="1" t="n">
        <v>44110</v>
      </c>
      <c r="C33" s="1" t="n">
        <v>45202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50416-2020</t>
        </is>
      </c>
      <c r="B34" s="1" t="n">
        <v>44110</v>
      </c>
      <c r="C34" s="1" t="n">
        <v>45202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50409-2020</t>
        </is>
      </c>
      <c r="B35" s="1" t="n">
        <v>44110</v>
      </c>
      <c r="C35" s="1" t="n">
        <v>45202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66278-2020</t>
        </is>
      </c>
      <c r="B36" s="1" t="n">
        <v>44176</v>
      </c>
      <c r="C36" s="1" t="n">
        <v>45202</v>
      </c>
      <c r="D36" t="inlineStr">
        <is>
          <t>UPPSALA LÄN</t>
        </is>
      </c>
      <c r="E36" t="inlineStr">
        <is>
          <t>ÄLVKARLEBY</t>
        </is>
      </c>
      <c r="F36" t="inlineStr">
        <is>
          <t>Bergvik skog väst AB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967-2021</t>
        </is>
      </c>
      <c r="B37" s="1" t="n">
        <v>44207</v>
      </c>
      <c r="C37" s="1" t="n">
        <v>45202</v>
      </c>
      <c r="D37" t="inlineStr">
        <is>
          <t>UPPSALA LÄN</t>
        </is>
      </c>
      <c r="E37" t="inlineStr">
        <is>
          <t>ÄLVKARLEBY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39791-2021</t>
        </is>
      </c>
      <c r="B38" s="1" t="n">
        <v>44417</v>
      </c>
      <c r="C38" s="1" t="n">
        <v>45202</v>
      </c>
      <c r="D38" t="inlineStr">
        <is>
          <t>UPPSALA LÄN</t>
        </is>
      </c>
      <c r="E38" t="inlineStr">
        <is>
          <t>ÄLVKARLEBY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70017-2021</t>
        </is>
      </c>
      <c r="B39" s="1" t="n">
        <v>44533</v>
      </c>
      <c r="C39" s="1" t="n">
        <v>45202</v>
      </c>
      <c r="D39" t="inlineStr">
        <is>
          <t>UPPSALA LÄN</t>
        </is>
      </c>
      <c r="E39" t="inlineStr">
        <is>
          <t>ÄLVKARLEBY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10455-2022</t>
        </is>
      </c>
      <c r="B40" s="1" t="n">
        <v>44623</v>
      </c>
      <c r="C40" s="1" t="n">
        <v>45202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öst AB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22916-2022</t>
        </is>
      </c>
      <c r="B41" s="1" t="n">
        <v>44715</v>
      </c>
      <c r="C41" s="1" t="n">
        <v>45202</v>
      </c>
      <c r="D41" t="inlineStr">
        <is>
          <t>UPPSALA LÄN</t>
        </is>
      </c>
      <c r="E41" t="inlineStr">
        <is>
          <t>ÄLVKARLEBY</t>
        </is>
      </c>
      <c r="F41" t="inlineStr">
        <is>
          <t>Bergvik skog väst AB</t>
        </is>
      </c>
      <c r="G41" t="n">
        <v>9.199999999999999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29116-2022</t>
        </is>
      </c>
      <c r="B42" s="1" t="n">
        <v>44750</v>
      </c>
      <c r="C42" s="1" t="n">
        <v>45202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29168-2022</t>
        </is>
      </c>
      <c r="B43" s="1" t="n">
        <v>44750</v>
      </c>
      <c r="C43" s="1" t="n">
        <v>45202</v>
      </c>
      <c r="D43" t="inlineStr">
        <is>
          <t>UPPSALA LÄN</t>
        </is>
      </c>
      <c r="E43" t="inlineStr">
        <is>
          <t>ÄLVKARLEBY</t>
        </is>
      </c>
      <c r="F43" t="inlineStr">
        <is>
          <t>Kommuner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36216-2022</t>
        </is>
      </c>
      <c r="B44" s="1" t="n">
        <v>44803</v>
      </c>
      <c r="C44" s="1" t="n">
        <v>45202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36217-2022</t>
        </is>
      </c>
      <c r="B45" s="1" t="n">
        <v>44803</v>
      </c>
      <c r="C45" s="1" t="n">
        <v>45202</v>
      </c>
      <c r="D45" t="inlineStr">
        <is>
          <t>UPPSALA LÄN</t>
        </is>
      </c>
      <c r="E45" t="inlineStr">
        <is>
          <t>ÄLVKARLEBY</t>
        </is>
      </c>
      <c r="F45" t="inlineStr">
        <is>
          <t>Bergvik skog väst AB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36282-2022</t>
        </is>
      </c>
      <c r="B46" s="1" t="n">
        <v>44803</v>
      </c>
      <c r="C46" s="1" t="n">
        <v>45202</v>
      </c>
      <c r="D46" t="inlineStr">
        <is>
          <t>UPPSALA LÄN</t>
        </is>
      </c>
      <c r="E46" t="inlineStr">
        <is>
          <t>ÄLVKARLEBY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60837-2022</t>
        </is>
      </c>
      <c r="B47" s="1" t="n">
        <v>44914</v>
      </c>
      <c r="C47" s="1" t="n">
        <v>45202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7286-2023</t>
        </is>
      </c>
      <c r="B48" s="1" t="n">
        <v>44970</v>
      </c>
      <c r="C48" s="1" t="n">
        <v>45202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21520-2023</t>
        </is>
      </c>
      <c r="B49" s="1" t="n">
        <v>45063</v>
      </c>
      <c r="C49" s="1" t="n">
        <v>45202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26983-2023</t>
        </is>
      </c>
      <c r="B50" s="1" t="n">
        <v>45093</v>
      </c>
      <c r="C50" s="1" t="n">
        <v>45202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38226-2023</t>
        </is>
      </c>
      <c r="B51" s="1" t="n">
        <v>45161</v>
      </c>
      <c r="C51" s="1" t="n">
        <v>45202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38306-2023</t>
        </is>
      </c>
      <c r="B52" s="1" t="n">
        <v>45161</v>
      </c>
      <c r="C52" s="1" t="n">
        <v>45202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18.6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38454-2023</t>
        </is>
      </c>
      <c r="B53" s="1" t="n">
        <v>45162</v>
      </c>
      <c r="C53" s="1" t="n">
        <v>45202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38461-2023</t>
        </is>
      </c>
      <c r="B54" s="1" t="n">
        <v>45162</v>
      </c>
      <c r="C54" s="1" t="n">
        <v>45202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17.8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38453-2023</t>
        </is>
      </c>
      <c r="B55" s="1" t="n">
        <v>45162</v>
      </c>
      <c r="C55" s="1" t="n">
        <v>45202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41272-2023</t>
        </is>
      </c>
      <c r="B56" s="1" t="n">
        <v>45174</v>
      </c>
      <c r="C56" s="1" t="n">
        <v>45202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41263-2023</t>
        </is>
      </c>
      <c r="B57" s="1" t="n">
        <v>45174</v>
      </c>
      <c r="C57" s="1" t="n">
        <v>45202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41276-2023</t>
        </is>
      </c>
      <c r="B58" s="1" t="n">
        <v>45174</v>
      </c>
      <c r="C58" s="1" t="n">
        <v>45202</v>
      </c>
      <c r="D58" t="inlineStr">
        <is>
          <t>UPPSALA LÄN</t>
        </is>
      </c>
      <c r="E58" t="inlineStr">
        <is>
          <t>ÄLVKARLEBY</t>
        </is>
      </c>
      <c r="F58" t="inlineStr">
        <is>
          <t>Bergvik skog väst AB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45529-2023</t>
        </is>
      </c>
      <c r="B59" s="1" t="n">
        <v>45194</v>
      </c>
      <c r="C59" s="1" t="n">
        <v>45202</v>
      </c>
      <c r="D59" t="inlineStr">
        <is>
          <t>UPPSALA LÄN</t>
        </is>
      </c>
      <c r="E59" t="inlineStr">
        <is>
          <t>ÄLVKARLEBY</t>
        </is>
      </c>
      <c r="F59" t="inlineStr">
        <is>
          <t>Bergvik skog väst AB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45871-2023</t>
        </is>
      </c>
      <c r="B60" s="1" t="n">
        <v>45195</v>
      </c>
      <c r="C60" s="1" t="n">
        <v>45202</v>
      </c>
      <c r="D60" t="inlineStr">
        <is>
          <t>UPPSALA LÄN</t>
        </is>
      </c>
      <c r="E60" t="inlineStr">
        <is>
          <t>ÄLVKARLEBY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46436-2023</t>
        </is>
      </c>
      <c r="B61" s="1" t="n">
        <v>45197</v>
      </c>
      <c r="C61" s="1" t="n">
        <v>45202</v>
      </c>
      <c r="D61" t="inlineStr">
        <is>
          <t>UPPSALA LÄN</t>
        </is>
      </c>
      <c r="E61" t="inlineStr">
        <is>
          <t>ÄLVKARLEBY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2023-10-03T06:00:42Z</dcterms:created>
  <dcterms:modified xmlns:dcterms="http://purl.org/dc/terms/" xmlns:xsi="http://www.w3.org/2001/XMLSchema-instance" xsi:type="dcterms:W3CDTF">2023-10-03T06:00:42Z</dcterms:modified>
</cp:coreProperties>
</file>