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38230-2018</t>
        </is>
      </c>
      <c r="B2" s="1" t="n">
        <v>43338</v>
      </c>
      <c r="C2" s="1" t="n">
        <v>45182</v>
      </c>
      <c r="D2" t="inlineStr">
        <is>
          <t>VÄSTRA GÖTALANDS LÄN</t>
        </is>
      </c>
      <c r="E2" t="inlineStr">
        <is>
          <t>ÅMÅL</t>
        </is>
      </c>
      <c r="G2" t="n">
        <v>3.9</v>
      </c>
      <c r="H2" t="n">
        <v>3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Hällebräcka
Skogsknipprot
Blåsippa</t>
        </is>
      </c>
      <c r="S2">
        <f>HYPERLINK("https://klasma.github.io/Logging_AMAL/artfynd/A 38230-2018.xlsx")</f>
        <v/>
      </c>
      <c r="T2">
        <f>HYPERLINK("https://klasma.github.io/Logging_AMAL/kartor/A 38230-2018.png")</f>
        <v/>
      </c>
      <c r="V2">
        <f>HYPERLINK("https://klasma.github.io/Logging_AMAL/klagomål/A 38230-2018.docx")</f>
        <v/>
      </c>
      <c r="W2">
        <f>HYPERLINK("https://klasma.github.io/Logging_AMAL/klagomålsmail/A 38230-2018.docx")</f>
        <v/>
      </c>
      <c r="X2">
        <f>HYPERLINK("https://klasma.github.io/Logging_AMAL/tillsyn/A 38230-2018.docx")</f>
        <v/>
      </c>
      <c r="Y2">
        <f>HYPERLINK("https://klasma.github.io/Logging_AMAL/tillsynsmail/A 38230-2018.docx")</f>
        <v/>
      </c>
    </row>
    <row r="3" ht="15" customHeight="1">
      <c r="A3" t="inlineStr">
        <is>
          <t>A 49533-2019</t>
        </is>
      </c>
      <c r="B3" s="1" t="n">
        <v>43732</v>
      </c>
      <c r="C3" s="1" t="n">
        <v>45182</v>
      </c>
      <c r="D3" t="inlineStr">
        <is>
          <t>VÄSTRA GÖTALANDS LÄN</t>
        </is>
      </c>
      <c r="E3" t="inlineStr">
        <is>
          <t>ÅMÅL</t>
        </is>
      </c>
      <c r="G3" t="n">
        <v>3.3</v>
      </c>
      <c r="H3" t="n">
        <v>2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Röd skogslilja
Sårläka
Blåsippa</t>
        </is>
      </c>
      <c r="S3">
        <f>HYPERLINK("https://klasma.github.io/Logging_AMAL/artfynd/A 49533-2019.xlsx")</f>
        <v/>
      </c>
      <c r="T3">
        <f>HYPERLINK("https://klasma.github.io/Logging_AMAL/kartor/A 49533-2019.png")</f>
        <v/>
      </c>
      <c r="V3">
        <f>HYPERLINK("https://klasma.github.io/Logging_AMAL/klagomål/A 49533-2019.docx")</f>
        <v/>
      </c>
      <c r="W3">
        <f>HYPERLINK("https://klasma.github.io/Logging_AMAL/klagomålsmail/A 49533-2019.docx")</f>
        <v/>
      </c>
      <c r="X3">
        <f>HYPERLINK("https://klasma.github.io/Logging_AMAL/tillsyn/A 49533-2019.docx")</f>
        <v/>
      </c>
      <c r="Y3">
        <f>HYPERLINK("https://klasma.github.io/Logging_AMAL/tillsynsmail/A 49533-2019.docx")</f>
        <v/>
      </c>
    </row>
    <row r="4" ht="15" customHeight="1">
      <c r="A4" t="inlineStr">
        <is>
          <t>A 49530-2019</t>
        </is>
      </c>
      <c r="B4" s="1" t="n">
        <v>43732</v>
      </c>
      <c r="C4" s="1" t="n">
        <v>45182</v>
      </c>
      <c r="D4" t="inlineStr">
        <is>
          <t>VÄSTRA GÖTALANDS LÄN</t>
        </is>
      </c>
      <c r="E4" t="inlineStr">
        <is>
          <t>ÅMÅL</t>
        </is>
      </c>
      <c r="G4" t="n">
        <v>6.1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Dvärghäxört</t>
        </is>
      </c>
      <c r="S4">
        <f>HYPERLINK("https://klasma.github.io/Logging_AMAL/artfynd/A 49530-2019.xlsx")</f>
        <v/>
      </c>
      <c r="T4">
        <f>HYPERLINK("https://klasma.github.io/Logging_AMAL/kartor/A 49530-2019.png")</f>
        <v/>
      </c>
      <c r="V4">
        <f>HYPERLINK("https://klasma.github.io/Logging_AMAL/klagomål/A 49530-2019.docx")</f>
        <v/>
      </c>
      <c r="W4">
        <f>HYPERLINK("https://klasma.github.io/Logging_AMAL/klagomålsmail/A 49530-2019.docx")</f>
        <v/>
      </c>
      <c r="X4">
        <f>HYPERLINK("https://klasma.github.io/Logging_AMAL/tillsyn/A 49530-2019.docx")</f>
        <v/>
      </c>
      <c r="Y4">
        <f>HYPERLINK("https://klasma.github.io/Logging_AMAL/tillsynsmail/A 49530-2019.docx")</f>
        <v/>
      </c>
    </row>
    <row r="5" ht="15" customHeight="1">
      <c r="A5" t="inlineStr">
        <is>
          <t>A 61788-2019</t>
        </is>
      </c>
      <c r="B5" s="1" t="n">
        <v>43785</v>
      </c>
      <c r="C5" s="1" t="n">
        <v>45182</v>
      </c>
      <c r="D5" t="inlineStr">
        <is>
          <t>VÄSTRA GÖTALANDS LÄN</t>
        </is>
      </c>
      <c r="E5" t="inlineStr">
        <is>
          <t>ÅMÅL</t>
        </is>
      </c>
      <c r="G5" t="n">
        <v>0.7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Skogsklocka</t>
        </is>
      </c>
      <c r="S5">
        <f>HYPERLINK("https://klasma.github.io/Logging_AMAL/artfynd/A 61788-2019.xlsx")</f>
        <v/>
      </c>
      <c r="T5">
        <f>HYPERLINK("https://klasma.github.io/Logging_AMAL/kartor/A 61788-2019.png")</f>
        <v/>
      </c>
      <c r="V5">
        <f>HYPERLINK("https://klasma.github.io/Logging_AMAL/klagomål/A 61788-2019.docx")</f>
        <v/>
      </c>
      <c r="W5">
        <f>HYPERLINK("https://klasma.github.io/Logging_AMAL/klagomålsmail/A 61788-2019.docx")</f>
        <v/>
      </c>
      <c r="X5">
        <f>HYPERLINK("https://klasma.github.io/Logging_AMAL/tillsyn/A 61788-2019.docx")</f>
        <v/>
      </c>
      <c r="Y5">
        <f>HYPERLINK("https://klasma.github.io/Logging_AMAL/tillsynsmail/A 61788-2019.docx")</f>
        <v/>
      </c>
    </row>
    <row r="6" ht="15" customHeight="1">
      <c r="A6" t="inlineStr">
        <is>
          <t>A 1275-2020</t>
        </is>
      </c>
      <c r="B6" s="1" t="n">
        <v>43841</v>
      </c>
      <c r="C6" s="1" t="n">
        <v>45182</v>
      </c>
      <c r="D6" t="inlineStr">
        <is>
          <t>VÄSTRA GÖTALANDS LÄN</t>
        </is>
      </c>
      <c r="E6" t="inlineStr">
        <is>
          <t>ÅMÅL</t>
        </is>
      </c>
      <c r="G6" t="n">
        <v>1.6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HYPERLINK("https://klasma.github.io/Logging_AMAL/artfynd/A 1275-2020.xlsx")</f>
        <v/>
      </c>
      <c r="T6">
        <f>HYPERLINK("https://klasma.github.io/Logging_AMAL/kartor/A 1275-2020.png")</f>
        <v/>
      </c>
      <c r="V6">
        <f>HYPERLINK("https://klasma.github.io/Logging_AMAL/klagomål/A 1275-2020.docx")</f>
        <v/>
      </c>
      <c r="W6">
        <f>HYPERLINK("https://klasma.github.io/Logging_AMAL/klagomålsmail/A 1275-2020.docx")</f>
        <v/>
      </c>
      <c r="X6">
        <f>HYPERLINK("https://klasma.github.io/Logging_AMAL/tillsyn/A 1275-2020.docx")</f>
        <v/>
      </c>
      <c r="Y6">
        <f>HYPERLINK("https://klasma.github.io/Logging_AMAL/tillsynsmail/A 1275-2020.docx")</f>
        <v/>
      </c>
    </row>
    <row r="7" ht="15" customHeight="1">
      <c r="A7" t="inlineStr">
        <is>
          <t>A 901-2021</t>
        </is>
      </c>
      <c r="B7" s="1" t="n">
        <v>44206</v>
      </c>
      <c r="C7" s="1" t="n">
        <v>45182</v>
      </c>
      <c r="D7" t="inlineStr">
        <is>
          <t>VÄSTRA GÖTALANDS LÄN</t>
        </is>
      </c>
      <c r="E7" t="inlineStr">
        <is>
          <t>ÅMÅL</t>
        </is>
      </c>
      <c r="G7" t="n">
        <v>8.199999999999999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Blåsippa</t>
        </is>
      </c>
      <c r="S7">
        <f>HYPERLINK("https://klasma.github.io/Logging_AMAL/artfynd/A 901-2021.xlsx")</f>
        <v/>
      </c>
      <c r="T7">
        <f>HYPERLINK("https://klasma.github.io/Logging_AMAL/kartor/A 901-2021.png")</f>
        <v/>
      </c>
      <c r="V7">
        <f>HYPERLINK("https://klasma.github.io/Logging_AMAL/klagomål/A 901-2021.docx")</f>
        <v/>
      </c>
      <c r="W7">
        <f>HYPERLINK("https://klasma.github.io/Logging_AMAL/klagomålsmail/A 901-2021.docx")</f>
        <v/>
      </c>
      <c r="X7">
        <f>HYPERLINK("https://klasma.github.io/Logging_AMAL/tillsyn/A 901-2021.docx")</f>
        <v/>
      </c>
      <c r="Y7">
        <f>HYPERLINK("https://klasma.github.io/Logging_AMAL/tillsynsmail/A 901-2021.docx")</f>
        <v/>
      </c>
    </row>
    <row r="8" ht="15" customHeight="1">
      <c r="A8" t="inlineStr">
        <is>
          <t>A 12624-2021</t>
        </is>
      </c>
      <c r="B8" s="1" t="n">
        <v>44270</v>
      </c>
      <c r="C8" s="1" t="n">
        <v>45182</v>
      </c>
      <c r="D8" t="inlineStr">
        <is>
          <t>VÄSTRA GÖTALANDS LÄN</t>
        </is>
      </c>
      <c r="E8" t="inlineStr">
        <is>
          <t>ÅMÅL</t>
        </is>
      </c>
      <c r="G8" t="n">
        <v>1.6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Trollfibbla</t>
        </is>
      </c>
      <c r="S8">
        <f>HYPERLINK("https://klasma.github.io/Logging_AMAL/artfynd/A 12624-2021.xlsx")</f>
        <v/>
      </c>
      <c r="T8">
        <f>HYPERLINK("https://klasma.github.io/Logging_AMAL/kartor/A 12624-2021.png")</f>
        <v/>
      </c>
      <c r="V8">
        <f>HYPERLINK("https://klasma.github.io/Logging_AMAL/klagomål/A 12624-2021.docx")</f>
        <v/>
      </c>
      <c r="W8">
        <f>HYPERLINK("https://klasma.github.io/Logging_AMAL/klagomålsmail/A 12624-2021.docx")</f>
        <v/>
      </c>
      <c r="X8">
        <f>HYPERLINK("https://klasma.github.io/Logging_AMAL/tillsyn/A 12624-2021.docx")</f>
        <v/>
      </c>
      <c r="Y8">
        <f>HYPERLINK("https://klasma.github.io/Logging_AMAL/tillsynsmail/A 12624-2021.docx")</f>
        <v/>
      </c>
    </row>
    <row r="9" ht="15" customHeight="1">
      <c r="A9" t="inlineStr">
        <is>
          <t>A 48330-2021</t>
        </is>
      </c>
      <c r="B9" s="1" t="n">
        <v>44450</v>
      </c>
      <c r="C9" s="1" t="n">
        <v>45182</v>
      </c>
      <c r="D9" t="inlineStr">
        <is>
          <t>VÄSTRA GÖTALANDS LÄN</t>
        </is>
      </c>
      <c r="E9" t="inlineStr">
        <is>
          <t>ÅMÅL</t>
        </is>
      </c>
      <c r="G9" t="n">
        <v>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Skogsödla</t>
        </is>
      </c>
      <c r="S9">
        <f>HYPERLINK("https://klasma.github.io/Logging_AMAL/artfynd/A 48330-2021.xlsx")</f>
        <v/>
      </c>
      <c r="T9">
        <f>HYPERLINK("https://klasma.github.io/Logging_AMAL/kartor/A 48330-2021.png")</f>
        <v/>
      </c>
      <c r="V9">
        <f>HYPERLINK("https://klasma.github.io/Logging_AMAL/klagomål/A 48330-2021.docx")</f>
        <v/>
      </c>
      <c r="W9">
        <f>HYPERLINK("https://klasma.github.io/Logging_AMAL/klagomålsmail/A 48330-2021.docx")</f>
        <v/>
      </c>
      <c r="X9">
        <f>HYPERLINK("https://klasma.github.io/Logging_AMAL/tillsyn/A 48330-2021.docx")</f>
        <v/>
      </c>
      <c r="Y9">
        <f>HYPERLINK("https://klasma.github.io/Logging_AMAL/tillsynsmail/A 48330-2021.docx")</f>
        <v/>
      </c>
    </row>
    <row r="10" ht="15" customHeight="1">
      <c r="A10" t="inlineStr">
        <is>
          <t>A 34014-2018</t>
        </is>
      </c>
      <c r="B10" s="1" t="n">
        <v>43315</v>
      </c>
      <c r="C10" s="1" t="n">
        <v>45182</v>
      </c>
      <c r="D10" t="inlineStr">
        <is>
          <t>VÄSTRA GÖTALANDS LÄN</t>
        </is>
      </c>
      <c r="E10" t="inlineStr">
        <is>
          <t>ÅMÅL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34460-2018</t>
        </is>
      </c>
      <c r="B11" s="1" t="n">
        <v>43319</v>
      </c>
      <c r="C11" s="1" t="n">
        <v>45182</v>
      </c>
      <c r="D11" t="inlineStr">
        <is>
          <t>VÄSTRA GÖTALANDS LÄN</t>
        </is>
      </c>
      <c r="E11" t="inlineStr">
        <is>
          <t>ÅMÅL</t>
        </is>
      </c>
      <c r="G11" t="n">
        <v>4.3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34459-2018</t>
        </is>
      </c>
      <c r="B12" s="1" t="n">
        <v>43319</v>
      </c>
      <c r="C12" s="1" t="n">
        <v>45182</v>
      </c>
      <c r="D12" t="inlineStr">
        <is>
          <t>VÄSTRA GÖTALANDS LÄN</t>
        </is>
      </c>
      <c r="E12" t="inlineStr">
        <is>
          <t>ÅMÅL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38238-2018</t>
        </is>
      </c>
      <c r="B13" s="1" t="n">
        <v>43338</v>
      </c>
      <c r="C13" s="1" t="n">
        <v>45182</v>
      </c>
      <c r="D13" t="inlineStr">
        <is>
          <t>VÄSTRA GÖTALANDS LÄN</t>
        </is>
      </c>
      <c r="E13" t="inlineStr">
        <is>
          <t>ÅMÅL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45531-2018</t>
        </is>
      </c>
      <c r="B14" s="1" t="n">
        <v>43362</v>
      </c>
      <c r="C14" s="1" t="n">
        <v>45182</v>
      </c>
      <c r="D14" t="inlineStr">
        <is>
          <t>VÄSTRA GÖTALANDS LÄN</t>
        </is>
      </c>
      <c r="E14" t="inlineStr">
        <is>
          <t>ÅMÅL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45546-2018</t>
        </is>
      </c>
      <c r="B15" s="1" t="n">
        <v>43362</v>
      </c>
      <c r="C15" s="1" t="n">
        <v>45182</v>
      </c>
      <c r="D15" t="inlineStr">
        <is>
          <t>VÄSTRA GÖTALANDS LÄN</t>
        </is>
      </c>
      <c r="E15" t="inlineStr">
        <is>
          <t>ÅMÅL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54060-2018</t>
        </is>
      </c>
      <c r="B16" s="1" t="n">
        <v>43388</v>
      </c>
      <c r="C16" s="1" t="n">
        <v>45182</v>
      </c>
      <c r="D16" t="inlineStr">
        <is>
          <t>VÄSTRA GÖTALANDS LÄN</t>
        </is>
      </c>
      <c r="E16" t="inlineStr">
        <is>
          <t>ÅMÅL</t>
        </is>
      </c>
      <c r="F16" t="inlineStr">
        <is>
          <t>Bergvik skog väst AB</t>
        </is>
      </c>
      <c r="G16" t="n">
        <v>10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59168-2018</t>
        </is>
      </c>
      <c r="B17" s="1" t="n">
        <v>43403</v>
      </c>
      <c r="C17" s="1" t="n">
        <v>45182</v>
      </c>
      <c r="D17" t="inlineStr">
        <is>
          <t>VÄSTRA GÖTALANDS LÄN</t>
        </is>
      </c>
      <c r="E17" t="inlineStr">
        <is>
          <t>ÅMÅL</t>
        </is>
      </c>
      <c r="G17" t="n">
        <v>11.1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60677-2018</t>
        </is>
      </c>
      <c r="B18" s="1" t="n">
        <v>43409</v>
      </c>
      <c r="C18" s="1" t="n">
        <v>45182</v>
      </c>
      <c r="D18" t="inlineStr">
        <is>
          <t>VÄSTRA GÖTALANDS LÄN</t>
        </is>
      </c>
      <c r="E18" t="inlineStr">
        <is>
          <t>ÅMÅL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60772-2018</t>
        </is>
      </c>
      <c r="B19" s="1" t="n">
        <v>43410</v>
      </c>
      <c r="C19" s="1" t="n">
        <v>45182</v>
      </c>
      <c r="D19" t="inlineStr">
        <is>
          <t>VÄSTRA GÖTALANDS LÄN</t>
        </is>
      </c>
      <c r="E19" t="inlineStr">
        <is>
          <t>ÅMÅL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60773-2018</t>
        </is>
      </c>
      <c r="B20" s="1" t="n">
        <v>43410</v>
      </c>
      <c r="C20" s="1" t="n">
        <v>45182</v>
      </c>
      <c r="D20" t="inlineStr">
        <is>
          <t>VÄSTRA GÖTALANDS LÄN</t>
        </is>
      </c>
      <c r="E20" t="inlineStr">
        <is>
          <t>ÅMÅL</t>
        </is>
      </c>
      <c r="G20" t="n">
        <v>14.4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62219-2018</t>
        </is>
      </c>
      <c r="B21" s="1" t="n">
        <v>43425</v>
      </c>
      <c r="C21" s="1" t="n">
        <v>45182</v>
      </c>
      <c r="D21" t="inlineStr">
        <is>
          <t>VÄSTRA GÖTALANDS LÄN</t>
        </is>
      </c>
      <c r="E21" t="inlineStr">
        <is>
          <t>ÅMÅL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66361-2018</t>
        </is>
      </c>
      <c r="B22" s="1" t="n">
        <v>43436</v>
      </c>
      <c r="C22" s="1" t="n">
        <v>45182</v>
      </c>
      <c r="D22" t="inlineStr">
        <is>
          <t>VÄSTRA GÖTALANDS LÄN</t>
        </is>
      </c>
      <c r="E22" t="inlineStr">
        <is>
          <t>ÅMÅL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66362-2018</t>
        </is>
      </c>
      <c r="B23" s="1" t="n">
        <v>43436</v>
      </c>
      <c r="C23" s="1" t="n">
        <v>45182</v>
      </c>
      <c r="D23" t="inlineStr">
        <is>
          <t>VÄSTRA GÖTALANDS LÄN</t>
        </is>
      </c>
      <c r="E23" t="inlineStr">
        <is>
          <t>ÅMÅL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70538-2018</t>
        </is>
      </c>
      <c r="B24" s="1" t="n">
        <v>43451</v>
      </c>
      <c r="C24" s="1" t="n">
        <v>45182</v>
      </c>
      <c r="D24" t="inlineStr">
        <is>
          <t>VÄSTRA GÖTALANDS LÄN</t>
        </is>
      </c>
      <c r="E24" t="inlineStr">
        <is>
          <t>ÅMÅL</t>
        </is>
      </c>
      <c r="G24" t="n">
        <v>3.3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71672-2018</t>
        </is>
      </c>
      <c r="B25" s="1" t="n">
        <v>43452</v>
      </c>
      <c r="C25" s="1" t="n">
        <v>45182</v>
      </c>
      <c r="D25" t="inlineStr">
        <is>
          <t>VÄSTRA GÖTALANDS LÄN</t>
        </is>
      </c>
      <c r="E25" t="inlineStr">
        <is>
          <t>ÅMÅL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71614-2018</t>
        </is>
      </c>
      <c r="B26" s="1" t="n">
        <v>43454</v>
      </c>
      <c r="C26" s="1" t="n">
        <v>45182</v>
      </c>
      <c r="D26" t="inlineStr">
        <is>
          <t>VÄSTRA GÖTALANDS LÄN</t>
        </is>
      </c>
      <c r="E26" t="inlineStr">
        <is>
          <t>ÅMÅL</t>
        </is>
      </c>
      <c r="G26" t="n">
        <v>5.2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71599-2018</t>
        </is>
      </c>
      <c r="B27" s="1" t="n">
        <v>43454</v>
      </c>
      <c r="C27" s="1" t="n">
        <v>45182</v>
      </c>
      <c r="D27" t="inlineStr">
        <is>
          <t>VÄSTRA GÖTALANDS LÄN</t>
        </is>
      </c>
      <c r="E27" t="inlineStr">
        <is>
          <t>ÅMÅL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1884-2019</t>
        </is>
      </c>
      <c r="B28" s="1" t="n">
        <v>43474</v>
      </c>
      <c r="C28" s="1" t="n">
        <v>45182</v>
      </c>
      <c r="D28" t="inlineStr">
        <is>
          <t>VÄSTRA GÖTALANDS LÄN</t>
        </is>
      </c>
      <c r="E28" t="inlineStr">
        <is>
          <t>ÅMÅL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2470-2019</t>
        </is>
      </c>
      <c r="B29" s="1" t="n">
        <v>43476</v>
      </c>
      <c r="C29" s="1" t="n">
        <v>45182</v>
      </c>
      <c r="D29" t="inlineStr">
        <is>
          <t>VÄSTRA GÖTALANDS LÄN</t>
        </is>
      </c>
      <c r="E29" t="inlineStr">
        <is>
          <t>ÅMÅL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2820-2019</t>
        </is>
      </c>
      <c r="B30" s="1" t="n">
        <v>43479</v>
      </c>
      <c r="C30" s="1" t="n">
        <v>45182</v>
      </c>
      <c r="D30" t="inlineStr">
        <is>
          <t>VÄSTRA GÖTALANDS LÄN</t>
        </is>
      </c>
      <c r="E30" t="inlineStr">
        <is>
          <t>ÅMÅL</t>
        </is>
      </c>
      <c r="G30" t="n">
        <v>2.4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4854-2019</t>
        </is>
      </c>
      <c r="B31" s="1" t="n">
        <v>43479</v>
      </c>
      <c r="C31" s="1" t="n">
        <v>45182</v>
      </c>
      <c r="D31" t="inlineStr">
        <is>
          <t>VÄSTRA GÖTALANDS LÄN</t>
        </is>
      </c>
      <c r="E31" t="inlineStr">
        <is>
          <t>ÅMÅL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3514-2019</t>
        </is>
      </c>
      <c r="B32" s="1" t="n">
        <v>43481</v>
      </c>
      <c r="C32" s="1" t="n">
        <v>45182</v>
      </c>
      <c r="D32" t="inlineStr">
        <is>
          <t>VÄSTRA GÖTALANDS LÄN</t>
        </is>
      </c>
      <c r="E32" t="inlineStr">
        <is>
          <t>ÅMÅL</t>
        </is>
      </c>
      <c r="G32" t="n">
        <v>3.4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4406-2019</t>
        </is>
      </c>
      <c r="B33" s="1" t="n">
        <v>43484</v>
      </c>
      <c r="C33" s="1" t="n">
        <v>45182</v>
      </c>
      <c r="D33" t="inlineStr">
        <is>
          <t>VÄSTRA GÖTALANDS LÄN</t>
        </is>
      </c>
      <c r="E33" t="inlineStr">
        <is>
          <t>ÅMÅL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4410-2019</t>
        </is>
      </c>
      <c r="B34" s="1" t="n">
        <v>43484</v>
      </c>
      <c r="C34" s="1" t="n">
        <v>45182</v>
      </c>
      <c r="D34" t="inlineStr">
        <is>
          <t>VÄSTRA GÖTALANDS LÄN</t>
        </is>
      </c>
      <c r="E34" t="inlineStr">
        <is>
          <t>ÅMÅL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4407-2019</t>
        </is>
      </c>
      <c r="B35" s="1" t="n">
        <v>43484</v>
      </c>
      <c r="C35" s="1" t="n">
        <v>45182</v>
      </c>
      <c r="D35" t="inlineStr">
        <is>
          <t>VÄSTRA GÖTALANDS LÄN</t>
        </is>
      </c>
      <c r="E35" t="inlineStr">
        <is>
          <t>ÅMÅL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4409-2019</t>
        </is>
      </c>
      <c r="B36" s="1" t="n">
        <v>43484</v>
      </c>
      <c r="C36" s="1" t="n">
        <v>45182</v>
      </c>
      <c r="D36" t="inlineStr">
        <is>
          <t>VÄSTRA GÖTALANDS LÄN</t>
        </is>
      </c>
      <c r="E36" t="inlineStr">
        <is>
          <t>ÅMÅL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4408-2019</t>
        </is>
      </c>
      <c r="B37" s="1" t="n">
        <v>43484</v>
      </c>
      <c r="C37" s="1" t="n">
        <v>45182</v>
      </c>
      <c r="D37" t="inlineStr">
        <is>
          <t>VÄSTRA GÖTALANDS LÄN</t>
        </is>
      </c>
      <c r="E37" t="inlineStr">
        <is>
          <t>ÅMÅL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5045-2019</t>
        </is>
      </c>
      <c r="B38" s="1" t="n">
        <v>43487</v>
      </c>
      <c r="C38" s="1" t="n">
        <v>45182</v>
      </c>
      <c r="D38" t="inlineStr">
        <is>
          <t>VÄSTRA GÖTALANDS LÄN</t>
        </is>
      </c>
      <c r="E38" t="inlineStr">
        <is>
          <t>ÅMÅL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8405-2019</t>
        </is>
      </c>
      <c r="B39" s="1" t="n">
        <v>43502</v>
      </c>
      <c r="C39" s="1" t="n">
        <v>45182</v>
      </c>
      <c r="D39" t="inlineStr">
        <is>
          <t>VÄSTRA GÖTALANDS LÄN</t>
        </is>
      </c>
      <c r="E39" t="inlineStr">
        <is>
          <t>ÅMÅL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8415-2019</t>
        </is>
      </c>
      <c r="B40" s="1" t="n">
        <v>43502</v>
      </c>
      <c r="C40" s="1" t="n">
        <v>45182</v>
      </c>
      <c r="D40" t="inlineStr">
        <is>
          <t>VÄSTRA GÖTALANDS LÄN</t>
        </is>
      </c>
      <c r="E40" t="inlineStr">
        <is>
          <t>ÅMÅL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9066-2019</t>
        </is>
      </c>
      <c r="B41" s="1" t="n">
        <v>43504</v>
      </c>
      <c r="C41" s="1" t="n">
        <v>45182</v>
      </c>
      <c r="D41" t="inlineStr">
        <is>
          <t>VÄSTRA GÖTALANDS LÄN</t>
        </is>
      </c>
      <c r="E41" t="inlineStr">
        <is>
          <t>ÅMÅL</t>
        </is>
      </c>
      <c r="G41" t="n">
        <v>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10291-2019</t>
        </is>
      </c>
      <c r="B42" s="1" t="n">
        <v>43511</v>
      </c>
      <c r="C42" s="1" t="n">
        <v>45182</v>
      </c>
      <c r="D42" t="inlineStr">
        <is>
          <t>VÄSTRA GÖTALANDS LÄN</t>
        </is>
      </c>
      <c r="E42" t="inlineStr">
        <is>
          <t>ÅMÅL</t>
        </is>
      </c>
      <c r="G42" t="n">
        <v>6.8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11517-2019</t>
        </is>
      </c>
      <c r="B43" s="1" t="n">
        <v>43517</v>
      </c>
      <c r="C43" s="1" t="n">
        <v>45182</v>
      </c>
      <c r="D43" t="inlineStr">
        <is>
          <t>VÄSTRA GÖTALANDS LÄN</t>
        </is>
      </c>
      <c r="E43" t="inlineStr">
        <is>
          <t>ÅMÅL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11587-2019</t>
        </is>
      </c>
      <c r="B44" s="1" t="n">
        <v>43517</v>
      </c>
      <c r="C44" s="1" t="n">
        <v>45182</v>
      </c>
      <c r="D44" t="inlineStr">
        <is>
          <t>VÄSTRA GÖTALANDS LÄN</t>
        </is>
      </c>
      <c r="E44" t="inlineStr">
        <is>
          <t>ÅMÅL</t>
        </is>
      </c>
      <c r="F44" t="inlineStr">
        <is>
          <t>Kommuner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14081-2019</t>
        </is>
      </c>
      <c r="B45" s="1" t="n">
        <v>43532</v>
      </c>
      <c r="C45" s="1" t="n">
        <v>45182</v>
      </c>
      <c r="D45" t="inlineStr">
        <is>
          <t>VÄSTRA GÖTALANDS LÄN</t>
        </is>
      </c>
      <c r="E45" t="inlineStr">
        <is>
          <t>ÅMÅL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14193-2019</t>
        </is>
      </c>
      <c r="B46" s="1" t="n">
        <v>43534</v>
      </c>
      <c r="C46" s="1" t="n">
        <v>45182</v>
      </c>
      <c r="D46" t="inlineStr">
        <is>
          <t>VÄSTRA GÖTALANDS LÄN</t>
        </is>
      </c>
      <c r="E46" t="inlineStr">
        <is>
          <t>ÅMÅL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16125-2019</t>
        </is>
      </c>
      <c r="B47" s="1" t="n">
        <v>43544</v>
      </c>
      <c r="C47" s="1" t="n">
        <v>45182</v>
      </c>
      <c r="D47" t="inlineStr">
        <is>
          <t>VÄSTRA GÖTALANDS LÄN</t>
        </is>
      </c>
      <c r="E47" t="inlineStr">
        <is>
          <t>ÅMÅL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17958-2019</t>
        </is>
      </c>
      <c r="B48" s="1" t="n">
        <v>43556</v>
      </c>
      <c r="C48" s="1" t="n">
        <v>45182</v>
      </c>
      <c r="D48" t="inlineStr">
        <is>
          <t>VÄSTRA GÖTALANDS LÄN</t>
        </is>
      </c>
      <c r="E48" t="inlineStr">
        <is>
          <t>ÅMÅL</t>
        </is>
      </c>
      <c r="F48" t="inlineStr">
        <is>
          <t>Kommuner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18387-2019</t>
        </is>
      </c>
      <c r="B49" s="1" t="n">
        <v>43557</v>
      </c>
      <c r="C49" s="1" t="n">
        <v>45182</v>
      </c>
      <c r="D49" t="inlineStr">
        <is>
          <t>VÄSTRA GÖTALANDS LÄN</t>
        </is>
      </c>
      <c r="E49" t="inlineStr">
        <is>
          <t>ÅMÅL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21194-2019</t>
        </is>
      </c>
      <c r="B50" s="1" t="n">
        <v>43579</v>
      </c>
      <c r="C50" s="1" t="n">
        <v>45182</v>
      </c>
      <c r="D50" t="inlineStr">
        <is>
          <t>VÄSTRA GÖTALANDS LÄN</t>
        </is>
      </c>
      <c r="E50" t="inlineStr">
        <is>
          <t>ÅMÅL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21910-2019</t>
        </is>
      </c>
      <c r="B51" s="1" t="n">
        <v>43584</v>
      </c>
      <c r="C51" s="1" t="n">
        <v>45182</v>
      </c>
      <c r="D51" t="inlineStr">
        <is>
          <t>VÄSTRA GÖTALANDS LÄN</t>
        </is>
      </c>
      <c r="E51" t="inlineStr">
        <is>
          <t>ÅMÅL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24464-2019</t>
        </is>
      </c>
      <c r="B52" s="1" t="n">
        <v>43600</v>
      </c>
      <c r="C52" s="1" t="n">
        <v>45182</v>
      </c>
      <c r="D52" t="inlineStr">
        <is>
          <t>VÄSTRA GÖTALANDS LÄN</t>
        </is>
      </c>
      <c r="E52" t="inlineStr">
        <is>
          <t>ÅMÅL</t>
        </is>
      </c>
      <c r="G52" t="n">
        <v>18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27291-2019</t>
        </is>
      </c>
      <c r="B53" s="1" t="n">
        <v>43616</v>
      </c>
      <c r="C53" s="1" t="n">
        <v>45182</v>
      </c>
      <c r="D53" t="inlineStr">
        <is>
          <t>VÄSTRA GÖTALANDS LÄN</t>
        </is>
      </c>
      <c r="E53" t="inlineStr">
        <is>
          <t>ÅMÅL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28187-2019</t>
        </is>
      </c>
      <c r="B54" s="1" t="n">
        <v>43621</v>
      </c>
      <c r="C54" s="1" t="n">
        <v>45182</v>
      </c>
      <c r="D54" t="inlineStr">
        <is>
          <t>VÄSTRA GÖTALANDS LÄN</t>
        </is>
      </c>
      <c r="E54" t="inlineStr">
        <is>
          <t>ÅMÅL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30406-2019</t>
        </is>
      </c>
      <c r="B55" s="1" t="n">
        <v>43633</v>
      </c>
      <c r="C55" s="1" t="n">
        <v>45182</v>
      </c>
      <c r="D55" t="inlineStr">
        <is>
          <t>VÄSTRA GÖTALANDS LÄN</t>
        </is>
      </c>
      <c r="E55" t="inlineStr">
        <is>
          <t>ÅMÅL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30444-2019</t>
        </is>
      </c>
      <c r="B56" s="1" t="n">
        <v>43635</v>
      </c>
      <c r="C56" s="1" t="n">
        <v>45182</v>
      </c>
      <c r="D56" t="inlineStr">
        <is>
          <t>VÄSTRA GÖTALANDS LÄN</t>
        </is>
      </c>
      <c r="E56" t="inlineStr">
        <is>
          <t>ÅMÅL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30441-2019</t>
        </is>
      </c>
      <c r="B57" s="1" t="n">
        <v>43635</v>
      </c>
      <c r="C57" s="1" t="n">
        <v>45182</v>
      </c>
      <c r="D57" t="inlineStr">
        <is>
          <t>VÄSTRA GÖTALANDS LÄN</t>
        </is>
      </c>
      <c r="E57" t="inlineStr">
        <is>
          <t>ÅMÅL</t>
        </is>
      </c>
      <c r="G57" t="n">
        <v>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32653-2019</t>
        </is>
      </c>
      <c r="B58" s="1" t="n">
        <v>43643</v>
      </c>
      <c r="C58" s="1" t="n">
        <v>45182</v>
      </c>
      <c r="D58" t="inlineStr">
        <is>
          <t>VÄSTRA GÖTALANDS LÄN</t>
        </is>
      </c>
      <c r="E58" t="inlineStr">
        <is>
          <t>ÅMÅL</t>
        </is>
      </c>
      <c r="G58" t="n">
        <v>30.2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37964-2019</t>
        </is>
      </c>
      <c r="B59" s="1" t="n">
        <v>43683</v>
      </c>
      <c r="C59" s="1" t="n">
        <v>45182</v>
      </c>
      <c r="D59" t="inlineStr">
        <is>
          <t>VÄSTRA GÖTALANDS LÄN</t>
        </is>
      </c>
      <c r="E59" t="inlineStr">
        <is>
          <t>ÅMÅL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39197-2019</t>
        </is>
      </c>
      <c r="B60" s="1" t="n">
        <v>43690</v>
      </c>
      <c r="C60" s="1" t="n">
        <v>45182</v>
      </c>
      <c r="D60" t="inlineStr">
        <is>
          <t>VÄSTRA GÖTALANDS LÄN</t>
        </is>
      </c>
      <c r="E60" t="inlineStr">
        <is>
          <t>ÅMÅL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39240-2019</t>
        </is>
      </c>
      <c r="B61" s="1" t="n">
        <v>43690</v>
      </c>
      <c r="C61" s="1" t="n">
        <v>45182</v>
      </c>
      <c r="D61" t="inlineStr">
        <is>
          <t>VÄSTRA GÖTALANDS LÄN</t>
        </is>
      </c>
      <c r="E61" t="inlineStr">
        <is>
          <t>ÅMÅL</t>
        </is>
      </c>
      <c r="G61" t="n">
        <v>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45193-2019</t>
        </is>
      </c>
      <c r="B62" s="1" t="n">
        <v>43713</v>
      </c>
      <c r="C62" s="1" t="n">
        <v>45182</v>
      </c>
      <c r="D62" t="inlineStr">
        <is>
          <t>VÄSTRA GÖTALANDS LÄN</t>
        </is>
      </c>
      <c r="E62" t="inlineStr">
        <is>
          <t>ÅMÅL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46585-2019</t>
        </is>
      </c>
      <c r="B63" s="1" t="n">
        <v>43719</v>
      </c>
      <c r="C63" s="1" t="n">
        <v>45182</v>
      </c>
      <c r="D63" t="inlineStr">
        <is>
          <t>VÄSTRA GÖTALANDS LÄN</t>
        </is>
      </c>
      <c r="E63" t="inlineStr">
        <is>
          <t>ÅMÅL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46569-2019</t>
        </is>
      </c>
      <c r="B64" s="1" t="n">
        <v>43719</v>
      </c>
      <c r="C64" s="1" t="n">
        <v>45182</v>
      </c>
      <c r="D64" t="inlineStr">
        <is>
          <t>VÄSTRA GÖTALANDS LÄN</t>
        </is>
      </c>
      <c r="E64" t="inlineStr">
        <is>
          <t>ÅMÅL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48140-2019</t>
        </is>
      </c>
      <c r="B65" s="1" t="n">
        <v>43726</v>
      </c>
      <c r="C65" s="1" t="n">
        <v>45182</v>
      </c>
      <c r="D65" t="inlineStr">
        <is>
          <t>VÄSTRA GÖTALANDS LÄN</t>
        </is>
      </c>
      <c r="E65" t="inlineStr">
        <is>
          <t>ÅMÅL</t>
        </is>
      </c>
      <c r="G65" t="n">
        <v>7.4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49003-2019</t>
        </is>
      </c>
      <c r="B66" s="1" t="n">
        <v>43730</v>
      </c>
      <c r="C66" s="1" t="n">
        <v>45182</v>
      </c>
      <c r="D66" t="inlineStr">
        <is>
          <t>VÄSTRA GÖTALANDS LÄN</t>
        </is>
      </c>
      <c r="E66" t="inlineStr">
        <is>
          <t>ÅMÅL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50400-2019</t>
        </is>
      </c>
      <c r="B67" s="1" t="n">
        <v>43735</v>
      </c>
      <c r="C67" s="1" t="n">
        <v>45182</v>
      </c>
      <c r="D67" t="inlineStr">
        <is>
          <t>VÄSTRA GÖTALANDS LÄN</t>
        </is>
      </c>
      <c r="E67" t="inlineStr">
        <is>
          <t>ÅMÅL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50646-2019</t>
        </is>
      </c>
      <c r="B68" s="1" t="n">
        <v>43737</v>
      </c>
      <c r="C68" s="1" t="n">
        <v>45182</v>
      </c>
      <c r="D68" t="inlineStr">
        <is>
          <t>VÄSTRA GÖTALANDS LÄN</t>
        </is>
      </c>
      <c r="E68" t="inlineStr">
        <is>
          <t>ÅMÅL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50645-2019</t>
        </is>
      </c>
      <c r="B69" s="1" t="n">
        <v>43737</v>
      </c>
      <c r="C69" s="1" t="n">
        <v>45182</v>
      </c>
      <c r="D69" t="inlineStr">
        <is>
          <t>VÄSTRA GÖTALANDS LÄN</t>
        </is>
      </c>
      <c r="E69" t="inlineStr">
        <is>
          <t>ÅMÅL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50648-2019</t>
        </is>
      </c>
      <c r="B70" s="1" t="n">
        <v>43737</v>
      </c>
      <c r="C70" s="1" t="n">
        <v>45182</v>
      </c>
      <c r="D70" t="inlineStr">
        <is>
          <t>VÄSTRA GÖTALANDS LÄN</t>
        </is>
      </c>
      <c r="E70" t="inlineStr">
        <is>
          <t>ÅMÅL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54032-2019</t>
        </is>
      </c>
      <c r="B71" s="1" t="n">
        <v>43745</v>
      </c>
      <c r="C71" s="1" t="n">
        <v>45182</v>
      </c>
      <c r="D71" t="inlineStr">
        <is>
          <t>VÄSTRA GÖTALANDS LÄN</t>
        </is>
      </c>
      <c r="E71" t="inlineStr">
        <is>
          <t>ÅMÅL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54538-2019</t>
        </is>
      </c>
      <c r="B72" s="1" t="n">
        <v>43747</v>
      </c>
      <c r="C72" s="1" t="n">
        <v>45182</v>
      </c>
      <c r="D72" t="inlineStr">
        <is>
          <t>VÄSTRA GÖTALANDS LÄN</t>
        </is>
      </c>
      <c r="E72" t="inlineStr">
        <is>
          <t>ÅMÅL</t>
        </is>
      </c>
      <c r="G72" t="n">
        <v>7.3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54545-2019</t>
        </is>
      </c>
      <c r="B73" s="1" t="n">
        <v>43747</v>
      </c>
      <c r="C73" s="1" t="n">
        <v>45182</v>
      </c>
      <c r="D73" t="inlineStr">
        <is>
          <t>VÄSTRA GÖTALANDS LÄN</t>
        </is>
      </c>
      <c r="E73" t="inlineStr">
        <is>
          <t>ÅMÅL</t>
        </is>
      </c>
      <c r="G73" t="n">
        <v>6.3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55570-2019</t>
        </is>
      </c>
      <c r="B74" s="1" t="n">
        <v>43760</v>
      </c>
      <c r="C74" s="1" t="n">
        <v>45182</v>
      </c>
      <c r="D74" t="inlineStr">
        <is>
          <t>VÄSTRA GÖTALANDS LÄN</t>
        </is>
      </c>
      <c r="E74" t="inlineStr">
        <is>
          <t>ÅMÅL</t>
        </is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58607-2019</t>
        </is>
      </c>
      <c r="B75" s="1" t="n">
        <v>43768</v>
      </c>
      <c r="C75" s="1" t="n">
        <v>45182</v>
      </c>
      <c r="D75" t="inlineStr">
        <is>
          <t>VÄSTRA GÖTALANDS LÄN</t>
        </is>
      </c>
      <c r="E75" t="inlineStr">
        <is>
          <t>ÅMÅL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60293-2019</t>
        </is>
      </c>
      <c r="B76" s="1" t="n">
        <v>43776</v>
      </c>
      <c r="C76" s="1" t="n">
        <v>45182</v>
      </c>
      <c r="D76" t="inlineStr">
        <is>
          <t>VÄSTRA GÖTALANDS LÄN</t>
        </is>
      </c>
      <c r="E76" t="inlineStr">
        <is>
          <t>ÅMÅL</t>
        </is>
      </c>
      <c r="F76" t="inlineStr">
        <is>
          <t>Bergvik skog väst AB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60494-2019</t>
        </is>
      </c>
      <c r="B77" s="1" t="n">
        <v>43780</v>
      </c>
      <c r="C77" s="1" t="n">
        <v>45182</v>
      </c>
      <c r="D77" t="inlineStr">
        <is>
          <t>VÄSTRA GÖTALANDS LÄN</t>
        </is>
      </c>
      <c r="E77" t="inlineStr">
        <is>
          <t>ÅMÅL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61792-2019</t>
        </is>
      </c>
      <c r="B78" s="1" t="n">
        <v>43785</v>
      </c>
      <c r="C78" s="1" t="n">
        <v>45182</v>
      </c>
      <c r="D78" t="inlineStr">
        <is>
          <t>VÄSTRA GÖTALANDS LÄN</t>
        </is>
      </c>
      <c r="E78" t="inlineStr">
        <is>
          <t>ÅMÅL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61793-2019</t>
        </is>
      </c>
      <c r="B79" s="1" t="n">
        <v>43785</v>
      </c>
      <c r="C79" s="1" t="n">
        <v>45182</v>
      </c>
      <c r="D79" t="inlineStr">
        <is>
          <t>VÄSTRA GÖTALANDS LÄN</t>
        </is>
      </c>
      <c r="E79" t="inlineStr">
        <is>
          <t>ÅMÅL</t>
        </is>
      </c>
      <c r="G79" t="n">
        <v>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62095-2019</t>
        </is>
      </c>
      <c r="B80" s="1" t="n">
        <v>43787</v>
      </c>
      <c r="C80" s="1" t="n">
        <v>45182</v>
      </c>
      <c r="D80" t="inlineStr">
        <is>
          <t>VÄSTRA GÖTALANDS LÄN</t>
        </is>
      </c>
      <c r="E80" t="inlineStr">
        <is>
          <t>ÅMÅL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62086-2019</t>
        </is>
      </c>
      <c r="B81" s="1" t="n">
        <v>43787</v>
      </c>
      <c r="C81" s="1" t="n">
        <v>45182</v>
      </c>
      <c r="D81" t="inlineStr">
        <is>
          <t>VÄSTRA GÖTALANDS LÄN</t>
        </is>
      </c>
      <c r="E81" t="inlineStr">
        <is>
          <t>ÅMÅL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67836-2019</t>
        </is>
      </c>
      <c r="B82" s="1" t="n">
        <v>43816</v>
      </c>
      <c r="C82" s="1" t="n">
        <v>45182</v>
      </c>
      <c r="D82" t="inlineStr">
        <is>
          <t>VÄSTRA GÖTALANDS LÄN</t>
        </is>
      </c>
      <c r="E82" t="inlineStr">
        <is>
          <t>ÅMÅL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657-2020</t>
        </is>
      </c>
      <c r="B83" s="1" t="n">
        <v>43838</v>
      </c>
      <c r="C83" s="1" t="n">
        <v>45182</v>
      </c>
      <c r="D83" t="inlineStr">
        <is>
          <t>VÄSTRA GÖTALANDS LÄN</t>
        </is>
      </c>
      <c r="E83" t="inlineStr">
        <is>
          <t>ÅMÅL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659-2020</t>
        </is>
      </c>
      <c r="B84" s="1" t="n">
        <v>43838</v>
      </c>
      <c r="C84" s="1" t="n">
        <v>45182</v>
      </c>
      <c r="D84" t="inlineStr">
        <is>
          <t>VÄSTRA GÖTALANDS LÄN</t>
        </is>
      </c>
      <c r="E84" t="inlineStr">
        <is>
          <t>ÅMÅL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1196-2020</t>
        </is>
      </c>
      <c r="B85" s="1" t="n">
        <v>43840</v>
      </c>
      <c r="C85" s="1" t="n">
        <v>45182</v>
      </c>
      <c r="D85" t="inlineStr">
        <is>
          <t>VÄSTRA GÖTALANDS LÄN</t>
        </is>
      </c>
      <c r="E85" t="inlineStr">
        <is>
          <t>ÅMÅL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1274-2020</t>
        </is>
      </c>
      <c r="B86" s="1" t="n">
        <v>43841</v>
      </c>
      <c r="C86" s="1" t="n">
        <v>45182</v>
      </c>
      <c r="D86" t="inlineStr">
        <is>
          <t>VÄSTRA GÖTALANDS LÄN</t>
        </is>
      </c>
      <c r="E86" t="inlineStr">
        <is>
          <t>ÅMÅL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2156-2020</t>
        </is>
      </c>
      <c r="B87" s="1" t="n">
        <v>43846</v>
      </c>
      <c r="C87" s="1" t="n">
        <v>45182</v>
      </c>
      <c r="D87" t="inlineStr">
        <is>
          <t>VÄSTRA GÖTALANDS LÄN</t>
        </is>
      </c>
      <c r="E87" t="inlineStr">
        <is>
          <t>ÅMÅL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5633-2020</t>
        </is>
      </c>
      <c r="B88" s="1" t="n">
        <v>43860</v>
      </c>
      <c r="C88" s="1" t="n">
        <v>45182</v>
      </c>
      <c r="D88" t="inlineStr">
        <is>
          <t>VÄSTRA GÖTALANDS LÄN</t>
        </is>
      </c>
      <c r="E88" t="inlineStr">
        <is>
          <t>ÅMÅL</t>
        </is>
      </c>
      <c r="F88" t="inlineStr">
        <is>
          <t>Bergvik skog väst AB</t>
        </is>
      </c>
      <c r="G88" t="n">
        <v>18.7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6705-2020</t>
        </is>
      </c>
      <c r="B89" s="1" t="n">
        <v>43867</v>
      </c>
      <c r="C89" s="1" t="n">
        <v>45182</v>
      </c>
      <c r="D89" t="inlineStr">
        <is>
          <t>VÄSTRA GÖTALANDS LÄN</t>
        </is>
      </c>
      <c r="E89" t="inlineStr">
        <is>
          <t>ÅMÅL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6782-2020</t>
        </is>
      </c>
      <c r="B90" s="1" t="n">
        <v>43867</v>
      </c>
      <c r="C90" s="1" t="n">
        <v>45182</v>
      </c>
      <c r="D90" t="inlineStr">
        <is>
          <t>VÄSTRA GÖTALANDS LÄN</t>
        </is>
      </c>
      <c r="E90" t="inlineStr">
        <is>
          <t>ÅMÅL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6820-2020</t>
        </is>
      </c>
      <c r="B91" s="1" t="n">
        <v>43868</v>
      </c>
      <c r="C91" s="1" t="n">
        <v>45182</v>
      </c>
      <c r="D91" t="inlineStr">
        <is>
          <t>VÄSTRA GÖTALANDS LÄN</t>
        </is>
      </c>
      <c r="E91" t="inlineStr">
        <is>
          <t>ÅMÅL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9789-2020</t>
        </is>
      </c>
      <c r="B92" s="1" t="n">
        <v>43881</v>
      </c>
      <c r="C92" s="1" t="n">
        <v>45182</v>
      </c>
      <c r="D92" t="inlineStr">
        <is>
          <t>VÄSTRA GÖTALANDS LÄN</t>
        </is>
      </c>
      <c r="E92" t="inlineStr">
        <is>
          <t>ÅMÅL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12013-2020</t>
        </is>
      </c>
      <c r="B93" s="1" t="n">
        <v>43894</v>
      </c>
      <c r="C93" s="1" t="n">
        <v>45182</v>
      </c>
      <c r="D93" t="inlineStr">
        <is>
          <t>VÄSTRA GÖTALANDS LÄN</t>
        </is>
      </c>
      <c r="E93" t="inlineStr">
        <is>
          <t>ÅMÅL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16460-2020</t>
        </is>
      </c>
      <c r="B94" s="1" t="n">
        <v>43909</v>
      </c>
      <c r="C94" s="1" t="n">
        <v>45182</v>
      </c>
      <c r="D94" t="inlineStr">
        <is>
          <t>VÄSTRA GÖTALANDS LÄN</t>
        </is>
      </c>
      <c r="E94" t="inlineStr">
        <is>
          <t>ÅMÅL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16281-2020</t>
        </is>
      </c>
      <c r="B95" s="1" t="n">
        <v>43917</v>
      </c>
      <c r="C95" s="1" t="n">
        <v>45182</v>
      </c>
      <c r="D95" t="inlineStr">
        <is>
          <t>VÄSTRA GÖTALANDS LÄN</t>
        </is>
      </c>
      <c r="E95" t="inlineStr">
        <is>
          <t>ÅMÅL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17853-2020</t>
        </is>
      </c>
      <c r="B96" s="1" t="n">
        <v>43923</v>
      </c>
      <c r="C96" s="1" t="n">
        <v>45182</v>
      </c>
      <c r="D96" t="inlineStr">
        <is>
          <t>VÄSTRA GÖTALANDS LÄN</t>
        </is>
      </c>
      <c r="E96" t="inlineStr">
        <is>
          <t>ÅMÅL</t>
        </is>
      </c>
      <c r="F96" t="inlineStr">
        <is>
          <t>Bergvik skog väst AB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17858-2020</t>
        </is>
      </c>
      <c r="B97" s="1" t="n">
        <v>43923</v>
      </c>
      <c r="C97" s="1" t="n">
        <v>45182</v>
      </c>
      <c r="D97" t="inlineStr">
        <is>
          <t>VÄSTRA GÖTALANDS LÄN</t>
        </is>
      </c>
      <c r="E97" t="inlineStr">
        <is>
          <t>ÅMÅL</t>
        </is>
      </c>
      <c r="F97" t="inlineStr">
        <is>
          <t>Bergvik skog väst AB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17781-2020</t>
        </is>
      </c>
      <c r="B98" s="1" t="n">
        <v>43924</v>
      </c>
      <c r="C98" s="1" t="n">
        <v>45182</v>
      </c>
      <c r="D98" t="inlineStr">
        <is>
          <t>VÄSTRA GÖTALANDS LÄN</t>
        </is>
      </c>
      <c r="E98" t="inlineStr">
        <is>
          <t>ÅMÅL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17979-2020</t>
        </is>
      </c>
      <c r="B99" s="1" t="n">
        <v>43926</v>
      </c>
      <c r="C99" s="1" t="n">
        <v>45182</v>
      </c>
      <c r="D99" t="inlineStr">
        <is>
          <t>VÄSTRA GÖTALANDS LÄN</t>
        </is>
      </c>
      <c r="E99" t="inlineStr">
        <is>
          <t>ÅMÅL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19273-2020</t>
        </is>
      </c>
      <c r="B100" s="1" t="n">
        <v>43937</v>
      </c>
      <c r="C100" s="1" t="n">
        <v>45182</v>
      </c>
      <c r="D100" t="inlineStr">
        <is>
          <t>VÄSTRA GÖTALANDS LÄN</t>
        </is>
      </c>
      <c r="E100" t="inlineStr">
        <is>
          <t>ÅMÅL</t>
        </is>
      </c>
      <c r="G100" t="n">
        <v>13.9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21322-2020</t>
        </is>
      </c>
      <c r="B101" s="1" t="n">
        <v>43955</v>
      </c>
      <c r="C101" s="1" t="n">
        <v>45182</v>
      </c>
      <c r="D101" t="inlineStr">
        <is>
          <t>VÄSTRA GÖTALANDS LÄN</t>
        </is>
      </c>
      <c r="E101" t="inlineStr">
        <is>
          <t>ÅMÅL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21321-2020</t>
        </is>
      </c>
      <c r="B102" s="1" t="n">
        <v>43955</v>
      </c>
      <c r="C102" s="1" t="n">
        <v>45182</v>
      </c>
      <c r="D102" t="inlineStr">
        <is>
          <t>VÄSTRA GÖTALANDS LÄN</t>
        </is>
      </c>
      <c r="E102" t="inlineStr">
        <is>
          <t>ÅMÅL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22260-2020</t>
        </is>
      </c>
      <c r="B103" s="1" t="n">
        <v>43957</v>
      </c>
      <c r="C103" s="1" t="n">
        <v>45182</v>
      </c>
      <c r="D103" t="inlineStr">
        <is>
          <t>VÄSTRA GÖTALANDS LÄN</t>
        </is>
      </c>
      <c r="E103" t="inlineStr">
        <is>
          <t>ÅMÅL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22259-2020</t>
        </is>
      </c>
      <c r="B104" s="1" t="n">
        <v>43957</v>
      </c>
      <c r="C104" s="1" t="n">
        <v>45182</v>
      </c>
      <c r="D104" t="inlineStr">
        <is>
          <t>VÄSTRA GÖTALANDS LÄN</t>
        </is>
      </c>
      <c r="E104" t="inlineStr">
        <is>
          <t>ÅMÅL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22065-2020</t>
        </is>
      </c>
      <c r="B105" s="1" t="n">
        <v>43959</v>
      </c>
      <c r="C105" s="1" t="n">
        <v>45182</v>
      </c>
      <c r="D105" t="inlineStr">
        <is>
          <t>VÄSTRA GÖTALANDS LÄN</t>
        </is>
      </c>
      <c r="E105" t="inlineStr">
        <is>
          <t>ÅMÅL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23706-2020</t>
        </is>
      </c>
      <c r="B106" s="1" t="n">
        <v>43969</v>
      </c>
      <c r="C106" s="1" t="n">
        <v>45182</v>
      </c>
      <c r="D106" t="inlineStr">
        <is>
          <t>VÄSTRA GÖTALANDS LÄN</t>
        </is>
      </c>
      <c r="E106" t="inlineStr">
        <is>
          <t>ÅMÅL</t>
        </is>
      </c>
      <c r="F106" t="inlineStr">
        <is>
          <t>Bergvik skog väst AB</t>
        </is>
      </c>
      <c r="G106" t="n">
        <v>27.4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23788-2020</t>
        </is>
      </c>
      <c r="B107" s="1" t="n">
        <v>43970</v>
      </c>
      <c r="C107" s="1" t="n">
        <v>45182</v>
      </c>
      <c r="D107" t="inlineStr">
        <is>
          <t>VÄSTRA GÖTALANDS LÄN</t>
        </is>
      </c>
      <c r="E107" t="inlineStr">
        <is>
          <t>ÅMÅL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28591-2020</t>
        </is>
      </c>
      <c r="B108" s="1" t="n">
        <v>43999</v>
      </c>
      <c r="C108" s="1" t="n">
        <v>45182</v>
      </c>
      <c r="D108" t="inlineStr">
        <is>
          <t>VÄSTRA GÖTALANDS LÄN</t>
        </is>
      </c>
      <c r="E108" t="inlineStr">
        <is>
          <t>ÅMÅL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28595-2020</t>
        </is>
      </c>
      <c r="B109" s="1" t="n">
        <v>43999</v>
      </c>
      <c r="C109" s="1" t="n">
        <v>45182</v>
      </c>
      <c r="D109" t="inlineStr">
        <is>
          <t>VÄSTRA GÖTALANDS LÄN</t>
        </is>
      </c>
      <c r="E109" t="inlineStr">
        <is>
          <t>ÅMÅL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29844-2020</t>
        </is>
      </c>
      <c r="B110" s="1" t="n">
        <v>44005</v>
      </c>
      <c r="C110" s="1" t="n">
        <v>45182</v>
      </c>
      <c r="D110" t="inlineStr">
        <is>
          <t>VÄSTRA GÖTALANDS LÄN</t>
        </is>
      </c>
      <c r="E110" t="inlineStr">
        <is>
          <t>ÅMÅL</t>
        </is>
      </c>
      <c r="F110" t="inlineStr">
        <is>
          <t>Bergvik skog väst AB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34148-2020</t>
        </is>
      </c>
      <c r="B111" s="1" t="n">
        <v>44029</v>
      </c>
      <c r="C111" s="1" t="n">
        <v>45182</v>
      </c>
      <c r="D111" t="inlineStr">
        <is>
          <t>VÄSTRA GÖTALANDS LÄN</t>
        </is>
      </c>
      <c r="E111" t="inlineStr">
        <is>
          <t>ÅMÅL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34145-2020</t>
        </is>
      </c>
      <c r="B112" s="1" t="n">
        <v>44029</v>
      </c>
      <c r="C112" s="1" t="n">
        <v>45182</v>
      </c>
      <c r="D112" t="inlineStr">
        <is>
          <t>VÄSTRA GÖTALANDS LÄN</t>
        </is>
      </c>
      <c r="E112" t="inlineStr">
        <is>
          <t>ÅMÅL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36295-2020</t>
        </is>
      </c>
      <c r="B113" s="1" t="n">
        <v>44049</v>
      </c>
      <c r="C113" s="1" t="n">
        <v>45182</v>
      </c>
      <c r="D113" t="inlineStr">
        <is>
          <t>VÄSTRA GÖTALANDS LÄN</t>
        </is>
      </c>
      <c r="E113" t="inlineStr">
        <is>
          <t>ÅMÅL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37347-2020</t>
        </is>
      </c>
      <c r="B114" s="1" t="n">
        <v>44055</v>
      </c>
      <c r="C114" s="1" t="n">
        <v>45182</v>
      </c>
      <c r="D114" t="inlineStr">
        <is>
          <t>VÄSTRA GÖTALANDS LÄN</t>
        </is>
      </c>
      <c r="E114" t="inlineStr">
        <is>
          <t>ÅMÅL</t>
        </is>
      </c>
      <c r="G114" t="n">
        <v>4.5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38116-2020</t>
        </is>
      </c>
      <c r="B115" s="1" t="n">
        <v>44058</v>
      </c>
      <c r="C115" s="1" t="n">
        <v>45182</v>
      </c>
      <c r="D115" t="inlineStr">
        <is>
          <t>VÄSTRA GÖTALANDS LÄN</t>
        </is>
      </c>
      <c r="E115" t="inlineStr">
        <is>
          <t>ÅMÅL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38487-2020</t>
        </is>
      </c>
      <c r="B116" s="1" t="n">
        <v>44061</v>
      </c>
      <c r="C116" s="1" t="n">
        <v>45182</v>
      </c>
      <c r="D116" t="inlineStr">
        <is>
          <t>VÄSTRA GÖTALANDS LÄN</t>
        </is>
      </c>
      <c r="E116" t="inlineStr">
        <is>
          <t>ÅMÅL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38488-2020</t>
        </is>
      </c>
      <c r="B117" s="1" t="n">
        <v>44061</v>
      </c>
      <c r="C117" s="1" t="n">
        <v>45182</v>
      </c>
      <c r="D117" t="inlineStr">
        <is>
          <t>VÄSTRA GÖTALANDS LÄN</t>
        </is>
      </c>
      <c r="E117" t="inlineStr">
        <is>
          <t>ÅMÅL</t>
        </is>
      </c>
      <c r="G117" t="n">
        <v>0.2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38489-2020</t>
        </is>
      </c>
      <c r="B118" s="1" t="n">
        <v>44061</v>
      </c>
      <c r="C118" s="1" t="n">
        <v>45182</v>
      </c>
      <c r="D118" t="inlineStr">
        <is>
          <t>VÄSTRA GÖTALANDS LÄN</t>
        </is>
      </c>
      <c r="E118" t="inlineStr">
        <is>
          <t>ÅMÅL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39750-2020</t>
        </is>
      </c>
      <c r="B119" s="1" t="n">
        <v>44067</v>
      </c>
      <c r="C119" s="1" t="n">
        <v>45182</v>
      </c>
      <c r="D119" t="inlineStr">
        <is>
          <t>VÄSTRA GÖTALANDS LÄN</t>
        </is>
      </c>
      <c r="E119" t="inlineStr">
        <is>
          <t>ÅMÅL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40991-2020</t>
        </is>
      </c>
      <c r="B120" s="1" t="n">
        <v>44070</v>
      </c>
      <c r="C120" s="1" t="n">
        <v>45182</v>
      </c>
      <c r="D120" t="inlineStr">
        <is>
          <t>VÄSTRA GÖTALANDS LÄN</t>
        </is>
      </c>
      <c r="E120" t="inlineStr">
        <is>
          <t>ÅMÅL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41190-2020</t>
        </is>
      </c>
      <c r="B121" s="1" t="n">
        <v>44071</v>
      </c>
      <c r="C121" s="1" t="n">
        <v>45182</v>
      </c>
      <c r="D121" t="inlineStr">
        <is>
          <t>VÄSTRA GÖTALANDS LÄN</t>
        </is>
      </c>
      <c r="E121" t="inlineStr">
        <is>
          <t>ÅMÅL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45383-2020</t>
        </is>
      </c>
      <c r="B122" s="1" t="n">
        <v>44085</v>
      </c>
      <c r="C122" s="1" t="n">
        <v>45182</v>
      </c>
      <c r="D122" t="inlineStr">
        <is>
          <t>VÄSTRA GÖTALANDS LÄN</t>
        </is>
      </c>
      <c r="E122" t="inlineStr">
        <is>
          <t>ÅMÅL</t>
        </is>
      </c>
      <c r="F122" t="inlineStr">
        <is>
          <t>Bergvik skog väst AB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46536-2020</t>
        </is>
      </c>
      <c r="B123" s="1" t="n">
        <v>44095</v>
      </c>
      <c r="C123" s="1" t="n">
        <v>45182</v>
      </c>
      <c r="D123" t="inlineStr">
        <is>
          <t>VÄSTRA GÖTALANDS LÄN</t>
        </is>
      </c>
      <c r="E123" t="inlineStr">
        <is>
          <t>ÅMÅL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46774-2020</t>
        </is>
      </c>
      <c r="B124" s="1" t="n">
        <v>44095</v>
      </c>
      <c r="C124" s="1" t="n">
        <v>45182</v>
      </c>
      <c r="D124" t="inlineStr">
        <is>
          <t>VÄSTRA GÖTALANDS LÄN</t>
        </is>
      </c>
      <c r="E124" t="inlineStr">
        <is>
          <t>ÅMÅL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48564-2020</t>
        </is>
      </c>
      <c r="B125" s="1" t="n">
        <v>44103</v>
      </c>
      <c r="C125" s="1" t="n">
        <v>45182</v>
      </c>
      <c r="D125" t="inlineStr">
        <is>
          <t>VÄSTRA GÖTALANDS LÄN</t>
        </is>
      </c>
      <c r="E125" t="inlineStr">
        <is>
          <t>ÅMÅL</t>
        </is>
      </c>
      <c r="G125" t="n">
        <v>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48554-2020</t>
        </is>
      </c>
      <c r="B126" s="1" t="n">
        <v>44103</v>
      </c>
      <c r="C126" s="1" t="n">
        <v>45182</v>
      </c>
      <c r="D126" t="inlineStr">
        <is>
          <t>VÄSTRA GÖTALANDS LÄN</t>
        </is>
      </c>
      <c r="E126" t="inlineStr">
        <is>
          <t>ÅMÅL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48536-2020</t>
        </is>
      </c>
      <c r="B127" s="1" t="n">
        <v>44103</v>
      </c>
      <c r="C127" s="1" t="n">
        <v>45182</v>
      </c>
      <c r="D127" t="inlineStr">
        <is>
          <t>VÄSTRA GÖTALANDS LÄN</t>
        </is>
      </c>
      <c r="E127" t="inlineStr">
        <is>
          <t>ÅMÅL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49193-2020</t>
        </is>
      </c>
      <c r="B128" s="1" t="n">
        <v>44105</v>
      </c>
      <c r="C128" s="1" t="n">
        <v>45182</v>
      </c>
      <c r="D128" t="inlineStr">
        <is>
          <t>VÄSTRA GÖTALANDS LÄN</t>
        </is>
      </c>
      <c r="E128" t="inlineStr">
        <is>
          <t>ÅMÅL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49195-2020</t>
        </is>
      </c>
      <c r="B129" s="1" t="n">
        <v>44105</v>
      </c>
      <c r="C129" s="1" t="n">
        <v>45182</v>
      </c>
      <c r="D129" t="inlineStr">
        <is>
          <t>VÄSTRA GÖTALANDS LÄN</t>
        </is>
      </c>
      <c r="E129" t="inlineStr">
        <is>
          <t>ÅMÅL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49396-2020</t>
        </is>
      </c>
      <c r="B130" s="1" t="n">
        <v>44105</v>
      </c>
      <c r="C130" s="1" t="n">
        <v>45182</v>
      </c>
      <c r="D130" t="inlineStr">
        <is>
          <t>VÄSTRA GÖTALANDS LÄN</t>
        </is>
      </c>
      <c r="E130" t="inlineStr">
        <is>
          <t>ÅMÅL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57323-2020</t>
        </is>
      </c>
      <c r="B131" s="1" t="n">
        <v>44139</v>
      </c>
      <c r="C131" s="1" t="n">
        <v>45182</v>
      </c>
      <c r="D131" t="inlineStr">
        <is>
          <t>VÄSTRA GÖTALANDS LÄN</t>
        </is>
      </c>
      <c r="E131" t="inlineStr">
        <is>
          <t>ÅMÅL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58712-2020</t>
        </is>
      </c>
      <c r="B132" s="1" t="n">
        <v>44146</v>
      </c>
      <c r="C132" s="1" t="n">
        <v>45182</v>
      </c>
      <c r="D132" t="inlineStr">
        <is>
          <t>VÄSTRA GÖTALANDS LÄN</t>
        </is>
      </c>
      <c r="E132" t="inlineStr">
        <is>
          <t>ÅMÅL</t>
        </is>
      </c>
      <c r="G132" t="n">
        <v>5.2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59726-2020</t>
        </is>
      </c>
      <c r="B133" s="1" t="n">
        <v>44151</v>
      </c>
      <c r="C133" s="1" t="n">
        <v>45182</v>
      </c>
      <c r="D133" t="inlineStr">
        <is>
          <t>VÄSTRA GÖTALANDS LÄN</t>
        </is>
      </c>
      <c r="E133" t="inlineStr">
        <is>
          <t>ÅMÅL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61739-2020</t>
        </is>
      </c>
      <c r="B134" s="1" t="n">
        <v>44158</v>
      </c>
      <c r="C134" s="1" t="n">
        <v>45182</v>
      </c>
      <c r="D134" t="inlineStr">
        <is>
          <t>VÄSTRA GÖTALANDS LÄN</t>
        </is>
      </c>
      <c r="E134" t="inlineStr">
        <is>
          <t>ÅMÅL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63460-2020</t>
        </is>
      </c>
      <c r="B135" s="1" t="n">
        <v>44161</v>
      </c>
      <c r="C135" s="1" t="n">
        <v>45182</v>
      </c>
      <c r="D135" t="inlineStr">
        <is>
          <t>VÄSTRA GÖTALANDS LÄN</t>
        </is>
      </c>
      <c r="E135" t="inlineStr">
        <is>
          <t>ÅMÅL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63700-2020</t>
        </is>
      </c>
      <c r="B136" s="1" t="n">
        <v>44166</v>
      </c>
      <c r="C136" s="1" t="n">
        <v>45182</v>
      </c>
      <c r="D136" t="inlineStr">
        <is>
          <t>VÄSTRA GÖTALANDS LÄN</t>
        </is>
      </c>
      <c r="E136" t="inlineStr">
        <is>
          <t>ÅMÅL</t>
        </is>
      </c>
      <c r="G136" t="n">
        <v>7.4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69410-2020</t>
        </is>
      </c>
      <c r="B137" s="1" t="n">
        <v>44193</v>
      </c>
      <c r="C137" s="1" t="n">
        <v>45182</v>
      </c>
      <c r="D137" t="inlineStr">
        <is>
          <t>VÄSTRA GÖTALANDS LÄN</t>
        </is>
      </c>
      <c r="E137" t="inlineStr">
        <is>
          <t>ÅMÅL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5964-2021</t>
        </is>
      </c>
      <c r="B138" s="1" t="n">
        <v>44231</v>
      </c>
      <c r="C138" s="1" t="n">
        <v>45182</v>
      </c>
      <c r="D138" t="inlineStr">
        <is>
          <t>VÄSTRA GÖTALANDS LÄN</t>
        </is>
      </c>
      <c r="E138" t="inlineStr">
        <is>
          <t>ÅMÅL</t>
        </is>
      </c>
      <c r="G138" t="n">
        <v>4.3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7627-2021</t>
        </is>
      </c>
      <c r="B139" s="1" t="n">
        <v>44242</v>
      </c>
      <c r="C139" s="1" t="n">
        <v>45182</v>
      </c>
      <c r="D139" t="inlineStr">
        <is>
          <t>VÄSTRA GÖTALANDS LÄN</t>
        </is>
      </c>
      <c r="E139" t="inlineStr">
        <is>
          <t>ÅMÅL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8479-2021</t>
        </is>
      </c>
      <c r="B140" s="1" t="n">
        <v>44245</v>
      </c>
      <c r="C140" s="1" t="n">
        <v>45182</v>
      </c>
      <c r="D140" t="inlineStr">
        <is>
          <t>VÄSTRA GÖTALANDS LÄN</t>
        </is>
      </c>
      <c r="E140" t="inlineStr">
        <is>
          <t>ÅMÅL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10587-2021</t>
        </is>
      </c>
      <c r="B141" s="1" t="n">
        <v>44258</v>
      </c>
      <c r="C141" s="1" t="n">
        <v>45182</v>
      </c>
      <c r="D141" t="inlineStr">
        <is>
          <t>VÄSTRA GÖTALANDS LÄN</t>
        </is>
      </c>
      <c r="E141" t="inlineStr">
        <is>
          <t>ÅMÅL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12628-2021</t>
        </is>
      </c>
      <c r="B142" s="1" t="n">
        <v>44270</v>
      </c>
      <c r="C142" s="1" t="n">
        <v>45182</v>
      </c>
      <c r="D142" t="inlineStr">
        <is>
          <t>VÄSTRA GÖTALANDS LÄN</t>
        </is>
      </c>
      <c r="E142" t="inlineStr">
        <is>
          <t>ÅMÅL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15116-2021</t>
        </is>
      </c>
      <c r="B143" s="1" t="n">
        <v>44282</v>
      </c>
      <c r="C143" s="1" t="n">
        <v>45182</v>
      </c>
      <c r="D143" t="inlineStr">
        <is>
          <t>VÄSTRA GÖTALANDS LÄN</t>
        </is>
      </c>
      <c r="E143" t="inlineStr">
        <is>
          <t>ÅMÅL</t>
        </is>
      </c>
      <c r="G143" t="n">
        <v>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21052-2021</t>
        </is>
      </c>
      <c r="B144" s="1" t="n">
        <v>44319</v>
      </c>
      <c r="C144" s="1" t="n">
        <v>45182</v>
      </c>
      <c r="D144" t="inlineStr">
        <is>
          <t>VÄSTRA GÖTALANDS LÄN</t>
        </is>
      </c>
      <c r="E144" t="inlineStr">
        <is>
          <t>ÅMÅL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22157-2021</t>
        </is>
      </c>
      <c r="B145" s="1" t="n">
        <v>44325</v>
      </c>
      <c r="C145" s="1" t="n">
        <v>45182</v>
      </c>
      <c r="D145" t="inlineStr">
        <is>
          <t>VÄSTRA GÖTALANDS LÄN</t>
        </is>
      </c>
      <c r="E145" t="inlineStr">
        <is>
          <t>ÅMÅL</t>
        </is>
      </c>
      <c r="G145" t="n">
        <v>4.2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22156-2021</t>
        </is>
      </c>
      <c r="B146" s="1" t="n">
        <v>44325</v>
      </c>
      <c r="C146" s="1" t="n">
        <v>45182</v>
      </c>
      <c r="D146" t="inlineStr">
        <is>
          <t>VÄSTRA GÖTALANDS LÄN</t>
        </is>
      </c>
      <c r="E146" t="inlineStr">
        <is>
          <t>ÅMÅL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24667-2021</t>
        </is>
      </c>
      <c r="B147" s="1" t="n">
        <v>44340</v>
      </c>
      <c r="C147" s="1" t="n">
        <v>45182</v>
      </c>
      <c r="D147" t="inlineStr">
        <is>
          <t>VÄSTRA GÖTALANDS LÄN</t>
        </is>
      </c>
      <c r="E147" t="inlineStr">
        <is>
          <t>ÅMÅL</t>
        </is>
      </c>
      <c r="G147" t="n">
        <v>7.8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25138-2021</t>
        </is>
      </c>
      <c r="B148" s="1" t="n">
        <v>44341</v>
      </c>
      <c r="C148" s="1" t="n">
        <v>45182</v>
      </c>
      <c r="D148" t="inlineStr">
        <is>
          <t>VÄSTRA GÖTALANDS LÄN</t>
        </is>
      </c>
      <c r="E148" t="inlineStr">
        <is>
          <t>ÅMÅL</t>
        </is>
      </c>
      <c r="G148" t="n">
        <v>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30166-2021</t>
        </is>
      </c>
      <c r="B149" s="1" t="n">
        <v>44363</v>
      </c>
      <c r="C149" s="1" t="n">
        <v>45182</v>
      </c>
      <c r="D149" t="inlineStr">
        <is>
          <t>VÄSTRA GÖTALANDS LÄN</t>
        </is>
      </c>
      <c r="E149" t="inlineStr">
        <is>
          <t>ÅMÅL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31208-2021</t>
        </is>
      </c>
      <c r="B150" s="1" t="n">
        <v>44368</v>
      </c>
      <c r="C150" s="1" t="n">
        <v>45182</v>
      </c>
      <c r="D150" t="inlineStr">
        <is>
          <t>VÄSTRA GÖTALANDS LÄN</t>
        </is>
      </c>
      <c r="E150" t="inlineStr">
        <is>
          <t>ÅMÅL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33114-2021</t>
        </is>
      </c>
      <c r="B151" s="1" t="n">
        <v>44376</v>
      </c>
      <c r="C151" s="1" t="n">
        <v>45182</v>
      </c>
      <c r="D151" t="inlineStr">
        <is>
          <t>VÄSTRA GÖTALANDS LÄN</t>
        </is>
      </c>
      <c r="E151" t="inlineStr">
        <is>
          <t>ÅMÅL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33123-2021</t>
        </is>
      </c>
      <c r="B152" s="1" t="n">
        <v>44376</v>
      </c>
      <c r="C152" s="1" t="n">
        <v>45182</v>
      </c>
      <c r="D152" t="inlineStr">
        <is>
          <t>VÄSTRA GÖTALANDS LÄN</t>
        </is>
      </c>
      <c r="E152" t="inlineStr">
        <is>
          <t>ÅMÅL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37787-2021</t>
        </is>
      </c>
      <c r="B153" s="1" t="n">
        <v>44401</v>
      </c>
      <c r="C153" s="1" t="n">
        <v>45182</v>
      </c>
      <c r="D153" t="inlineStr">
        <is>
          <t>VÄSTRA GÖTALANDS LÄN</t>
        </is>
      </c>
      <c r="E153" t="inlineStr">
        <is>
          <t>ÅMÅL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37804-2021</t>
        </is>
      </c>
      <c r="B154" s="1" t="n">
        <v>44402</v>
      </c>
      <c r="C154" s="1" t="n">
        <v>45182</v>
      </c>
      <c r="D154" t="inlineStr">
        <is>
          <t>VÄSTRA GÖTALANDS LÄN</t>
        </is>
      </c>
      <c r="E154" t="inlineStr">
        <is>
          <t>ÅMÅL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37812-2021</t>
        </is>
      </c>
      <c r="B155" s="1" t="n">
        <v>44402</v>
      </c>
      <c r="C155" s="1" t="n">
        <v>45182</v>
      </c>
      <c r="D155" t="inlineStr">
        <is>
          <t>VÄSTRA GÖTALANDS LÄN</t>
        </is>
      </c>
      <c r="E155" t="inlineStr">
        <is>
          <t>ÅMÅL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37813-2021</t>
        </is>
      </c>
      <c r="B156" s="1" t="n">
        <v>44402</v>
      </c>
      <c r="C156" s="1" t="n">
        <v>45182</v>
      </c>
      <c r="D156" t="inlineStr">
        <is>
          <t>VÄSTRA GÖTALANDS LÄN</t>
        </is>
      </c>
      <c r="E156" t="inlineStr">
        <is>
          <t>ÅMÅL</t>
        </is>
      </c>
      <c r="G156" t="n">
        <v>0.2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37814-2021</t>
        </is>
      </c>
      <c r="B157" s="1" t="n">
        <v>44402</v>
      </c>
      <c r="C157" s="1" t="n">
        <v>45182</v>
      </c>
      <c r="D157" t="inlineStr">
        <is>
          <t>VÄSTRA GÖTALANDS LÄN</t>
        </is>
      </c>
      <c r="E157" t="inlineStr">
        <is>
          <t>ÅMÅL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39847-2021</t>
        </is>
      </c>
      <c r="B158" s="1" t="n">
        <v>44417</v>
      </c>
      <c r="C158" s="1" t="n">
        <v>45182</v>
      </c>
      <c r="D158" t="inlineStr">
        <is>
          <t>VÄSTRA GÖTALANDS LÄN</t>
        </is>
      </c>
      <c r="E158" t="inlineStr">
        <is>
          <t>ÅMÅL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39840-2021</t>
        </is>
      </c>
      <c r="B159" s="1" t="n">
        <v>44417</v>
      </c>
      <c r="C159" s="1" t="n">
        <v>45182</v>
      </c>
      <c r="D159" t="inlineStr">
        <is>
          <t>VÄSTRA GÖTALANDS LÄN</t>
        </is>
      </c>
      <c r="E159" t="inlineStr">
        <is>
          <t>ÅMÅL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41964-2021</t>
        </is>
      </c>
      <c r="B160" s="1" t="n">
        <v>44426</v>
      </c>
      <c r="C160" s="1" t="n">
        <v>45182</v>
      </c>
      <c r="D160" t="inlineStr">
        <is>
          <t>VÄSTRA GÖTALANDS LÄN</t>
        </is>
      </c>
      <c r="E160" t="inlineStr">
        <is>
          <t>ÅMÅL</t>
        </is>
      </c>
      <c r="G160" t="n">
        <v>3.6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43168-2021</t>
        </is>
      </c>
      <c r="B161" s="1" t="n">
        <v>44431</v>
      </c>
      <c r="C161" s="1" t="n">
        <v>45182</v>
      </c>
      <c r="D161" t="inlineStr">
        <is>
          <t>VÄSTRA GÖTALANDS LÄN</t>
        </is>
      </c>
      <c r="E161" t="inlineStr">
        <is>
          <t>ÅMÅL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44887-2021</t>
        </is>
      </c>
      <c r="B162" s="1" t="n">
        <v>44438</v>
      </c>
      <c r="C162" s="1" t="n">
        <v>45182</v>
      </c>
      <c r="D162" t="inlineStr">
        <is>
          <t>VÄSTRA GÖTALANDS LÄN</t>
        </is>
      </c>
      <c r="E162" t="inlineStr">
        <is>
          <t>ÅMÅL</t>
        </is>
      </c>
      <c r="F162" t="inlineStr">
        <is>
          <t>Bergvik skog väst AB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44895-2021</t>
        </is>
      </c>
      <c r="B163" s="1" t="n">
        <v>44438</v>
      </c>
      <c r="C163" s="1" t="n">
        <v>45182</v>
      </c>
      <c r="D163" t="inlineStr">
        <is>
          <t>VÄSTRA GÖTALANDS LÄN</t>
        </is>
      </c>
      <c r="E163" t="inlineStr">
        <is>
          <t>ÅMÅL</t>
        </is>
      </c>
      <c r="F163" t="inlineStr">
        <is>
          <t>Bergvik skog väst AB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45855-2021</t>
        </is>
      </c>
      <c r="B164" s="1" t="n">
        <v>44441</v>
      </c>
      <c r="C164" s="1" t="n">
        <v>45182</v>
      </c>
      <c r="D164" t="inlineStr">
        <is>
          <t>VÄSTRA GÖTALANDS LÄN</t>
        </is>
      </c>
      <c r="E164" t="inlineStr">
        <is>
          <t>ÅMÅL</t>
        </is>
      </c>
      <c r="G164" t="n">
        <v>3.6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55660-2021</t>
        </is>
      </c>
      <c r="B165" s="1" t="n">
        <v>44476</v>
      </c>
      <c r="C165" s="1" t="n">
        <v>45182</v>
      </c>
      <c r="D165" t="inlineStr">
        <is>
          <t>VÄSTRA GÖTALANDS LÄN</t>
        </is>
      </c>
      <c r="E165" t="inlineStr">
        <is>
          <t>ÅMÅL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58227-2021</t>
        </is>
      </c>
      <c r="B166" s="1" t="n">
        <v>44487</v>
      </c>
      <c r="C166" s="1" t="n">
        <v>45182</v>
      </c>
      <c r="D166" t="inlineStr">
        <is>
          <t>VÄSTRA GÖTALANDS LÄN</t>
        </is>
      </c>
      <c r="E166" t="inlineStr">
        <is>
          <t>ÅMÅL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58225-2021</t>
        </is>
      </c>
      <c r="B167" s="1" t="n">
        <v>44487</v>
      </c>
      <c r="C167" s="1" t="n">
        <v>45182</v>
      </c>
      <c r="D167" t="inlineStr">
        <is>
          <t>VÄSTRA GÖTALANDS LÄN</t>
        </is>
      </c>
      <c r="E167" t="inlineStr">
        <is>
          <t>ÅMÅL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61092-2021</t>
        </is>
      </c>
      <c r="B168" s="1" t="n">
        <v>44498</v>
      </c>
      <c r="C168" s="1" t="n">
        <v>45182</v>
      </c>
      <c r="D168" t="inlineStr">
        <is>
          <t>VÄSTRA GÖTALANDS LÄN</t>
        </is>
      </c>
      <c r="E168" t="inlineStr">
        <is>
          <t>ÅMÅL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61207-2021</t>
        </is>
      </c>
      <c r="B169" s="1" t="n">
        <v>44498</v>
      </c>
      <c r="C169" s="1" t="n">
        <v>45182</v>
      </c>
      <c r="D169" t="inlineStr">
        <is>
          <t>VÄSTRA GÖTALANDS LÄN</t>
        </is>
      </c>
      <c r="E169" t="inlineStr">
        <is>
          <t>ÅMÅL</t>
        </is>
      </c>
      <c r="G169" t="n">
        <v>0.1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63683-2021</t>
        </is>
      </c>
      <c r="B170" s="1" t="n">
        <v>44504</v>
      </c>
      <c r="C170" s="1" t="n">
        <v>45182</v>
      </c>
      <c r="D170" t="inlineStr">
        <is>
          <t>VÄSTRA GÖTALANDS LÄN</t>
        </is>
      </c>
      <c r="E170" t="inlineStr">
        <is>
          <t>ÅMÅL</t>
        </is>
      </c>
      <c r="G170" t="n">
        <v>4.5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63214-2021</t>
        </is>
      </c>
      <c r="B171" s="1" t="n">
        <v>44505</v>
      </c>
      <c r="C171" s="1" t="n">
        <v>45182</v>
      </c>
      <c r="D171" t="inlineStr">
        <is>
          <t>VÄSTRA GÖTALANDS LÄN</t>
        </is>
      </c>
      <c r="E171" t="inlineStr">
        <is>
          <t>ÅMÅL</t>
        </is>
      </c>
      <c r="G171" t="n">
        <v>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64067-2021</t>
        </is>
      </c>
      <c r="B172" s="1" t="n">
        <v>44509</v>
      </c>
      <c r="C172" s="1" t="n">
        <v>45182</v>
      </c>
      <c r="D172" t="inlineStr">
        <is>
          <t>VÄSTRA GÖTALANDS LÄN</t>
        </is>
      </c>
      <c r="E172" t="inlineStr">
        <is>
          <t>ÅMÅL</t>
        </is>
      </c>
      <c r="F172" t="inlineStr">
        <is>
          <t>Bergvik skog väst AB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64999-2021</t>
        </is>
      </c>
      <c r="B173" s="1" t="n">
        <v>44514</v>
      </c>
      <c r="C173" s="1" t="n">
        <v>45182</v>
      </c>
      <c r="D173" t="inlineStr">
        <is>
          <t>VÄSTRA GÖTALANDS LÄN</t>
        </is>
      </c>
      <c r="E173" t="inlineStr">
        <is>
          <t>ÅMÅL</t>
        </is>
      </c>
      <c r="G173" t="n">
        <v>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67463-2021</t>
        </is>
      </c>
      <c r="B174" s="1" t="n">
        <v>44524</v>
      </c>
      <c r="C174" s="1" t="n">
        <v>45182</v>
      </c>
      <c r="D174" t="inlineStr">
        <is>
          <t>VÄSTRA GÖTALANDS LÄN</t>
        </is>
      </c>
      <c r="E174" t="inlineStr">
        <is>
          <t>ÅMÅL</t>
        </is>
      </c>
      <c r="G174" t="n">
        <v>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67955-2021</t>
        </is>
      </c>
      <c r="B175" s="1" t="n">
        <v>44525</v>
      </c>
      <c r="C175" s="1" t="n">
        <v>45182</v>
      </c>
      <c r="D175" t="inlineStr">
        <is>
          <t>VÄSTRA GÖTALANDS LÄN</t>
        </is>
      </c>
      <c r="E175" t="inlineStr">
        <is>
          <t>ÅMÅL</t>
        </is>
      </c>
      <c r="F175" t="inlineStr">
        <is>
          <t>Kyrkan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69487-2021</t>
        </is>
      </c>
      <c r="B176" s="1" t="n">
        <v>44531</v>
      </c>
      <c r="C176" s="1" t="n">
        <v>45182</v>
      </c>
      <c r="D176" t="inlineStr">
        <is>
          <t>VÄSTRA GÖTALANDS LÄN</t>
        </is>
      </c>
      <c r="E176" t="inlineStr">
        <is>
          <t>ÅMÅL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69666-2021</t>
        </is>
      </c>
      <c r="B177" s="1" t="n">
        <v>44532</v>
      </c>
      <c r="C177" s="1" t="n">
        <v>45182</v>
      </c>
      <c r="D177" t="inlineStr">
        <is>
          <t>VÄSTRA GÖTALANDS LÄN</t>
        </is>
      </c>
      <c r="E177" t="inlineStr">
        <is>
          <t>ÅMÅL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70363-2021</t>
        </is>
      </c>
      <c r="B178" s="1" t="n">
        <v>44535</v>
      </c>
      <c r="C178" s="1" t="n">
        <v>45182</v>
      </c>
      <c r="D178" t="inlineStr">
        <is>
          <t>VÄSTRA GÖTALANDS LÄN</t>
        </is>
      </c>
      <c r="E178" t="inlineStr">
        <is>
          <t>ÅMÅL</t>
        </is>
      </c>
      <c r="G178" t="n">
        <v>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70345-2021</t>
        </is>
      </c>
      <c r="B179" s="1" t="n">
        <v>44536</v>
      </c>
      <c r="C179" s="1" t="n">
        <v>45182</v>
      </c>
      <c r="D179" t="inlineStr">
        <is>
          <t>VÄSTRA GÖTALANDS LÄN</t>
        </is>
      </c>
      <c r="E179" t="inlineStr">
        <is>
          <t>ÅMÅL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909-2022</t>
        </is>
      </c>
      <c r="B180" s="1" t="n">
        <v>44571</v>
      </c>
      <c r="C180" s="1" t="n">
        <v>45182</v>
      </c>
      <c r="D180" t="inlineStr">
        <is>
          <t>VÄSTRA GÖTALANDS LÄN</t>
        </is>
      </c>
      <c r="E180" t="inlineStr">
        <is>
          <t>ÅMÅL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2027-2022</t>
        </is>
      </c>
      <c r="B181" s="1" t="n">
        <v>44575</v>
      </c>
      <c r="C181" s="1" t="n">
        <v>45182</v>
      </c>
      <c r="D181" t="inlineStr">
        <is>
          <t>VÄSTRA GÖTALANDS LÄN</t>
        </is>
      </c>
      <c r="E181" t="inlineStr">
        <is>
          <t>ÅMÅL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4344-2022</t>
        </is>
      </c>
      <c r="B182" s="1" t="n">
        <v>44589</v>
      </c>
      <c r="C182" s="1" t="n">
        <v>45182</v>
      </c>
      <c r="D182" t="inlineStr">
        <is>
          <t>VÄSTRA GÖTALANDS LÄN</t>
        </is>
      </c>
      <c r="E182" t="inlineStr">
        <is>
          <t>ÅMÅL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6190-2022</t>
        </is>
      </c>
      <c r="B183" s="1" t="n">
        <v>44600</v>
      </c>
      <c r="C183" s="1" t="n">
        <v>45182</v>
      </c>
      <c r="D183" t="inlineStr">
        <is>
          <t>VÄSTRA GÖTALANDS LÄN</t>
        </is>
      </c>
      <c r="E183" t="inlineStr">
        <is>
          <t>ÅMÅL</t>
        </is>
      </c>
      <c r="G183" t="n">
        <v>4.4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7086-2022</t>
        </is>
      </c>
      <c r="B184" s="1" t="n">
        <v>44603</v>
      </c>
      <c r="C184" s="1" t="n">
        <v>45182</v>
      </c>
      <c r="D184" t="inlineStr">
        <is>
          <t>VÄSTRA GÖTALANDS LÄN</t>
        </is>
      </c>
      <c r="E184" t="inlineStr">
        <is>
          <t>ÅMÅL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7977-2022</t>
        </is>
      </c>
      <c r="B185" s="1" t="n">
        <v>44609</v>
      </c>
      <c r="C185" s="1" t="n">
        <v>45182</v>
      </c>
      <c r="D185" t="inlineStr">
        <is>
          <t>VÄSTRA GÖTALANDS LÄN</t>
        </is>
      </c>
      <c r="E185" t="inlineStr">
        <is>
          <t>ÅMÅL</t>
        </is>
      </c>
      <c r="G185" t="n">
        <v>7.1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9284-2022</t>
        </is>
      </c>
      <c r="B186" s="1" t="n">
        <v>44616</v>
      </c>
      <c r="C186" s="1" t="n">
        <v>45182</v>
      </c>
      <c r="D186" t="inlineStr">
        <is>
          <t>VÄSTRA GÖTALANDS LÄN</t>
        </is>
      </c>
      <c r="E186" t="inlineStr">
        <is>
          <t>ÅMÅL</t>
        </is>
      </c>
      <c r="G186" t="n">
        <v>4.9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15775-2022</t>
        </is>
      </c>
      <c r="B187" s="1" t="n">
        <v>44663</v>
      </c>
      <c r="C187" s="1" t="n">
        <v>45182</v>
      </c>
      <c r="D187" t="inlineStr">
        <is>
          <t>VÄSTRA GÖTALANDS LÄN</t>
        </is>
      </c>
      <c r="E187" t="inlineStr">
        <is>
          <t>ÅMÅL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17933-2022</t>
        </is>
      </c>
      <c r="B188" s="1" t="n">
        <v>44683</v>
      </c>
      <c r="C188" s="1" t="n">
        <v>45182</v>
      </c>
      <c r="D188" t="inlineStr">
        <is>
          <t>VÄSTRA GÖTALANDS LÄN</t>
        </is>
      </c>
      <c r="E188" t="inlineStr">
        <is>
          <t>ÅMÅL</t>
        </is>
      </c>
      <c r="G188" t="n">
        <v>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19080-2022</t>
        </is>
      </c>
      <c r="B189" s="1" t="n">
        <v>44691</v>
      </c>
      <c r="C189" s="1" t="n">
        <v>45182</v>
      </c>
      <c r="D189" t="inlineStr">
        <is>
          <t>VÄSTRA GÖTALANDS LÄN</t>
        </is>
      </c>
      <c r="E189" t="inlineStr">
        <is>
          <t>ÅMÅL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25830-2022</t>
        </is>
      </c>
      <c r="B190" s="1" t="n">
        <v>44733</v>
      </c>
      <c r="C190" s="1" t="n">
        <v>45182</v>
      </c>
      <c r="D190" t="inlineStr">
        <is>
          <t>VÄSTRA GÖTALANDS LÄN</t>
        </is>
      </c>
      <c r="E190" t="inlineStr">
        <is>
          <t>ÅMÅL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25845-2022</t>
        </is>
      </c>
      <c r="B191" s="1" t="n">
        <v>44733</v>
      </c>
      <c r="C191" s="1" t="n">
        <v>45182</v>
      </c>
      <c r="D191" t="inlineStr">
        <is>
          <t>VÄSTRA GÖTALANDS LÄN</t>
        </is>
      </c>
      <c r="E191" t="inlineStr">
        <is>
          <t>ÅMÅL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25849-2022</t>
        </is>
      </c>
      <c r="B192" s="1" t="n">
        <v>44733</v>
      </c>
      <c r="C192" s="1" t="n">
        <v>45182</v>
      </c>
      <c r="D192" t="inlineStr">
        <is>
          <t>VÄSTRA GÖTALANDS LÄN</t>
        </is>
      </c>
      <c r="E192" t="inlineStr">
        <is>
          <t>ÅMÅL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28880-2022</t>
        </is>
      </c>
      <c r="B193" s="1" t="n">
        <v>44749</v>
      </c>
      <c r="C193" s="1" t="n">
        <v>45182</v>
      </c>
      <c r="D193" t="inlineStr">
        <is>
          <t>VÄSTRA GÖTALANDS LÄN</t>
        </is>
      </c>
      <c r="E193" t="inlineStr">
        <is>
          <t>ÅMÅL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28882-2022</t>
        </is>
      </c>
      <c r="B194" s="1" t="n">
        <v>44749</v>
      </c>
      <c r="C194" s="1" t="n">
        <v>45182</v>
      </c>
      <c r="D194" t="inlineStr">
        <is>
          <t>VÄSTRA GÖTALANDS LÄN</t>
        </is>
      </c>
      <c r="E194" t="inlineStr">
        <is>
          <t>ÅMÅL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32168-2022</t>
        </is>
      </c>
      <c r="B195" s="1" t="n">
        <v>44780</v>
      </c>
      <c r="C195" s="1" t="n">
        <v>45182</v>
      </c>
      <c r="D195" t="inlineStr">
        <is>
          <t>VÄSTRA GÖTALANDS LÄN</t>
        </is>
      </c>
      <c r="E195" t="inlineStr">
        <is>
          <t>ÅMÅL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33048-2022</t>
        </is>
      </c>
      <c r="B196" s="1" t="n">
        <v>44785</v>
      </c>
      <c r="C196" s="1" t="n">
        <v>45182</v>
      </c>
      <c r="D196" t="inlineStr">
        <is>
          <t>VÄSTRA GÖTALANDS LÄN</t>
        </is>
      </c>
      <c r="E196" t="inlineStr">
        <is>
          <t>ÅMÅL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34230-2022</t>
        </is>
      </c>
      <c r="B197" s="1" t="n">
        <v>44791</v>
      </c>
      <c r="C197" s="1" t="n">
        <v>45182</v>
      </c>
      <c r="D197" t="inlineStr">
        <is>
          <t>VÄSTRA GÖTALANDS LÄN</t>
        </is>
      </c>
      <c r="E197" t="inlineStr">
        <is>
          <t>ÅMÅL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35154-2022</t>
        </is>
      </c>
      <c r="B198" s="1" t="n">
        <v>44797</v>
      </c>
      <c r="C198" s="1" t="n">
        <v>45182</v>
      </c>
      <c r="D198" t="inlineStr">
        <is>
          <t>VÄSTRA GÖTALANDS LÄN</t>
        </is>
      </c>
      <c r="E198" t="inlineStr">
        <is>
          <t>ÅMÅL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37191-2022</t>
        </is>
      </c>
      <c r="B199" s="1" t="n">
        <v>44806</v>
      </c>
      <c r="C199" s="1" t="n">
        <v>45182</v>
      </c>
      <c r="D199" t="inlineStr">
        <is>
          <t>VÄSTRA GÖTALANDS LÄN</t>
        </is>
      </c>
      <c r="E199" t="inlineStr">
        <is>
          <t>ÅMÅL</t>
        </is>
      </c>
      <c r="G199" t="n">
        <v>5.8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37425-2022</t>
        </is>
      </c>
      <c r="B200" s="1" t="n">
        <v>44809</v>
      </c>
      <c r="C200" s="1" t="n">
        <v>45182</v>
      </c>
      <c r="D200" t="inlineStr">
        <is>
          <t>VÄSTRA GÖTALANDS LÄN</t>
        </is>
      </c>
      <c r="E200" t="inlineStr">
        <is>
          <t>ÅMÅL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40493-2022</t>
        </is>
      </c>
      <c r="B201" s="1" t="n">
        <v>44819</v>
      </c>
      <c r="C201" s="1" t="n">
        <v>45182</v>
      </c>
      <c r="D201" t="inlineStr">
        <is>
          <t>VÄSTRA GÖTALANDS LÄN</t>
        </is>
      </c>
      <c r="E201" t="inlineStr">
        <is>
          <t>ÅMÅL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42437-2022</t>
        </is>
      </c>
      <c r="B202" s="1" t="n">
        <v>44831</v>
      </c>
      <c r="C202" s="1" t="n">
        <v>45182</v>
      </c>
      <c r="D202" t="inlineStr">
        <is>
          <t>VÄSTRA GÖTALANDS LÄN</t>
        </is>
      </c>
      <c r="E202" t="inlineStr">
        <is>
          <t>ÅMÅL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42448-2022</t>
        </is>
      </c>
      <c r="B203" s="1" t="n">
        <v>44831</v>
      </c>
      <c r="C203" s="1" t="n">
        <v>45182</v>
      </c>
      <c r="D203" t="inlineStr">
        <is>
          <t>VÄSTRA GÖTALANDS LÄN</t>
        </is>
      </c>
      <c r="E203" t="inlineStr">
        <is>
          <t>ÅMÅL</t>
        </is>
      </c>
      <c r="G203" t="n">
        <v>7.4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44514-2022</t>
        </is>
      </c>
      <c r="B204" s="1" t="n">
        <v>44838</v>
      </c>
      <c r="C204" s="1" t="n">
        <v>45182</v>
      </c>
      <c r="D204" t="inlineStr">
        <is>
          <t>VÄSTRA GÖTALANDS LÄN</t>
        </is>
      </c>
      <c r="E204" t="inlineStr">
        <is>
          <t>ÅMÅL</t>
        </is>
      </c>
      <c r="F204" t="inlineStr">
        <is>
          <t>Bergvik skog väst AB</t>
        </is>
      </c>
      <c r="G204" t="n">
        <v>7.7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48276-2022</t>
        </is>
      </c>
      <c r="B205" s="1" t="n">
        <v>44858</v>
      </c>
      <c r="C205" s="1" t="n">
        <v>45182</v>
      </c>
      <c r="D205" t="inlineStr">
        <is>
          <t>VÄSTRA GÖTALANDS LÄN</t>
        </is>
      </c>
      <c r="E205" t="inlineStr">
        <is>
          <t>ÅMÅL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51260-2022</t>
        </is>
      </c>
      <c r="B206" s="1" t="n">
        <v>44866</v>
      </c>
      <c r="C206" s="1" t="n">
        <v>45182</v>
      </c>
      <c r="D206" t="inlineStr">
        <is>
          <t>VÄSTRA GÖTALANDS LÄN</t>
        </is>
      </c>
      <c r="E206" t="inlineStr">
        <is>
          <t>ÅMÅL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50428-2022</t>
        </is>
      </c>
      <c r="B207" s="1" t="n">
        <v>44866</v>
      </c>
      <c r="C207" s="1" t="n">
        <v>45182</v>
      </c>
      <c r="D207" t="inlineStr">
        <is>
          <t>VÄSTRA GÖTALANDS LÄN</t>
        </is>
      </c>
      <c r="E207" t="inlineStr">
        <is>
          <t>ÅMÅL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51257-2022</t>
        </is>
      </c>
      <c r="B208" s="1" t="n">
        <v>44866</v>
      </c>
      <c r="C208" s="1" t="n">
        <v>45182</v>
      </c>
      <c r="D208" t="inlineStr">
        <is>
          <t>VÄSTRA GÖTALANDS LÄN</t>
        </is>
      </c>
      <c r="E208" t="inlineStr">
        <is>
          <t>ÅMÅL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51056-2022</t>
        </is>
      </c>
      <c r="B209" s="1" t="n">
        <v>44868</v>
      </c>
      <c r="C209" s="1" t="n">
        <v>45182</v>
      </c>
      <c r="D209" t="inlineStr">
        <is>
          <t>VÄSTRA GÖTALANDS LÄN</t>
        </is>
      </c>
      <c r="E209" t="inlineStr">
        <is>
          <t>ÅMÅL</t>
        </is>
      </c>
      <c r="G209" t="n">
        <v>0.1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53885-2022</t>
        </is>
      </c>
      <c r="B210" s="1" t="n">
        <v>44876</v>
      </c>
      <c r="C210" s="1" t="n">
        <v>45182</v>
      </c>
      <c r="D210" t="inlineStr">
        <is>
          <t>VÄSTRA GÖTALANDS LÄN</t>
        </is>
      </c>
      <c r="E210" t="inlineStr">
        <is>
          <t>ÅMÅL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53617-2022</t>
        </is>
      </c>
      <c r="B211" s="1" t="n">
        <v>44879</v>
      </c>
      <c r="C211" s="1" t="n">
        <v>45182</v>
      </c>
      <c r="D211" t="inlineStr">
        <is>
          <t>VÄSTRA GÖTALANDS LÄN</t>
        </is>
      </c>
      <c r="E211" t="inlineStr">
        <is>
          <t>ÅMÅL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53615-2022</t>
        </is>
      </c>
      <c r="B212" s="1" t="n">
        <v>44879</v>
      </c>
      <c r="C212" s="1" t="n">
        <v>45182</v>
      </c>
      <c r="D212" t="inlineStr">
        <is>
          <t>VÄSTRA GÖTALANDS LÄN</t>
        </is>
      </c>
      <c r="E212" t="inlineStr">
        <is>
          <t>ÅMÅL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53998-2022</t>
        </is>
      </c>
      <c r="B213" s="1" t="n">
        <v>44881</v>
      </c>
      <c r="C213" s="1" t="n">
        <v>45182</v>
      </c>
      <c r="D213" t="inlineStr">
        <is>
          <t>VÄSTRA GÖTALANDS LÄN</t>
        </is>
      </c>
      <c r="E213" t="inlineStr">
        <is>
          <t>ÅMÅL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59540-2022</t>
        </is>
      </c>
      <c r="B214" s="1" t="n">
        <v>44900</v>
      </c>
      <c r="C214" s="1" t="n">
        <v>45182</v>
      </c>
      <c r="D214" t="inlineStr">
        <is>
          <t>VÄSTRA GÖTALANDS LÄN</t>
        </is>
      </c>
      <c r="E214" t="inlineStr">
        <is>
          <t>ÅMÅL</t>
        </is>
      </c>
      <c r="F214" t="inlineStr">
        <is>
          <t>Bergvik skog väst AB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59532-2022</t>
        </is>
      </c>
      <c r="B215" s="1" t="n">
        <v>44900</v>
      </c>
      <c r="C215" s="1" t="n">
        <v>45182</v>
      </c>
      <c r="D215" t="inlineStr">
        <is>
          <t>VÄSTRA GÖTALANDS LÄN</t>
        </is>
      </c>
      <c r="E215" t="inlineStr">
        <is>
          <t>ÅMÅL</t>
        </is>
      </c>
      <c r="F215" t="inlineStr">
        <is>
          <t>Bergvik skog väst AB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58266-2022</t>
        </is>
      </c>
      <c r="B216" s="1" t="n">
        <v>44901</v>
      </c>
      <c r="C216" s="1" t="n">
        <v>45182</v>
      </c>
      <c r="D216" t="inlineStr">
        <is>
          <t>VÄSTRA GÖTALANDS LÄN</t>
        </is>
      </c>
      <c r="E216" t="inlineStr">
        <is>
          <t>ÅMÅL</t>
        </is>
      </c>
      <c r="G216" t="n">
        <v>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60495-2022</t>
        </is>
      </c>
      <c r="B217" s="1" t="n">
        <v>44904</v>
      </c>
      <c r="C217" s="1" t="n">
        <v>45182</v>
      </c>
      <c r="D217" t="inlineStr">
        <is>
          <t>VÄSTRA GÖTALANDS LÄN</t>
        </is>
      </c>
      <c r="E217" t="inlineStr">
        <is>
          <t>ÅMÅL</t>
        </is>
      </c>
      <c r="F217" t="inlineStr">
        <is>
          <t>Bergvik skog väst AB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59814-2022</t>
        </is>
      </c>
      <c r="B218" s="1" t="n">
        <v>44908</v>
      </c>
      <c r="C218" s="1" t="n">
        <v>45182</v>
      </c>
      <c r="D218" t="inlineStr">
        <is>
          <t>VÄSTRA GÖTALANDS LÄN</t>
        </is>
      </c>
      <c r="E218" t="inlineStr">
        <is>
          <t>ÅMÅL</t>
        </is>
      </c>
      <c r="G218" t="n">
        <v>3.2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60148-2022</t>
        </is>
      </c>
      <c r="B219" s="1" t="n">
        <v>44909</v>
      </c>
      <c r="C219" s="1" t="n">
        <v>45182</v>
      </c>
      <c r="D219" t="inlineStr">
        <is>
          <t>VÄSTRA GÖTALANDS LÄN</t>
        </is>
      </c>
      <c r="E219" t="inlineStr">
        <is>
          <t>ÅMÅL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857-2023</t>
        </is>
      </c>
      <c r="B220" s="1" t="n">
        <v>44931</v>
      </c>
      <c r="C220" s="1" t="n">
        <v>45182</v>
      </c>
      <c r="D220" t="inlineStr">
        <is>
          <t>VÄSTRA GÖTALANDS LÄN</t>
        </is>
      </c>
      <c r="E220" t="inlineStr">
        <is>
          <t>ÅMÅL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4085-2023</t>
        </is>
      </c>
      <c r="B221" s="1" t="n">
        <v>44950</v>
      </c>
      <c r="C221" s="1" t="n">
        <v>45182</v>
      </c>
      <c r="D221" t="inlineStr">
        <is>
          <t>VÄSTRA GÖTALANDS LÄN</t>
        </is>
      </c>
      <c r="E221" t="inlineStr">
        <is>
          <t>ÅMÅL</t>
        </is>
      </c>
      <c r="F221" t="inlineStr">
        <is>
          <t>Bergvik skog väst AB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4740-2023</t>
        </is>
      </c>
      <c r="B222" s="1" t="n">
        <v>44953</v>
      </c>
      <c r="C222" s="1" t="n">
        <v>45182</v>
      </c>
      <c r="D222" t="inlineStr">
        <is>
          <t>VÄSTRA GÖTALANDS LÄN</t>
        </is>
      </c>
      <c r="E222" t="inlineStr">
        <is>
          <t>ÅMÅL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5781-2023</t>
        </is>
      </c>
      <c r="B223" s="1" t="n">
        <v>44958</v>
      </c>
      <c r="C223" s="1" t="n">
        <v>45182</v>
      </c>
      <c r="D223" t="inlineStr">
        <is>
          <t>VÄSTRA GÖTALANDS LÄN</t>
        </is>
      </c>
      <c r="E223" t="inlineStr">
        <is>
          <t>ÅMÅL</t>
        </is>
      </c>
      <c r="F223" t="inlineStr">
        <is>
          <t>Bergvik skog väst AB</t>
        </is>
      </c>
      <c r="G223" t="n">
        <v>5.9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8010-2023</t>
        </is>
      </c>
      <c r="B224" s="1" t="n">
        <v>44973</v>
      </c>
      <c r="C224" s="1" t="n">
        <v>45182</v>
      </c>
      <c r="D224" t="inlineStr">
        <is>
          <t>VÄSTRA GÖTALANDS LÄN</t>
        </is>
      </c>
      <c r="E224" t="inlineStr">
        <is>
          <t>ÅMÅL</t>
        </is>
      </c>
      <c r="G224" t="n">
        <v>6.3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8176-2023</t>
        </is>
      </c>
      <c r="B225" s="1" t="n">
        <v>44974</v>
      </c>
      <c r="C225" s="1" t="n">
        <v>45182</v>
      </c>
      <c r="D225" t="inlineStr">
        <is>
          <t>VÄSTRA GÖTALANDS LÄN</t>
        </is>
      </c>
      <c r="E225" t="inlineStr">
        <is>
          <t>ÅMÅL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8535-2023</t>
        </is>
      </c>
      <c r="B226" s="1" t="n">
        <v>44977</v>
      </c>
      <c r="C226" s="1" t="n">
        <v>45182</v>
      </c>
      <c r="D226" t="inlineStr">
        <is>
          <t>VÄSTRA GÖTALANDS LÄN</t>
        </is>
      </c>
      <c r="E226" t="inlineStr">
        <is>
          <t>ÅMÅL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11910-2023</t>
        </is>
      </c>
      <c r="B227" s="1" t="n">
        <v>44995</v>
      </c>
      <c r="C227" s="1" t="n">
        <v>45182</v>
      </c>
      <c r="D227" t="inlineStr">
        <is>
          <t>VÄSTRA GÖTALANDS LÄN</t>
        </is>
      </c>
      <c r="E227" t="inlineStr">
        <is>
          <t>ÅMÅL</t>
        </is>
      </c>
      <c r="G227" t="n">
        <v>9.4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12322-2023</t>
        </is>
      </c>
      <c r="B228" s="1" t="n">
        <v>44999</v>
      </c>
      <c r="C228" s="1" t="n">
        <v>45182</v>
      </c>
      <c r="D228" t="inlineStr">
        <is>
          <t>VÄSTRA GÖTALANDS LÄN</t>
        </is>
      </c>
      <c r="E228" t="inlineStr">
        <is>
          <t>ÅMÅL</t>
        </is>
      </c>
      <c r="G228" t="n">
        <v>5.2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15466-2023</t>
        </is>
      </c>
      <c r="B229" s="1" t="n">
        <v>45019</v>
      </c>
      <c r="C229" s="1" t="n">
        <v>45182</v>
      </c>
      <c r="D229" t="inlineStr">
        <is>
          <t>VÄSTRA GÖTALANDS LÄN</t>
        </is>
      </c>
      <c r="E229" t="inlineStr">
        <is>
          <t>ÅMÅL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15463-2023</t>
        </is>
      </c>
      <c r="B230" s="1" t="n">
        <v>45019</v>
      </c>
      <c r="C230" s="1" t="n">
        <v>45182</v>
      </c>
      <c r="D230" t="inlineStr">
        <is>
          <t>VÄSTRA GÖTALANDS LÄN</t>
        </is>
      </c>
      <c r="E230" t="inlineStr">
        <is>
          <t>ÅMÅL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16535-2023</t>
        </is>
      </c>
      <c r="B231" s="1" t="n">
        <v>45027</v>
      </c>
      <c r="C231" s="1" t="n">
        <v>45182</v>
      </c>
      <c r="D231" t="inlineStr">
        <is>
          <t>VÄSTRA GÖTALANDS LÄN</t>
        </is>
      </c>
      <c r="E231" t="inlineStr">
        <is>
          <t>ÅMÅL</t>
        </is>
      </c>
      <c r="G231" t="n">
        <v>16.8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16379-2023</t>
        </is>
      </c>
      <c r="B232" s="1" t="n">
        <v>45028</v>
      </c>
      <c r="C232" s="1" t="n">
        <v>45182</v>
      </c>
      <c r="D232" t="inlineStr">
        <is>
          <t>VÄSTRA GÖTALANDS LÄN</t>
        </is>
      </c>
      <c r="E232" t="inlineStr">
        <is>
          <t>ÅMÅL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16207-2023</t>
        </is>
      </c>
      <c r="B233" s="1" t="n">
        <v>45028</v>
      </c>
      <c r="C233" s="1" t="n">
        <v>45182</v>
      </c>
      <c r="D233" t="inlineStr">
        <is>
          <t>VÄSTRA GÖTALANDS LÄN</t>
        </is>
      </c>
      <c r="E233" t="inlineStr">
        <is>
          <t>ÅMÅL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16830-2023</t>
        </is>
      </c>
      <c r="B234" s="1" t="n">
        <v>45029</v>
      </c>
      <c r="C234" s="1" t="n">
        <v>45182</v>
      </c>
      <c r="D234" t="inlineStr">
        <is>
          <t>VÄSTRA GÖTALANDS LÄN</t>
        </is>
      </c>
      <c r="E234" t="inlineStr">
        <is>
          <t>ÅMÅL</t>
        </is>
      </c>
      <c r="F234" t="inlineStr">
        <is>
          <t>Bergvik skog väst AB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18970-2023</t>
        </is>
      </c>
      <c r="B235" s="1" t="n">
        <v>45044</v>
      </c>
      <c r="C235" s="1" t="n">
        <v>45182</v>
      </c>
      <c r="D235" t="inlineStr">
        <is>
          <t>VÄSTRA GÖTALANDS LÄN</t>
        </is>
      </c>
      <c r="E235" t="inlineStr">
        <is>
          <t>ÅMÅL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19002-2023</t>
        </is>
      </c>
      <c r="B236" s="1" t="n">
        <v>45045</v>
      </c>
      <c r="C236" s="1" t="n">
        <v>45182</v>
      </c>
      <c r="D236" t="inlineStr">
        <is>
          <t>VÄSTRA GÖTALANDS LÄN</t>
        </is>
      </c>
      <c r="E236" t="inlineStr">
        <is>
          <t>ÅMÅL</t>
        </is>
      </c>
      <c r="G236" t="n">
        <v>11.3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19028-2023</t>
        </is>
      </c>
      <c r="B237" s="1" t="n">
        <v>45047</v>
      </c>
      <c r="C237" s="1" t="n">
        <v>45182</v>
      </c>
      <c r="D237" t="inlineStr">
        <is>
          <t>VÄSTRA GÖTALANDS LÄN</t>
        </is>
      </c>
      <c r="E237" t="inlineStr">
        <is>
          <t>ÅMÅL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19471-2023</t>
        </is>
      </c>
      <c r="B238" s="1" t="n">
        <v>45050</v>
      </c>
      <c r="C238" s="1" t="n">
        <v>45182</v>
      </c>
      <c r="D238" t="inlineStr">
        <is>
          <t>VÄSTRA GÖTALANDS LÄN</t>
        </is>
      </c>
      <c r="E238" t="inlineStr">
        <is>
          <t>ÅMÅL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20142-2023</t>
        </is>
      </c>
      <c r="B239" s="1" t="n">
        <v>45055</v>
      </c>
      <c r="C239" s="1" t="n">
        <v>45182</v>
      </c>
      <c r="D239" t="inlineStr">
        <is>
          <t>VÄSTRA GÖTALANDS LÄN</t>
        </is>
      </c>
      <c r="E239" t="inlineStr">
        <is>
          <t>ÅMÅL</t>
        </is>
      </c>
      <c r="G239" t="n">
        <v>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22168-2023</t>
        </is>
      </c>
      <c r="B240" s="1" t="n">
        <v>45065</v>
      </c>
      <c r="C240" s="1" t="n">
        <v>45182</v>
      </c>
      <c r="D240" t="inlineStr">
        <is>
          <t>VÄSTRA GÖTALANDS LÄN</t>
        </is>
      </c>
      <c r="E240" t="inlineStr">
        <is>
          <t>ÅMÅL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22387-2023</t>
        </is>
      </c>
      <c r="B241" s="1" t="n">
        <v>45069</v>
      </c>
      <c r="C241" s="1" t="n">
        <v>45182</v>
      </c>
      <c r="D241" t="inlineStr">
        <is>
          <t>VÄSTRA GÖTALANDS LÄN</t>
        </is>
      </c>
      <c r="E241" t="inlineStr">
        <is>
          <t>ÅMÅL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22381-2023</t>
        </is>
      </c>
      <c r="B242" s="1" t="n">
        <v>45069</v>
      </c>
      <c r="C242" s="1" t="n">
        <v>45182</v>
      </c>
      <c r="D242" t="inlineStr">
        <is>
          <t>VÄSTRA GÖTALANDS LÄN</t>
        </is>
      </c>
      <c r="E242" t="inlineStr">
        <is>
          <t>ÅMÅL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24044-2023</t>
        </is>
      </c>
      <c r="B243" s="1" t="n">
        <v>45078</v>
      </c>
      <c r="C243" s="1" t="n">
        <v>45182</v>
      </c>
      <c r="D243" t="inlineStr">
        <is>
          <t>VÄSTRA GÖTALANDS LÄN</t>
        </is>
      </c>
      <c r="E243" t="inlineStr">
        <is>
          <t>ÅMÅL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24420-2023</t>
        </is>
      </c>
      <c r="B244" s="1" t="n">
        <v>45082</v>
      </c>
      <c r="C244" s="1" t="n">
        <v>45182</v>
      </c>
      <c r="D244" t="inlineStr">
        <is>
          <t>VÄSTRA GÖTALANDS LÄN</t>
        </is>
      </c>
      <c r="E244" t="inlineStr">
        <is>
          <t>ÅMÅL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25453-2023</t>
        </is>
      </c>
      <c r="B245" s="1" t="n">
        <v>45085</v>
      </c>
      <c r="C245" s="1" t="n">
        <v>45182</v>
      </c>
      <c r="D245" t="inlineStr">
        <is>
          <t>VÄSTRA GÖTALANDS LÄN</t>
        </is>
      </c>
      <c r="E245" t="inlineStr">
        <is>
          <t>ÅMÅL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26304-2023</t>
        </is>
      </c>
      <c r="B246" s="1" t="n">
        <v>45086</v>
      </c>
      <c r="C246" s="1" t="n">
        <v>45182</v>
      </c>
      <c r="D246" t="inlineStr">
        <is>
          <t>VÄSTRA GÖTALANDS LÄN</t>
        </is>
      </c>
      <c r="E246" t="inlineStr">
        <is>
          <t>ÅMÅL</t>
        </is>
      </c>
      <c r="F246" t="inlineStr">
        <is>
          <t>Bergvik skog väst AB</t>
        </is>
      </c>
      <c r="G246" t="n">
        <v>5.4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26624-2023</t>
        </is>
      </c>
      <c r="B247" s="1" t="n">
        <v>45090</v>
      </c>
      <c r="C247" s="1" t="n">
        <v>45182</v>
      </c>
      <c r="D247" t="inlineStr">
        <is>
          <t>VÄSTRA GÖTALANDS LÄN</t>
        </is>
      </c>
      <c r="E247" t="inlineStr">
        <is>
          <t>ÅMÅL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26615-2023</t>
        </is>
      </c>
      <c r="B248" s="1" t="n">
        <v>45090</v>
      </c>
      <c r="C248" s="1" t="n">
        <v>45182</v>
      </c>
      <c r="D248" t="inlineStr">
        <is>
          <t>VÄSTRA GÖTALANDS LÄN</t>
        </is>
      </c>
      <c r="E248" t="inlineStr">
        <is>
          <t>ÅMÅL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26680-2023</t>
        </is>
      </c>
      <c r="B249" s="1" t="n">
        <v>45093</v>
      </c>
      <c r="C249" s="1" t="n">
        <v>45182</v>
      </c>
      <c r="D249" t="inlineStr">
        <is>
          <t>VÄSTRA GÖTALANDS LÄN</t>
        </is>
      </c>
      <c r="E249" t="inlineStr">
        <is>
          <t>ÅMÅL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26682-2023</t>
        </is>
      </c>
      <c r="B250" s="1" t="n">
        <v>45093</v>
      </c>
      <c r="C250" s="1" t="n">
        <v>45182</v>
      </c>
      <c r="D250" t="inlineStr">
        <is>
          <t>VÄSTRA GÖTALANDS LÄN</t>
        </is>
      </c>
      <c r="E250" t="inlineStr">
        <is>
          <t>ÅMÅL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27833-2023</t>
        </is>
      </c>
      <c r="B251" s="1" t="n">
        <v>45098</v>
      </c>
      <c r="C251" s="1" t="n">
        <v>45182</v>
      </c>
      <c r="D251" t="inlineStr">
        <is>
          <t>VÄSTRA GÖTALANDS LÄN</t>
        </is>
      </c>
      <c r="E251" t="inlineStr">
        <is>
          <t>ÅMÅL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27831-2023</t>
        </is>
      </c>
      <c r="B252" s="1" t="n">
        <v>45098</v>
      </c>
      <c r="C252" s="1" t="n">
        <v>45182</v>
      </c>
      <c r="D252" t="inlineStr">
        <is>
          <t>VÄSTRA GÖTALANDS LÄN</t>
        </is>
      </c>
      <c r="E252" t="inlineStr">
        <is>
          <t>ÅMÅL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31330-2023</t>
        </is>
      </c>
      <c r="B253" s="1" t="n">
        <v>45104</v>
      </c>
      <c r="C253" s="1" t="n">
        <v>45182</v>
      </c>
      <c r="D253" t="inlineStr">
        <is>
          <t>VÄSTRA GÖTALANDS LÄN</t>
        </is>
      </c>
      <c r="E253" t="inlineStr">
        <is>
          <t>ÅMÅL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31454-2023</t>
        </is>
      </c>
      <c r="B254" s="1" t="n">
        <v>45104</v>
      </c>
      <c r="C254" s="1" t="n">
        <v>45182</v>
      </c>
      <c r="D254" t="inlineStr">
        <is>
          <t>VÄSTRA GÖTALANDS LÄN</t>
        </is>
      </c>
      <c r="E254" t="inlineStr">
        <is>
          <t>ÅMÅL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32887-2023</t>
        </is>
      </c>
      <c r="B255" s="1" t="n">
        <v>45112</v>
      </c>
      <c r="C255" s="1" t="n">
        <v>45182</v>
      </c>
      <c r="D255" t="inlineStr">
        <is>
          <t>VÄSTRA GÖTALANDS LÄN</t>
        </is>
      </c>
      <c r="E255" t="inlineStr">
        <is>
          <t>ÅMÅL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32889-2023</t>
        </is>
      </c>
      <c r="B256" s="1" t="n">
        <v>45112</v>
      </c>
      <c r="C256" s="1" t="n">
        <v>45182</v>
      </c>
      <c r="D256" t="inlineStr">
        <is>
          <t>VÄSTRA GÖTALANDS LÄN</t>
        </is>
      </c>
      <c r="E256" t="inlineStr">
        <is>
          <t>ÅMÅL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30990-2023</t>
        </is>
      </c>
      <c r="B257" s="1" t="n">
        <v>45113</v>
      </c>
      <c r="C257" s="1" t="n">
        <v>45182</v>
      </c>
      <c r="D257" t="inlineStr">
        <is>
          <t>VÄSTRA GÖTALANDS LÄN</t>
        </is>
      </c>
      <c r="E257" t="inlineStr">
        <is>
          <t>ÅMÅL</t>
        </is>
      </c>
      <c r="G257" t="n">
        <v>4.4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31456-2023</t>
        </is>
      </c>
      <c r="B258" s="1" t="n">
        <v>45114</v>
      </c>
      <c r="C258" s="1" t="n">
        <v>45182</v>
      </c>
      <c r="D258" t="inlineStr">
        <is>
          <t>VÄSTRA GÖTALANDS LÄN</t>
        </is>
      </c>
      <c r="E258" t="inlineStr">
        <is>
          <t>ÅMÅL</t>
        </is>
      </c>
      <c r="G258" t="n">
        <v>6.9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31825-2023</t>
        </is>
      </c>
      <c r="B259" s="1" t="n">
        <v>45118</v>
      </c>
      <c r="C259" s="1" t="n">
        <v>45182</v>
      </c>
      <c r="D259" t="inlineStr">
        <is>
          <t>VÄSTRA GÖTALANDS LÄN</t>
        </is>
      </c>
      <c r="E259" t="inlineStr">
        <is>
          <t>ÅMÅL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34112-2023</t>
        </is>
      </c>
      <c r="B260" s="1" t="n">
        <v>45126</v>
      </c>
      <c r="C260" s="1" t="n">
        <v>45182</v>
      </c>
      <c r="D260" t="inlineStr">
        <is>
          <t>VÄSTRA GÖTALANDS LÄN</t>
        </is>
      </c>
      <c r="E260" t="inlineStr">
        <is>
          <t>ÅMÅL</t>
        </is>
      </c>
      <c r="G260" t="n">
        <v>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>
      <c r="A261" t="inlineStr">
        <is>
          <t>A 38064-2023</t>
        </is>
      </c>
      <c r="B261" s="1" t="n">
        <v>45159</v>
      </c>
      <c r="C261" s="1" t="n">
        <v>45182</v>
      </c>
      <c r="D261" t="inlineStr">
        <is>
          <t>VÄSTRA GÖTALANDS LÄN</t>
        </is>
      </c>
      <c r="E261" t="inlineStr">
        <is>
          <t>ÅMÅL</t>
        </is>
      </c>
      <c r="F261" t="inlineStr">
        <is>
          <t>Bergvik skog väst AB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2023-09-13T06:37:16Z</dcterms:created>
  <dcterms:modified xmlns:dcterms="http://purl.org/dc/terms/" xmlns:xsi="http://www.w3.org/2001/XMLSchema-instance" xsi:type="dcterms:W3CDTF">2023-09-13T06:37:16Z</dcterms:modified>
</cp:coreProperties>
</file>