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32268-2022</t>
        </is>
      </c>
      <c r="B2" s="1" t="n">
        <v>44781</v>
      </c>
      <c r="C2" s="1" t="n">
        <v>45205</v>
      </c>
      <c r="D2" t="inlineStr">
        <is>
          <t>SKÅNE LÄN</t>
        </is>
      </c>
      <c r="E2" t="inlineStr">
        <is>
          <t>ÄNGELHOLM</t>
        </is>
      </c>
      <c r="G2" t="n">
        <v>8.6</v>
      </c>
      <c r="H2" t="n">
        <v>2</v>
      </c>
      <c r="I2" t="n">
        <v>4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8</v>
      </c>
      <c r="R2" s="2" t="inlineStr">
        <is>
          <t>Bokvårtlav
Hypoxylon petriniae
Blåmossa
Dvärghäxört
Skuggsprötmossa
Västlig hakmossa
Vanlig groda
Vanlig padda</t>
        </is>
      </c>
      <c r="S2">
        <f>HYPERLINK("https://klasma.github.io/Logging_ANGELHOLM/artfynd/A 32268-2022.xlsx", "A 32268-2022")</f>
        <v/>
      </c>
      <c r="T2">
        <f>HYPERLINK("https://klasma.github.io/Logging_ANGELHOLM/kartor/A 32268-2022.png", "A 32268-2022")</f>
        <v/>
      </c>
      <c r="V2">
        <f>HYPERLINK("https://klasma.github.io/Logging_ANGELHOLM/klagomål/A 32268-2022.docx", "A 32268-2022")</f>
        <v/>
      </c>
      <c r="W2">
        <f>HYPERLINK("https://klasma.github.io/Logging_ANGELHOLM/klagomålsmail/A 32268-2022.docx", "A 32268-2022")</f>
        <v/>
      </c>
      <c r="X2">
        <f>HYPERLINK("https://klasma.github.io/Logging_ANGELHOLM/tillsyn/A 32268-2022.docx", "A 32268-2022")</f>
        <v/>
      </c>
      <c r="Y2">
        <f>HYPERLINK("https://klasma.github.io/Logging_ANGELHOLM/tillsynsmail/A 32268-2022.docx", "A 32268-2022")</f>
        <v/>
      </c>
    </row>
    <row r="3" ht="15" customHeight="1">
      <c r="A3" t="inlineStr">
        <is>
          <t>A 74502-2021</t>
        </is>
      </c>
      <c r="B3" s="1" t="n">
        <v>44560</v>
      </c>
      <c r="C3" s="1" t="n">
        <v>45205</v>
      </c>
      <c r="D3" t="inlineStr">
        <is>
          <t>SKÅNE LÄN</t>
        </is>
      </c>
      <c r="E3" t="inlineStr">
        <is>
          <t>ÄNGELHOLM</t>
        </is>
      </c>
      <c r="G3" t="n">
        <v>5.6</v>
      </c>
      <c r="H3" t="n">
        <v>2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Entita
Spillkråka
Västlig hakmossa</t>
        </is>
      </c>
      <c r="S3">
        <f>HYPERLINK("https://klasma.github.io/Logging_ANGELHOLM/artfynd/A 74502-2021.xlsx", "A 74502-2021")</f>
        <v/>
      </c>
      <c r="T3">
        <f>HYPERLINK("https://klasma.github.io/Logging_ANGELHOLM/kartor/A 74502-2021.png", "A 74502-2021")</f>
        <v/>
      </c>
      <c r="V3">
        <f>HYPERLINK("https://klasma.github.io/Logging_ANGELHOLM/klagomål/A 74502-2021.docx", "A 74502-2021")</f>
        <v/>
      </c>
      <c r="W3">
        <f>HYPERLINK("https://klasma.github.io/Logging_ANGELHOLM/klagomålsmail/A 74502-2021.docx", "A 74502-2021")</f>
        <v/>
      </c>
      <c r="X3">
        <f>HYPERLINK("https://klasma.github.io/Logging_ANGELHOLM/tillsyn/A 74502-2021.docx", "A 74502-2021")</f>
        <v/>
      </c>
      <c r="Y3">
        <f>HYPERLINK("https://klasma.github.io/Logging_ANGELHOLM/tillsynsmail/A 74502-2021.docx", "A 74502-2021")</f>
        <v/>
      </c>
    </row>
    <row r="4" ht="15" customHeight="1">
      <c r="A4" t="inlineStr">
        <is>
          <t>A 28874-2023</t>
        </is>
      </c>
      <c r="B4" s="1" t="n">
        <v>45104</v>
      </c>
      <c r="C4" s="1" t="n">
        <v>45205</v>
      </c>
      <c r="D4" t="inlineStr">
        <is>
          <t>SKÅNE LÄN</t>
        </is>
      </c>
      <c r="E4" t="inlineStr">
        <is>
          <t>ÄNGELHOLM</t>
        </is>
      </c>
      <c r="G4" t="n">
        <v>9</v>
      </c>
      <c r="H4" t="n">
        <v>1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Blåmossa
Stubbspretmossa
Revlummer</t>
        </is>
      </c>
      <c r="S4">
        <f>HYPERLINK("https://klasma.github.io/Logging_ANGELHOLM/artfynd/A 28874-2023.xlsx", "A 28874-2023")</f>
        <v/>
      </c>
      <c r="T4">
        <f>HYPERLINK("https://klasma.github.io/Logging_ANGELHOLM/kartor/A 28874-2023.png", "A 28874-2023")</f>
        <v/>
      </c>
      <c r="V4">
        <f>HYPERLINK("https://klasma.github.io/Logging_ANGELHOLM/klagomål/A 28874-2023.docx", "A 28874-2023")</f>
        <v/>
      </c>
      <c r="W4">
        <f>HYPERLINK("https://klasma.github.io/Logging_ANGELHOLM/klagomålsmail/A 28874-2023.docx", "A 28874-2023")</f>
        <v/>
      </c>
      <c r="X4">
        <f>HYPERLINK("https://klasma.github.io/Logging_ANGELHOLM/tillsyn/A 28874-2023.docx", "A 28874-2023")</f>
        <v/>
      </c>
      <c r="Y4">
        <f>HYPERLINK("https://klasma.github.io/Logging_ANGELHOLM/tillsynsmail/A 28874-2023.docx", "A 28874-2023")</f>
        <v/>
      </c>
    </row>
    <row r="5" ht="15" customHeight="1">
      <c r="A5" t="inlineStr">
        <is>
          <t>A 48597-2019</t>
        </is>
      </c>
      <c r="B5" s="1" t="n">
        <v>43727</v>
      </c>
      <c r="C5" s="1" t="n">
        <v>45205</v>
      </c>
      <c r="D5" t="inlineStr">
        <is>
          <t>SKÅNE LÄN</t>
        </is>
      </c>
      <c r="E5" t="inlineStr">
        <is>
          <t>ÄNGELHOLM</t>
        </is>
      </c>
      <c r="G5" t="n">
        <v>3.8</v>
      </c>
      <c r="H5" t="n">
        <v>0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Bjärebjörnbär
Skånebjörnbär</t>
        </is>
      </c>
      <c r="S5">
        <f>HYPERLINK("https://klasma.github.io/Logging_ANGELHOLM/artfynd/A 48597-2019.xlsx", "A 48597-2019")</f>
        <v/>
      </c>
      <c r="T5">
        <f>HYPERLINK("https://klasma.github.io/Logging_ANGELHOLM/kartor/A 48597-2019.png", "A 48597-2019")</f>
        <v/>
      </c>
      <c r="V5">
        <f>HYPERLINK("https://klasma.github.io/Logging_ANGELHOLM/klagomål/A 48597-2019.docx", "A 48597-2019")</f>
        <v/>
      </c>
      <c r="W5">
        <f>HYPERLINK("https://klasma.github.io/Logging_ANGELHOLM/klagomålsmail/A 48597-2019.docx", "A 48597-2019")</f>
        <v/>
      </c>
      <c r="X5">
        <f>HYPERLINK("https://klasma.github.io/Logging_ANGELHOLM/tillsyn/A 48597-2019.docx", "A 48597-2019")</f>
        <v/>
      </c>
      <c r="Y5">
        <f>HYPERLINK("https://klasma.github.io/Logging_ANGELHOLM/tillsynsmail/A 48597-2019.docx", "A 48597-2019")</f>
        <v/>
      </c>
    </row>
    <row r="6" ht="15" customHeight="1">
      <c r="A6" t="inlineStr">
        <is>
          <t>A 58790-2020</t>
        </is>
      </c>
      <c r="B6" s="1" t="n">
        <v>44146</v>
      </c>
      <c r="C6" s="1" t="n">
        <v>45205</v>
      </c>
      <c r="D6" t="inlineStr">
        <is>
          <t>SKÅNE LÄN</t>
        </is>
      </c>
      <c r="E6" t="inlineStr">
        <is>
          <t>ÄNGELHOLM</t>
        </is>
      </c>
      <c r="G6" t="n">
        <v>2.9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Entita
Skogsbräsma</t>
        </is>
      </c>
      <c r="S6">
        <f>HYPERLINK("https://klasma.github.io/Logging_ANGELHOLM/artfynd/A 58790-2020.xlsx", "A 58790-2020")</f>
        <v/>
      </c>
      <c r="T6">
        <f>HYPERLINK("https://klasma.github.io/Logging_ANGELHOLM/kartor/A 58790-2020.png", "A 58790-2020")</f>
        <v/>
      </c>
      <c r="V6">
        <f>HYPERLINK("https://klasma.github.io/Logging_ANGELHOLM/klagomål/A 58790-2020.docx", "A 58790-2020")</f>
        <v/>
      </c>
      <c r="W6">
        <f>HYPERLINK("https://klasma.github.io/Logging_ANGELHOLM/klagomålsmail/A 58790-2020.docx", "A 58790-2020")</f>
        <v/>
      </c>
      <c r="X6">
        <f>HYPERLINK("https://klasma.github.io/Logging_ANGELHOLM/tillsyn/A 58790-2020.docx", "A 58790-2020")</f>
        <v/>
      </c>
      <c r="Y6">
        <f>HYPERLINK("https://klasma.github.io/Logging_ANGELHOLM/tillsynsmail/A 58790-2020.docx", "A 58790-2020")</f>
        <v/>
      </c>
    </row>
    <row r="7" ht="15" customHeight="1">
      <c r="A7" t="inlineStr">
        <is>
          <t>A 51114-2019</t>
        </is>
      </c>
      <c r="B7" s="1" t="n">
        <v>43732</v>
      </c>
      <c r="C7" s="1" t="n">
        <v>45205</v>
      </c>
      <c r="D7" t="inlineStr">
        <is>
          <t>SKÅNE LÄN</t>
        </is>
      </c>
      <c r="E7" t="inlineStr">
        <is>
          <t>ÄNGELHOLM</t>
        </is>
      </c>
      <c r="G7" t="n">
        <v>10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Borsttåg</t>
        </is>
      </c>
      <c r="S7">
        <f>HYPERLINK("https://klasma.github.io/Logging_ANGELHOLM/artfynd/A 51114-2019.xlsx", "A 51114-2019")</f>
        <v/>
      </c>
      <c r="T7">
        <f>HYPERLINK("https://klasma.github.io/Logging_ANGELHOLM/kartor/A 51114-2019.png", "A 51114-2019")</f>
        <v/>
      </c>
      <c r="V7">
        <f>HYPERLINK("https://klasma.github.io/Logging_ANGELHOLM/klagomål/A 51114-2019.docx", "A 51114-2019")</f>
        <v/>
      </c>
      <c r="W7">
        <f>HYPERLINK("https://klasma.github.io/Logging_ANGELHOLM/klagomålsmail/A 51114-2019.docx", "A 51114-2019")</f>
        <v/>
      </c>
      <c r="X7">
        <f>HYPERLINK("https://klasma.github.io/Logging_ANGELHOLM/tillsyn/A 51114-2019.docx", "A 51114-2019")</f>
        <v/>
      </c>
      <c r="Y7">
        <f>HYPERLINK("https://klasma.github.io/Logging_ANGELHOLM/tillsynsmail/A 51114-2019.docx", "A 51114-2019")</f>
        <v/>
      </c>
    </row>
    <row r="8" ht="15" customHeight="1">
      <c r="A8" t="inlineStr">
        <is>
          <t>A 7635-2020</t>
        </is>
      </c>
      <c r="B8" s="1" t="n">
        <v>43872</v>
      </c>
      <c r="C8" s="1" t="n">
        <v>45205</v>
      </c>
      <c r="D8" t="inlineStr">
        <is>
          <t>SKÅNE LÄN</t>
        </is>
      </c>
      <c r="E8" t="inlineStr">
        <is>
          <t>ÄNGELHOLM</t>
        </is>
      </c>
      <c r="G8" t="n">
        <v>2.2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Blåmossa</t>
        </is>
      </c>
      <c r="S8">
        <f>HYPERLINK("https://klasma.github.io/Logging_ANGELHOLM/artfynd/A 7635-2020.xlsx", "A 7635-2020")</f>
        <v/>
      </c>
      <c r="T8">
        <f>HYPERLINK("https://klasma.github.io/Logging_ANGELHOLM/kartor/A 7635-2020.png", "A 7635-2020")</f>
        <v/>
      </c>
      <c r="V8">
        <f>HYPERLINK("https://klasma.github.io/Logging_ANGELHOLM/klagomål/A 7635-2020.docx", "A 7635-2020")</f>
        <v/>
      </c>
      <c r="W8">
        <f>HYPERLINK("https://klasma.github.io/Logging_ANGELHOLM/klagomålsmail/A 7635-2020.docx", "A 7635-2020")</f>
        <v/>
      </c>
      <c r="X8">
        <f>HYPERLINK("https://klasma.github.io/Logging_ANGELHOLM/tillsyn/A 7635-2020.docx", "A 7635-2020")</f>
        <v/>
      </c>
      <c r="Y8">
        <f>HYPERLINK("https://klasma.github.io/Logging_ANGELHOLM/tillsynsmail/A 7635-2020.docx", "A 7635-2020")</f>
        <v/>
      </c>
    </row>
    <row r="9" ht="15" customHeight="1">
      <c r="A9" t="inlineStr">
        <is>
          <t>A 8665-2020</t>
        </is>
      </c>
      <c r="B9" s="1" t="n">
        <v>43878</v>
      </c>
      <c r="C9" s="1" t="n">
        <v>45205</v>
      </c>
      <c r="D9" t="inlineStr">
        <is>
          <t>SKÅNE LÄN</t>
        </is>
      </c>
      <c r="E9" t="inlineStr">
        <is>
          <t>ÄNGELHOLM</t>
        </is>
      </c>
      <c r="G9" t="n">
        <v>4.7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Glansbjörnbär</t>
        </is>
      </c>
      <c r="S9">
        <f>HYPERLINK("https://klasma.github.io/Logging_ANGELHOLM/artfynd/A 8665-2020.xlsx", "A 8665-2020")</f>
        <v/>
      </c>
      <c r="T9">
        <f>HYPERLINK("https://klasma.github.io/Logging_ANGELHOLM/kartor/A 8665-2020.png", "A 8665-2020")</f>
        <v/>
      </c>
      <c r="V9">
        <f>HYPERLINK("https://klasma.github.io/Logging_ANGELHOLM/klagomål/A 8665-2020.docx", "A 8665-2020")</f>
        <v/>
      </c>
      <c r="W9">
        <f>HYPERLINK("https://klasma.github.io/Logging_ANGELHOLM/klagomålsmail/A 8665-2020.docx", "A 8665-2020")</f>
        <v/>
      </c>
      <c r="X9">
        <f>HYPERLINK("https://klasma.github.io/Logging_ANGELHOLM/tillsyn/A 8665-2020.docx", "A 8665-2020")</f>
        <v/>
      </c>
      <c r="Y9">
        <f>HYPERLINK("https://klasma.github.io/Logging_ANGELHOLM/tillsynsmail/A 8665-2020.docx", "A 8665-2020")</f>
        <v/>
      </c>
    </row>
    <row r="10" ht="15" customHeight="1">
      <c r="A10" t="inlineStr">
        <is>
          <t>A 65104-2020</t>
        </is>
      </c>
      <c r="B10" s="1" t="n">
        <v>44172</v>
      </c>
      <c r="C10" s="1" t="n">
        <v>45205</v>
      </c>
      <c r="D10" t="inlineStr">
        <is>
          <t>SKÅNE LÄN</t>
        </is>
      </c>
      <c r="E10" t="inlineStr">
        <is>
          <t>ÄNGELHOLM</t>
        </is>
      </c>
      <c r="G10" t="n">
        <v>0.7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Backsippa</t>
        </is>
      </c>
      <c r="S10">
        <f>HYPERLINK("https://klasma.github.io/Logging_ANGELHOLM/artfynd/A 65104-2020.xlsx", "A 65104-2020")</f>
        <v/>
      </c>
      <c r="T10">
        <f>HYPERLINK("https://klasma.github.io/Logging_ANGELHOLM/kartor/A 65104-2020.png", "A 65104-2020")</f>
        <v/>
      </c>
      <c r="V10">
        <f>HYPERLINK("https://klasma.github.io/Logging_ANGELHOLM/klagomål/A 65104-2020.docx", "A 65104-2020")</f>
        <v/>
      </c>
      <c r="W10">
        <f>HYPERLINK("https://klasma.github.io/Logging_ANGELHOLM/klagomålsmail/A 65104-2020.docx", "A 65104-2020")</f>
        <v/>
      </c>
      <c r="X10">
        <f>HYPERLINK("https://klasma.github.io/Logging_ANGELHOLM/tillsyn/A 65104-2020.docx", "A 65104-2020")</f>
        <v/>
      </c>
      <c r="Y10">
        <f>HYPERLINK("https://klasma.github.io/Logging_ANGELHOLM/tillsynsmail/A 65104-2020.docx", "A 65104-2020")</f>
        <v/>
      </c>
    </row>
    <row r="11" ht="15" customHeight="1">
      <c r="A11" t="inlineStr">
        <is>
          <t>A 74272-2021</t>
        </is>
      </c>
      <c r="B11" s="1" t="n">
        <v>44553</v>
      </c>
      <c r="C11" s="1" t="n">
        <v>45205</v>
      </c>
      <c r="D11" t="inlineStr">
        <is>
          <t>SKÅNE LÄN</t>
        </is>
      </c>
      <c r="E11" t="inlineStr">
        <is>
          <t>ÄNGELHOLM</t>
        </is>
      </c>
      <c r="G11" t="n">
        <v>5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Entita</t>
        </is>
      </c>
      <c r="S11">
        <f>HYPERLINK("https://klasma.github.io/Logging_ANGELHOLM/artfynd/A 74272-2021.xlsx", "A 74272-2021")</f>
        <v/>
      </c>
      <c r="T11">
        <f>HYPERLINK("https://klasma.github.io/Logging_ANGELHOLM/kartor/A 74272-2021.png", "A 74272-2021")</f>
        <v/>
      </c>
      <c r="V11">
        <f>HYPERLINK("https://klasma.github.io/Logging_ANGELHOLM/klagomål/A 74272-2021.docx", "A 74272-2021")</f>
        <v/>
      </c>
      <c r="W11">
        <f>HYPERLINK("https://klasma.github.io/Logging_ANGELHOLM/klagomålsmail/A 74272-2021.docx", "A 74272-2021")</f>
        <v/>
      </c>
      <c r="X11">
        <f>HYPERLINK("https://klasma.github.io/Logging_ANGELHOLM/tillsyn/A 74272-2021.docx", "A 74272-2021")</f>
        <v/>
      </c>
      <c r="Y11">
        <f>HYPERLINK("https://klasma.github.io/Logging_ANGELHOLM/tillsynsmail/A 74272-2021.docx", "A 74272-2021")</f>
        <v/>
      </c>
    </row>
    <row r="12" ht="15" customHeight="1">
      <c r="A12" t="inlineStr">
        <is>
          <t>A 28265-2022</t>
        </is>
      </c>
      <c r="B12" s="1" t="n">
        <v>44746</v>
      </c>
      <c r="C12" s="1" t="n">
        <v>45205</v>
      </c>
      <c r="D12" t="inlineStr">
        <is>
          <t>SKÅNE LÄN</t>
        </is>
      </c>
      <c r="E12" t="inlineStr">
        <is>
          <t>ÄNGELHOLM</t>
        </is>
      </c>
      <c r="G12" t="n">
        <v>3.3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Havsörn</t>
        </is>
      </c>
      <c r="S12">
        <f>HYPERLINK("https://klasma.github.io/Logging_ANGELHOLM/artfynd/A 28265-2022.xlsx", "A 28265-2022")</f>
        <v/>
      </c>
      <c r="T12">
        <f>HYPERLINK("https://klasma.github.io/Logging_ANGELHOLM/kartor/A 28265-2022.png", "A 28265-2022")</f>
        <v/>
      </c>
      <c r="V12">
        <f>HYPERLINK("https://klasma.github.io/Logging_ANGELHOLM/klagomål/A 28265-2022.docx", "A 28265-2022")</f>
        <v/>
      </c>
      <c r="W12">
        <f>HYPERLINK("https://klasma.github.io/Logging_ANGELHOLM/klagomålsmail/A 28265-2022.docx", "A 28265-2022")</f>
        <v/>
      </c>
      <c r="X12">
        <f>HYPERLINK("https://klasma.github.io/Logging_ANGELHOLM/tillsyn/A 28265-2022.docx", "A 28265-2022")</f>
        <v/>
      </c>
      <c r="Y12">
        <f>HYPERLINK("https://klasma.github.io/Logging_ANGELHOLM/tillsynsmail/A 28265-2022.docx", "A 28265-2022")</f>
        <v/>
      </c>
    </row>
    <row r="13" ht="15" customHeight="1">
      <c r="A13" t="inlineStr">
        <is>
          <t>A 36038-2022</t>
        </is>
      </c>
      <c r="B13" s="1" t="n">
        <v>44802</v>
      </c>
      <c r="C13" s="1" t="n">
        <v>45205</v>
      </c>
      <c r="D13" t="inlineStr">
        <is>
          <t>SKÅNE LÄN</t>
        </is>
      </c>
      <c r="E13" t="inlineStr">
        <is>
          <t>ÄNGELHOLM</t>
        </is>
      </c>
      <c r="G13" t="n">
        <v>1.7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Västlig hakmossa</t>
        </is>
      </c>
      <c r="S13">
        <f>HYPERLINK("https://klasma.github.io/Logging_ANGELHOLM/artfynd/A 36038-2022.xlsx", "A 36038-2022")</f>
        <v/>
      </c>
      <c r="T13">
        <f>HYPERLINK("https://klasma.github.io/Logging_ANGELHOLM/kartor/A 36038-2022.png", "A 36038-2022")</f>
        <v/>
      </c>
      <c r="V13">
        <f>HYPERLINK("https://klasma.github.io/Logging_ANGELHOLM/klagomål/A 36038-2022.docx", "A 36038-2022")</f>
        <v/>
      </c>
      <c r="W13">
        <f>HYPERLINK("https://klasma.github.io/Logging_ANGELHOLM/klagomålsmail/A 36038-2022.docx", "A 36038-2022")</f>
        <v/>
      </c>
      <c r="X13">
        <f>HYPERLINK("https://klasma.github.io/Logging_ANGELHOLM/tillsyn/A 36038-2022.docx", "A 36038-2022")</f>
        <v/>
      </c>
      <c r="Y13">
        <f>HYPERLINK("https://klasma.github.io/Logging_ANGELHOLM/tillsynsmail/A 36038-2022.docx", "A 36038-2022")</f>
        <v/>
      </c>
    </row>
    <row r="14" ht="15" customHeight="1">
      <c r="A14" t="inlineStr">
        <is>
          <t>A 39543-2018</t>
        </is>
      </c>
      <c r="B14" s="1" t="n">
        <v>43340</v>
      </c>
      <c r="C14" s="1" t="n">
        <v>45205</v>
      </c>
      <c r="D14" t="inlineStr">
        <is>
          <t>SKÅNE LÄN</t>
        </is>
      </c>
      <c r="E14" t="inlineStr">
        <is>
          <t>ÄNGELHOLM</t>
        </is>
      </c>
      <c r="G14" t="n">
        <v>5.3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47706-2018</t>
        </is>
      </c>
      <c r="B15" s="1" t="n">
        <v>43369</v>
      </c>
      <c r="C15" s="1" t="n">
        <v>45205</v>
      </c>
      <c r="D15" t="inlineStr">
        <is>
          <t>SKÅNE LÄN</t>
        </is>
      </c>
      <c r="E15" t="inlineStr">
        <is>
          <t>ÄNGELHOLM</t>
        </is>
      </c>
      <c r="G15" t="n">
        <v>1.8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48039-2018</t>
        </is>
      </c>
      <c r="B16" s="1" t="n">
        <v>43370</v>
      </c>
      <c r="C16" s="1" t="n">
        <v>45205</v>
      </c>
      <c r="D16" t="inlineStr">
        <is>
          <t>SKÅNE LÄN</t>
        </is>
      </c>
      <c r="E16" t="inlineStr">
        <is>
          <t>ÄNGELHOLM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65756-2018</t>
        </is>
      </c>
      <c r="B17" s="1" t="n">
        <v>43433</v>
      </c>
      <c r="C17" s="1" t="n">
        <v>45205</v>
      </c>
      <c r="D17" t="inlineStr">
        <is>
          <t>SKÅNE LÄN</t>
        </is>
      </c>
      <c r="E17" t="inlineStr">
        <is>
          <t>ÄNGELHOLM</t>
        </is>
      </c>
      <c r="G17" t="n">
        <v>1.3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69736-2018</t>
        </is>
      </c>
      <c r="B18" s="1" t="n">
        <v>43447</v>
      </c>
      <c r="C18" s="1" t="n">
        <v>45205</v>
      </c>
      <c r="D18" t="inlineStr">
        <is>
          <t>SKÅNE LÄN</t>
        </is>
      </c>
      <c r="E18" t="inlineStr">
        <is>
          <t>ÄNGELHOLM</t>
        </is>
      </c>
      <c r="G18" t="n">
        <v>1.1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71820-2018</t>
        </is>
      </c>
      <c r="B19" s="1" t="n">
        <v>43452</v>
      </c>
      <c r="C19" s="1" t="n">
        <v>45205</v>
      </c>
      <c r="D19" t="inlineStr">
        <is>
          <t>SKÅNE LÄN</t>
        </is>
      </c>
      <c r="E19" t="inlineStr">
        <is>
          <t>ÄNGELHOLM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678-2019</t>
        </is>
      </c>
      <c r="B20" s="1" t="n">
        <v>43469</v>
      </c>
      <c r="C20" s="1" t="n">
        <v>45205</v>
      </c>
      <c r="D20" t="inlineStr">
        <is>
          <t>SKÅNE LÄN</t>
        </is>
      </c>
      <c r="E20" t="inlineStr">
        <is>
          <t>ÄNGELHOLM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670-2019</t>
        </is>
      </c>
      <c r="B21" s="1" t="n">
        <v>43469</v>
      </c>
      <c r="C21" s="1" t="n">
        <v>45205</v>
      </c>
      <c r="D21" t="inlineStr">
        <is>
          <t>SKÅNE LÄN</t>
        </is>
      </c>
      <c r="E21" t="inlineStr">
        <is>
          <t>ÄNGELHOLM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2038-2019</t>
        </is>
      </c>
      <c r="B22" s="1" t="n">
        <v>43475</v>
      </c>
      <c r="C22" s="1" t="n">
        <v>45205</v>
      </c>
      <c r="D22" t="inlineStr">
        <is>
          <t>SKÅNE LÄN</t>
        </is>
      </c>
      <c r="E22" t="inlineStr">
        <is>
          <t>ÄNGELHOLM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4626-2019</t>
        </is>
      </c>
      <c r="B23" s="1" t="n">
        <v>43486</v>
      </c>
      <c r="C23" s="1" t="n">
        <v>45205</v>
      </c>
      <c r="D23" t="inlineStr">
        <is>
          <t>SKÅNE LÄN</t>
        </is>
      </c>
      <c r="E23" t="inlineStr">
        <is>
          <t>ÄNGELHOLM</t>
        </is>
      </c>
      <c r="G23" t="n">
        <v>6.5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6818-2019</t>
        </is>
      </c>
      <c r="B24" s="1" t="n">
        <v>43495</v>
      </c>
      <c r="C24" s="1" t="n">
        <v>45205</v>
      </c>
      <c r="D24" t="inlineStr">
        <is>
          <t>SKÅNE LÄN</t>
        </is>
      </c>
      <c r="E24" t="inlineStr">
        <is>
          <t>ÄNGELHOLM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8856-2019</t>
        </is>
      </c>
      <c r="B25" s="1" t="n">
        <v>43503</v>
      </c>
      <c r="C25" s="1" t="n">
        <v>45205</v>
      </c>
      <c r="D25" t="inlineStr">
        <is>
          <t>SKÅNE LÄN</t>
        </is>
      </c>
      <c r="E25" t="inlineStr">
        <is>
          <t>ÄNGELHOLM</t>
        </is>
      </c>
      <c r="G25" t="n">
        <v>2.9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10939-2019</t>
        </is>
      </c>
      <c r="B26" s="1" t="n">
        <v>43515</v>
      </c>
      <c r="C26" s="1" t="n">
        <v>45205</v>
      </c>
      <c r="D26" t="inlineStr">
        <is>
          <t>SKÅNE LÄN</t>
        </is>
      </c>
      <c r="E26" t="inlineStr">
        <is>
          <t>ÄNGELHOLM</t>
        </is>
      </c>
      <c r="G26" t="n">
        <v>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12816-2019</t>
        </is>
      </c>
      <c r="B27" s="1" t="n">
        <v>43525</v>
      </c>
      <c r="C27" s="1" t="n">
        <v>45205</v>
      </c>
      <c r="D27" t="inlineStr">
        <is>
          <t>SKÅNE LÄN</t>
        </is>
      </c>
      <c r="E27" t="inlineStr">
        <is>
          <t>ÄNGELHOLM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16759-2019</t>
        </is>
      </c>
      <c r="B28" s="1" t="n">
        <v>43549</v>
      </c>
      <c r="C28" s="1" t="n">
        <v>45205</v>
      </c>
      <c r="D28" t="inlineStr">
        <is>
          <t>SKÅNE LÄN</t>
        </is>
      </c>
      <c r="E28" t="inlineStr">
        <is>
          <t>ÄNGELHOLM</t>
        </is>
      </c>
      <c r="G28" t="n">
        <v>7.1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22516-2019</t>
        </is>
      </c>
      <c r="B29" s="1" t="n">
        <v>43587</v>
      </c>
      <c r="C29" s="1" t="n">
        <v>45205</v>
      </c>
      <c r="D29" t="inlineStr">
        <is>
          <t>SKÅNE LÄN</t>
        </is>
      </c>
      <c r="E29" t="inlineStr">
        <is>
          <t>ÄNGELHOLM</t>
        </is>
      </c>
      <c r="G29" t="n">
        <v>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23781-2019</t>
        </is>
      </c>
      <c r="B30" s="1" t="n">
        <v>43595</v>
      </c>
      <c r="C30" s="1" t="n">
        <v>45205</v>
      </c>
      <c r="D30" t="inlineStr">
        <is>
          <t>SKÅNE LÄN</t>
        </is>
      </c>
      <c r="E30" t="inlineStr">
        <is>
          <t>ÄNGELHOLM</t>
        </is>
      </c>
      <c r="G30" t="n">
        <v>2.1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24095-2019</t>
        </is>
      </c>
      <c r="B31" s="1" t="n">
        <v>43598</v>
      </c>
      <c r="C31" s="1" t="n">
        <v>45205</v>
      </c>
      <c r="D31" t="inlineStr">
        <is>
          <t>SKÅNE LÄN</t>
        </is>
      </c>
      <c r="E31" t="inlineStr">
        <is>
          <t>ÄNGELHOLM</t>
        </is>
      </c>
      <c r="G31" t="n">
        <v>3.7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27059-2019</t>
        </is>
      </c>
      <c r="B32" s="1" t="n">
        <v>43614</v>
      </c>
      <c r="C32" s="1" t="n">
        <v>45205</v>
      </c>
      <c r="D32" t="inlineStr">
        <is>
          <t>SKÅNE LÄN</t>
        </is>
      </c>
      <c r="E32" t="inlineStr">
        <is>
          <t>ÄNGELHOLM</t>
        </is>
      </c>
      <c r="G32" t="n">
        <v>2.9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43405-2019</t>
        </is>
      </c>
      <c r="B33" s="1" t="n">
        <v>43706</v>
      </c>
      <c r="C33" s="1" t="n">
        <v>45205</v>
      </c>
      <c r="D33" t="inlineStr">
        <is>
          <t>SKÅNE LÄN</t>
        </is>
      </c>
      <c r="E33" t="inlineStr">
        <is>
          <t>ÄNGELHOLM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43407-2019</t>
        </is>
      </c>
      <c r="B34" s="1" t="n">
        <v>43706</v>
      </c>
      <c r="C34" s="1" t="n">
        <v>45205</v>
      </c>
      <c r="D34" t="inlineStr">
        <is>
          <t>SKÅNE LÄN</t>
        </is>
      </c>
      <c r="E34" t="inlineStr">
        <is>
          <t>ÄNGELHOLM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45734-2019</t>
        </is>
      </c>
      <c r="B35" s="1" t="n">
        <v>43712</v>
      </c>
      <c r="C35" s="1" t="n">
        <v>45205</v>
      </c>
      <c r="D35" t="inlineStr">
        <is>
          <t>SKÅNE LÄN</t>
        </is>
      </c>
      <c r="E35" t="inlineStr">
        <is>
          <t>ÄNGELHOLM</t>
        </is>
      </c>
      <c r="G35" t="n">
        <v>4.7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45682-2019</t>
        </is>
      </c>
      <c r="B36" s="1" t="n">
        <v>43717</v>
      </c>
      <c r="C36" s="1" t="n">
        <v>45205</v>
      </c>
      <c r="D36" t="inlineStr">
        <is>
          <t>SKÅNE LÄN</t>
        </is>
      </c>
      <c r="E36" t="inlineStr">
        <is>
          <t>ÄNGELHOLM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45693-2019</t>
        </is>
      </c>
      <c r="B37" s="1" t="n">
        <v>43717</v>
      </c>
      <c r="C37" s="1" t="n">
        <v>45205</v>
      </c>
      <c r="D37" t="inlineStr">
        <is>
          <t>SKÅNE LÄN</t>
        </is>
      </c>
      <c r="E37" t="inlineStr">
        <is>
          <t>ÄNGELHOLM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64755-2019</t>
        </is>
      </c>
      <c r="B38" s="1" t="n">
        <v>43801</v>
      </c>
      <c r="C38" s="1" t="n">
        <v>45205</v>
      </c>
      <c r="D38" t="inlineStr">
        <is>
          <t>SKÅNE LÄN</t>
        </is>
      </c>
      <c r="E38" t="inlineStr">
        <is>
          <t>ÄNGELHOLM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67739-2019</t>
        </is>
      </c>
      <c r="B39" s="1" t="n">
        <v>43810</v>
      </c>
      <c r="C39" s="1" t="n">
        <v>45205</v>
      </c>
      <c r="D39" t="inlineStr">
        <is>
          <t>SKÅNE LÄN</t>
        </is>
      </c>
      <c r="E39" t="inlineStr">
        <is>
          <t>ÄNGELHOLM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67731-2019</t>
        </is>
      </c>
      <c r="B40" s="1" t="n">
        <v>43810</v>
      </c>
      <c r="C40" s="1" t="n">
        <v>45205</v>
      </c>
      <c r="D40" t="inlineStr">
        <is>
          <t>SKÅNE LÄN</t>
        </is>
      </c>
      <c r="E40" t="inlineStr">
        <is>
          <t>ÄNGELHOLM</t>
        </is>
      </c>
      <c r="G40" t="n">
        <v>5.3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7539-2020</t>
        </is>
      </c>
      <c r="B41" s="1" t="n">
        <v>43872</v>
      </c>
      <c r="C41" s="1" t="n">
        <v>45205</v>
      </c>
      <c r="D41" t="inlineStr">
        <is>
          <t>SKÅNE LÄN</t>
        </is>
      </c>
      <c r="E41" t="inlineStr">
        <is>
          <t>ÄNGELHOLM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9498-2020</t>
        </is>
      </c>
      <c r="B42" s="1" t="n">
        <v>43880</v>
      </c>
      <c r="C42" s="1" t="n">
        <v>45205</v>
      </c>
      <c r="D42" t="inlineStr">
        <is>
          <t>SKÅNE LÄN</t>
        </is>
      </c>
      <c r="E42" t="inlineStr">
        <is>
          <t>ÄNGELHOLM</t>
        </is>
      </c>
      <c r="G42" t="n">
        <v>2.5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11783-2020</t>
        </is>
      </c>
      <c r="B43" s="1" t="n">
        <v>43894</v>
      </c>
      <c r="C43" s="1" t="n">
        <v>45205</v>
      </c>
      <c r="D43" t="inlineStr">
        <is>
          <t>SKÅNE LÄN</t>
        </is>
      </c>
      <c r="E43" t="inlineStr">
        <is>
          <t>ÄNGELHOLM</t>
        </is>
      </c>
      <c r="G43" t="n">
        <v>5.2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12507-2020</t>
        </is>
      </c>
      <c r="B44" s="1" t="n">
        <v>43896</v>
      </c>
      <c r="C44" s="1" t="n">
        <v>45205</v>
      </c>
      <c r="D44" t="inlineStr">
        <is>
          <t>SKÅNE LÄN</t>
        </is>
      </c>
      <c r="E44" t="inlineStr">
        <is>
          <t>ÄNGELHOLM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23714-2020</t>
        </is>
      </c>
      <c r="B45" s="1" t="n">
        <v>43970</v>
      </c>
      <c r="C45" s="1" t="n">
        <v>45205</v>
      </c>
      <c r="D45" t="inlineStr">
        <is>
          <t>SKÅNE LÄN</t>
        </is>
      </c>
      <c r="E45" t="inlineStr">
        <is>
          <t>ÄNGELHOLM</t>
        </is>
      </c>
      <c r="G45" t="n">
        <v>3.9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25723-2020</t>
        </is>
      </c>
      <c r="B46" s="1" t="n">
        <v>43984</v>
      </c>
      <c r="C46" s="1" t="n">
        <v>45205</v>
      </c>
      <c r="D46" t="inlineStr">
        <is>
          <t>SKÅNE LÄN</t>
        </is>
      </c>
      <c r="E46" t="inlineStr">
        <is>
          <t>ÄNGELHOLM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35439-2020</t>
        </is>
      </c>
      <c r="B47" s="1" t="n">
        <v>44042</v>
      </c>
      <c r="C47" s="1" t="n">
        <v>45205</v>
      </c>
      <c r="D47" t="inlineStr">
        <is>
          <t>SKÅNE LÄN</t>
        </is>
      </c>
      <c r="E47" t="inlineStr">
        <is>
          <t>ÄNGELHOLM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35435-2020</t>
        </is>
      </c>
      <c r="B48" s="1" t="n">
        <v>44042</v>
      </c>
      <c r="C48" s="1" t="n">
        <v>45205</v>
      </c>
      <c r="D48" t="inlineStr">
        <is>
          <t>SKÅNE LÄN</t>
        </is>
      </c>
      <c r="E48" t="inlineStr">
        <is>
          <t>ÄNGELHOLM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35442-2020</t>
        </is>
      </c>
      <c r="B49" s="1" t="n">
        <v>44042</v>
      </c>
      <c r="C49" s="1" t="n">
        <v>45205</v>
      </c>
      <c r="D49" t="inlineStr">
        <is>
          <t>SKÅNE LÄN</t>
        </is>
      </c>
      <c r="E49" t="inlineStr">
        <is>
          <t>ÄNGELHOLM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42565-2020</t>
        </is>
      </c>
      <c r="B50" s="1" t="n">
        <v>44077</v>
      </c>
      <c r="C50" s="1" t="n">
        <v>45205</v>
      </c>
      <c r="D50" t="inlineStr">
        <is>
          <t>SKÅNE LÄN</t>
        </is>
      </c>
      <c r="E50" t="inlineStr">
        <is>
          <t>ÄNGELHOLM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43645-2020</t>
        </is>
      </c>
      <c r="B51" s="1" t="n">
        <v>44078</v>
      </c>
      <c r="C51" s="1" t="n">
        <v>45205</v>
      </c>
      <c r="D51" t="inlineStr">
        <is>
          <t>SKÅNE LÄN</t>
        </is>
      </c>
      <c r="E51" t="inlineStr">
        <is>
          <t>ÄNGELHOLM</t>
        </is>
      </c>
      <c r="G51" t="n">
        <v>12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47566-2020</t>
        </is>
      </c>
      <c r="B52" s="1" t="n">
        <v>44098</v>
      </c>
      <c r="C52" s="1" t="n">
        <v>45205</v>
      </c>
      <c r="D52" t="inlineStr">
        <is>
          <t>SKÅNE LÄN</t>
        </is>
      </c>
      <c r="E52" t="inlineStr">
        <is>
          <t>ÄNGELHOLM</t>
        </is>
      </c>
      <c r="G52" t="n">
        <v>3.2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68428-2020</t>
        </is>
      </c>
      <c r="B53" s="1" t="n">
        <v>44183</v>
      </c>
      <c r="C53" s="1" t="n">
        <v>45205</v>
      </c>
      <c r="D53" t="inlineStr">
        <is>
          <t>SKÅNE LÄN</t>
        </is>
      </c>
      <c r="E53" t="inlineStr">
        <is>
          <t>ÄNGELHOLM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1578-2021</t>
        </is>
      </c>
      <c r="B54" s="1" t="n">
        <v>44209</v>
      </c>
      <c r="C54" s="1" t="n">
        <v>45205</v>
      </c>
      <c r="D54" t="inlineStr">
        <is>
          <t>SKÅNE LÄN</t>
        </is>
      </c>
      <c r="E54" t="inlineStr">
        <is>
          <t>ÄNGELHOLM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1620-2021</t>
        </is>
      </c>
      <c r="B55" s="1" t="n">
        <v>44209</v>
      </c>
      <c r="C55" s="1" t="n">
        <v>45205</v>
      </c>
      <c r="D55" t="inlineStr">
        <is>
          <t>SKÅNE LÄN</t>
        </is>
      </c>
      <c r="E55" t="inlineStr">
        <is>
          <t>ÄNGELHOLM</t>
        </is>
      </c>
      <c r="G55" t="n">
        <v>2.2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4244-2021</t>
        </is>
      </c>
      <c r="B56" s="1" t="n">
        <v>44223</v>
      </c>
      <c r="C56" s="1" t="n">
        <v>45205</v>
      </c>
      <c r="D56" t="inlineStr">
        <is>
          <t>SKÅNE LÄN</t>
        </is>
      </c>
      <c r="E56" t="inlineStr">
        <is>
          <t>ÄNGELHOLM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4933-2021</t>
        </is>
      </c>
      <c r="B57" s="1" t="n">
        <v>44227</v>
      </c>
      <c r="C57" s="1" t="n">
        <v>45205</v>
      </c>
      <c r="D57" t="inlineStr">
        <is>
          <t>SKÅNE LÄN</t>
        </is>
      </c>
      <c r="E57" t="inlineStr">
        <is>
          <t>ÄNGELHOLM</t>
        </is>
      </c>
      <c r="G57" t="n">
        <v>1.9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6574-2021</t>
        </is>
      </c>
      <c r="B58" s="1" t="n">
        <v>44236</v>
      </c>
      <c r="C58" s="1" t="n">
        <v>45205</v>
      </c>
      <c r="D58" t="inlineStr">
        <is>
          <t>SKÅNE LÄN</t>
        </is>
      </c>
      <c r="E58" t="inlineStr">
        <is>
          <t>ÄNGELHOLM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10377-2021</t>
        </is>
      </c>
      <c r="B59" s="1" t="n">
        <v>44257</v>
      </c>
      <c r="C59" s="1" t="n">
        <v>45205</v>
      </c>
      <c r="D59" t="inlineStr">
        <is>
          <t>SKÅNE LÄN</t>
        </is>
      </c>
      <c r="E59" t="inlineStr">
        <is>
          <t>ÄNGELHOLM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10833-2021</t>
        </is>
      </c>
      <c r="B60" s="1" t="n">
        <v>44259</v>
      </c>
      <c r="C60" s="1" t="n">
        <v>45205</v>
      </c>
      <c r="D60" t="inlineStr">
        <is>
          <t>SKÅNE LÄN</t>
        </is>
      </c>
      <c r="E60" t="inlineStr">
        <is>
          <t>ÄNGELHOLM</t>
        </is>
      </c>
      <c r="G60" t="n">
        <v>5.4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24691-2021</t>
        </is>
      </c>
      <c r="B61" s="1" t="n">
        <v>44340</v>
      </c>
      <c r="C61" s="1" t="n">
        <v>45205</v>
      </c>
      <c r="D61" t="inlineStr">
        <is>
          <t>SKÅNE LÄN</t>
        </is>
      </c>
      <c r="E61" t="inlineStr">
        <is>
          <t>ÄNGELHOLM</t>
        </is>
      </c>
      <c r="G61" t="n">
        <v>3.4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24932-2021</t>
        </is>
      </c>
      <c r="B62" s="1" t="n">
        <v>44341</v>
      </c>
      <c r="C62" s="1" t="n">
        <v>45205</v>
      </c>
      <c r="D62" t="inlineStr">
        <is>
          <t>SKÅNE LÄN</t>
        </is>
      </c>
      <c r="E62" t="inlineStr">
        <is>
          <t>ÄNGELHOLM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32735-2021</t>
        </is>
      </c>
      <c r="B63" s="1" t="n">
        <v>44375</v>
      </c>
      <c r="C63" s="1" t="n">
        <v>45205</v>
      </c>
      <c r="D63" t="inlineStr">
        <is>
          <t>SKÅNE LÄN</t>
        </is>
      </c>
      <c r="E63" t="inlineStr">
        <is>
          <t>ÄNGELHOLM</t>
        </is>
      </c>
      <c r="G63" t="n">
        <v>2.3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56094-2021</t>
        </is>
      </c>
      <c r="B64" s="1" t="n">
        <v>44477</v>
      </c>
      <c r="C64" s="1" t="n">
        <v>45205</v>
      </c>
      <c r="D64" t="inlineStr">
        <is>
          <t>SKÅNE LÄN</t>
        </is>
      </c>
      <c r="E64" t="inlineStr">
        <is>
          <t>ÄNGELHOLM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56569-2021</t>
        </is>
      </c>
      <c r="B65" s="1" t="n">
        <v>44480</v>
      </c>
      <c r="C65" s="1" t="n">
        <v>45205</v>
      </c>
      <c r="D65" t="inlineStr">
        <is>
          <t>SKÅNE LÄN</t>
        </is>
      </c>
      <c r="E65" t="inlineStr">
        <is>
          <t>ÄNGELHOLM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61094-2021</t>
        </is>
      </c>
      <c r="B66" s="1" t="n">
        <v>44498</v>
      </c>
      <c r="C66" s="1" t="n">
        <v>45205</v>
      </c>
      <c r="D66" t="inlineStr">
        <is>
          <t>SKÅNE LÄN</t>
        </is>
      </c>
      <c r="E66" t="inlineStr">
        <is>
          <t>ÄNGELHOLM</t>
        </is>
      </c>
      <c r="G66" t="n">
        <v>6.4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74214-2021</t>
        </is>
      </c>
      <c r="B67" s="1" t="n">
        <v>44553</v>
      </c>
      <c r="C67" s="1" t="n">
        <v>45205</v>
      </c>
      <c r="D67" t="inlineStr">
        <is>
          <t>SKÅNE LÄN</t>
        </is>
      </c>
      <c r="E67" t="inlineStr">
        <is>
          <t>ÄNGELHOLM</t>
        </is>
      </c>
      <c r="G67" t="n">
        <v>19.8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8665-2022</t>
        </is>
      </c>
      <c r="B68" s="1" t="n">
        <v>44613</v>
      </c>
      <c r="C68" s="1" t="n">
        <v>45205</v>
      </c>
      <c r="D68" t="inlineStr">
        <is>
          <t>SKÅNE LÄN</t>
        </is>
      </c>
      <c r="E68" t="inlineStr">
        <is>
          <t>ÄNGELHOLM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19503-2022</t>
        </is>
      </c>
      <c r="B69" s="1" t="n">
        <v>44693</v>
      </c>
      <c r="C69" s="1" t="n">
        <v>45205</v>
      </c>
      <c r="D69" t="inlineStr">
        <is>
          <t>SKÅNE LÄN</t>
        </is>
      </c>
      <c r="E69" t="inlineStr">
        <is>
          <t>ÄNGELHOLM</t>
        </is>
      </c>
      <c r="G69" t="n">
        <v>5.1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27327-2022</t>
        </is>
      </c>
      <c r="B70" s="1" t="n">
        <v>44742</v>
      </c>
      <c r="C70" s="1" t="n">
        <v>45205</v>
      </c>
      <c r="D70" t="inlineStr">
        <is>
          <t>SKÅNE LÄN</t>
        </is>
      </c>
      <c r="E70" t="inlineStr">
        <is>
          <t>ÄNGELHOLM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28264-2022</t>
        </is>
      </c>
      <c r="B71" s="1" t="n">
        <v>44746</v>
      </c>
      <c r="C71" s="1" t="n">
        <v>45205</v>
      </c>
      <c r="D71" t="inlineStr">
        <is>
          <t>SKÅNE LÄN</t>
        </is>
      </c>
      <c r="E71" t="inlineStr">
        <is>
          <t>ÄNGELHOLM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30558-2022</t>
        </is>
      </c>
      <c r="B72" s="1" t="n">
        <v>44762</v>
      </c>
      <c r="C72" s="1" t="n">
        <v>45205</v>
      </c>
      <c r="D72" t="inlineStr">
        <is>
          <t>SKÅNE LÄN</t>
        </is>
      </c>
      <c r="E72" t="inlineStr">
        <is>
          <t>ÄNGELHOLM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36036-2022</t>
        </is>
      </c>
      <c r="B73" s="1" t="n">
        <v>44802</v>
      </c>
      <c r="C73" s="1" t="n">
        <v>45205</v>
      </c>
      <c r="D73" t="inlineStr">
        <is>
          <t>SKÅNE LÄN</t>
        </is>
      </c>
      <c r="E73" t="inlineStr">
        <is>
          <t>ÄNGELHOLM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36358-2022</t>
        </is>
      </c>
      <c r="B74" s="1" t="n">
        <v>44803</v>
      </c>
      <c r="C74" s="1" t="n">
        <v>45205</v>
      </c>
      <c r="D74" t="inlineStr">
        <is>
          <t>SKÅNE LÄN</t>
        </is>
      </c>
      <c r="E74" t="inlineStr">
        <is>
          <t>ÄNGELHOLM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37055-2022</t>
        </is>
      </c>
      <c r="B75" s="1" t="n">
        <v>44806</v>
      </c>
      <c r="C75" s="1" t="n">
        <v>45205</v>
      </c>
      <c r="D75" t="inlineStr">
        <is>
          <t>SKÅNE LÄN</t>
        </is>
      </c>
      <c r="E75" t="inlineStr">
        <is>
          <t>ÄNGELHOLM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41764-2022</t>
        </is>
      </c>
      <c r="B76" s="1" t="n">
        <v>44827</v>
      </c>
      <c r="C76" s="1" t="n">
        <v>45205</v>
      </c>
      <c r="D76" t="inlineStr">
        <is>
          <t>SKÅNE LÄN</t>
        </is>
      </c>
      <c r="E76" t="inlineStr">
        <is>
          <t>ÄNGELHOLM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41725-2022</t>
        </is>
      </c>
      <c r="B77" s="1" t="n">
        <v>44827</v>
      </c>
      <c r="C77" s="1" t="n">
        <v>45205</v>
      </c>
      <c r="D77" t="inlineStr">
        <is>
          <t>SKÅNE LÄN</t>
        </is>
      </c>
      <c r="E77" t="inlineStr">
        <is>
          <t>ÄNGELHOLM</t>
        </is>
      </c>
      <c r="G77" t="n">
        <v>0.2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41769-2022</t>
        </is>
      </c>
      <c r="B78" s="1" t="n">
        <v>44827</v>
      </c>
      <c r="C78" s="1" t="n">
        <v>45205</v>
      </c>
      <c r="D78" t="inlineStr">
        <is>
          <t>SKÅNE LÄN</t>
        </is>
      </c>
      <c r="E78" t="inlineStr">
        <is>
          <t>ÄNGELHOLM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44062-2022</t>
        </is>
      </c>
      <c r="B79" s="1" t="n">
        <v>44839</v>
      </c>
      <c r="C79" s="1" t="n">
        <v>45205</v>
      </c>
      <c r="D79" t="inlineStr">
        <is>
          <t>SKÅNE LÄN</t>
        </is>
      </c>
      <c r="E79" t="inlineStr">
        <is>
          <t>ÄNGELHOLM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44060-2022</t>
        </is>
      </c>
      <c r="B80" s="1" t="n">
        <v>44839</v>
      </c>
      <c r="C80" s="1" t="n">
        <v>45205</v>
      </c>
      <c r="D80" t="inlineStr">
        <is>
          <t>SKÅNE LÄN</t>
        </is>
      </c>
      <c r="E80" t="inlineStr">
        <is>
          <t>ÄNGELHOLM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45305-2022</t>
        </is>
      </c>
      <c r="B81" s="1" t="n">
        <v>44844</v>
      </c>
      <c r="C81" s="1" t="n">
        <v>45205</v>
      </c>
      <c r="D81" t="inlineStr">
        <is>
          <t>SKÅNE LÄN</t>
        </is>
      </c>
      <c r="E81" t="inlineStr">
        <is>
          <t>ÄNGELHOLM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49885-2022</t>
        </is>
      </c>
      <c r="B82" s="1" t="n">
        <v>44864</v>
      </c>
      <c r="C82" s="1" t="n">
        <v>45205</v>
      </c>
      <c r="D82" t="inlineStr">
        <is>
          <t>SKÅNE LÄN</t>
        </is>
      </c>
      <c r="E82" t="inlineStr">
        <is>
          <t>ÄNGELHOLM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51228-2022</t>
        </is>
      </c>
      <c r="B83" s="1" t="n">
        <v>44868</v>
      </c>
      <c r="C83" s="1" t="n">
        <v>45205</v>
      </c>
      <c r="D83" t="inlineStr">
        <is>
          <t>SKÅNE LÄN</t>
        </is>
      </c>
      <c r="E83" t="inlineStr">
        <is>
          <t>ÄNGELHOLM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53501-2022</t>
        </is>
      </c>
      <c r="B84" s="1" t="n">
        <v>44879</v>
      </c>
      <c r="C84" s="1" t="n">
        <v>45205</v>
      </c>
      <c r="D84" t="inlineStr">
        <is>
          <t>SKÅNE LÄN</t>
        </is>
      </c>
      <c r="E84" t="inlineStr">
        <is>
          <t>ÄNGELHOLM</t>
        </is>
      </c>
      <c r="G84" t="n">
        <v>7.2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55545-2022</t>
        </is>
      </c>
      <c r="B85" s="1" t="n">
        <v>44887</v>
      </c>
      <c r="C85" s="1" t="n">
        <v>45205</v>
      </c>
      <c r="D85" t="inlineStr">
        <is>
          <t>SKÅNE LÄN</t>
        </is>
      </c>
      <c r="E85" t="inlineStr">
        <is>
          <t>ÄNGELHOLM</t>
        </is>
      </c>
      <c r="G85" t="n">
        <v>4.4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55544-2022</t>
        </is>
      </c>
      <c r="B86" s="1" t="n">
        <v>44887</v>
      </c>
      <c r="C86" s="1" t="n">
        <v>45205</v>
      </c>
      <c r="D86" t="inlineStr">
        <is>
          <t>SKÅNE LÄN</t>
        </is>
      </c>
      <c r="E86" t="inlineStr">
        <is>
          <t>ÄNGELHOLM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55750-2022</t>
        </is>
      </c>
      <c r="B87" s="1" t="n">
        <v>44888</v>
      </c>
      <c r="C87" s="1" t="n">
        <v>45205</v>
      </c>
      <c r="D87" t="inlineStr">
        <is>
          <t>SKÅNE LÄN</t>
        </is>
      </c>
      <c r="E87" t="inlineStr">
        <is>
          <t>ÄNGELHOLM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308-2023</t>
        </is>
      </c>
      <c r="B88" s="1" t="n">
        <v>44929</v>
      </c>
      <c r="C88" s="1" t="n">
        <v>45205</v>
      </c>
      <c r="D88" t="inlineStr">
        <is>
          <t>SKÅNE LÄN</t>
        </is>
      </c>
      <c r="E88" t="inlineStr">
        <is>
          <t>ÄNGELHOLM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4109-2023</t>
        </is>
      </c>
      <c r="B89" s="1" t="n">
        <v>44952</v>
      </c>
      <c r="C89" s="1" t="n">
        <v>45205</v>
      </c>
      <c r="D89" t="inlineStr">
        <is>
          <t>SKÅNE LÄN</t>
        </is>
      </c>
      <c r="E89" t="inlineStr">
        <is>
          <t>ÄNGELHOLM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7811-2023</t>
        </is>
      </c>
      <c r="B90" s="1" t="n">
        <v>44973</v>
      </c>
      <c r="C90" s="1" t="n">
        <v>45205</v>
      </c>
      <c r="D90" t="inlineStr">
        <is>
          <t>SKÅNE LÄN</t>
        </is>
      </c>
      <c r="E90" t="inlineStr">
        <is>
          <t>ÄNGELHOLM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7762-2023</t>
        </is>
      </c>
      <c r="B91" s="1" t="n">
        <v>44973</v>
      </c>
      <c r="C91" s="1" t="n">
        <v>45205</v>
      </c>
      <c r="D91" t="inlineStr">
        <is>
          <t>SKÅNE LÄN</t>
        </is>
      </c>
      <c r="E91" t="inlineStr">
        <is>
          <t>ÄNGELHOLM</t>
        </is>
      </c>
      <c r="G91" t="n">
        <v>4.4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14400-2023</t>
        </is>
      </c>
      <c r="B92" s="1" t="n">
        <v>45012</v>
      </c>
      <c r="C92" s="1" t="n">
        <v>45205</v>
      </c>
      <c r="D92" t="inlineStr">
        <is>
          <t>SKÅNE LÄN</t>
        </is>
      </c>
      <c r="E92" t="inlineStr">
        <is>
          <t>ÄNGELHOLM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15154-2023</t>
        </is>
      </c>
      <c r="B93" s="1" t="n">
        <v>45016</v>
      </c>
      <c r="C93" s="1" t="n">
        <v>45205</v>
      </c>
      <c r="D93" t="inlineStr">
        <is>
          <t>SKÅNE LÄN</t>
        </is>
      </c>
      <c r="E93" t="inlineStr">
        <is>
          <t>ÄNGELHOLM</t>
        </is>
      </c>
      <c r="G93" t="n">
        <v>3.5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16419-2023</t>
        </is>
      </c>
      <c r="B94" s="1" t="n">
        <v>45022</v>
      </c>
      <c r="C94" s="1" t="n">
        <v>45205</v>
      </c>
      <c r="D94" t="inlineStr">
        <is>
          <t>SKÅNE LÄN</t>
        </is>
      </c>
      <c r="E94" t="inlineStr">
        <is>
          <t>ÄNGELHOLM</t>
        </is>
      </c>
      <c r="G94" t="n">
        <v>4.2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19140-2023</t>
        </is>
      </c>
      <c r="B95" s="1" t="n">
        <v>45048</v>
      </c>
      <c r="C95" s="1" t="n">
        <v>45205</v>
      </c>
      <c r="D95" t="inlineStr">
        <is>
          <t>SKÅNE LÄN</t>
        </is>
      </c>
      <c r="E95" t="inlineStr">
        <is>
          <t>ÄNGELHOLM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21488-2023</t>
        </is>
      </c>
      <c r="B96" s="1" t="n">
        <v>45061</v>
      </c>
      <c r="C96" s="1" t="n">
        <v>45205</v>
      </c>
      <c r="D96" t="inlineStr">
        <is>
          <t>SKÅNE LÄN</t>
        </is>
      </c>
      <c r="E96" t="inlineStr">
        <is>
          <t>ÄNGELHOLM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21957-2023</t>
        </is>
      </c>
      <c r="B97" s="1" t="n">
        <v>45068</v>
      </c>
      <c r="C97" s="1" t="n">
        <v>45205</v>
      </c>
      <c r="D97" t="inlineStr">
        <is>
          <t>SKÅNE LÄN</t>
        </is>
      </c>
      <c r="E97" t="inlineStr">
        <is>
          <t>ÄNGELHOLM</t>
        </is>
      </c>
      <c r="G97" t="n">
        <v>3.6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23228-2023</t>
        </is>
      </c>
      <c r="B98" s="1" t="n">
        <v>45075</v>
      </c>
      <c r="C98" s="1" t="n">
        <v>45205</v>
      </c>
      <c r="D98" t="inlineStr">
        <is>
          <t>SKÅNE LÄN</t>
        </is>
      </c>
      <c r="E98" t="inlineStr">
        <is>
          <t>ÄNGELHOLM</t>
        </is>
      </c>
      <c r="G98" t="n">
        <v>7.8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23227-2023</t>
        </is>
      </c>
      <c r="B99" s="1" t="n">
        <v>45075</v>
      </c>
      <c r="C99" s="1" t="n">
        <v>45205</v>
      </c>
      <c r="D99" t="inlineStr">
        <is>
          <t>SKÅNE LÄN</t>
        </is>
      </c>
      <c r="E99" t="inlineStr">
        <is>
          <t>ÄNGELHOLM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27553-2023</t>
        </is>
      </c>
      <c r="B100" s="1" t="n">
        <v>45097</v>
      </c>
      <c r="C100" s="1" t="n">
        <v>45205</v>
      </c>
      <c r="D100" t="inlineStr">
        <is>
          <t>SKÅNE LÄN</t>
        </is>
      </c>
      <c r="E100" t="inlineStr">
        <is>
          <t>ÄNGELHOLM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27551-2023</t>
        </is>
      </c>
      <c r="B101" s="1" t="n">
        <v>45097</v>
      </c>
      <c r="C101" s="1" t="n">
        <v>45205</v>
      </c>
      <c r="D101" t="inlineStr">
        <is>
          <t>SKÅNE LÄN</t>
        </is>
      </c>
      <c r="E101" t="inlineStr">
        <is>
          <t>ÄNGELHOLM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28105-2023</t>
        </is>
      </c>
      <c r="B102" s="1" t="n">
        <v>45099</v>
      </c>
      <c r="C102" s="1" t="n">
        <v>45205</v>
      </c>
      <c r="D102" t="inlineStr">
        <is>
          <t>SKÅNE LÄN</t>
        </is>
      </c>
      <c r="E102" t="inlineStr">
        <is>
          <t>ÄNGELHOLM</t>
        </is>
      </c>
      <c r="G102" t="n">
        <v>13.8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28253-2023</t>
        </is>
      </c>
      <c r="B103" s="1" t="n">
        <v>45099</v>
      </c>
      <c r="C103" s="1" t="n">
        <v>45205</v>
      </c>
      <c r="D103" t="inlineStr">
        <is>
          <t>SKÅNE LÄN</t>
        </is>
      </c>
      <c r="E103" t="inlineStr">
        <is>
          <t>ÄNGELHOLM</t>
        </is>
      </c>
      <c r="G103" t="n">
        <v>2.7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31502-2023</t>
        </is>
      </c>
      <c r="B104" s="1" t="n">
        <v>45115</v>
      </c>
      <c r="C104" s="1" t="n">
        <v>45205</v>
      </c>
      <c r="D104" t="inlineStr">
        <is>
          <t>SKÅNE LÄN</t>
        </is>
      </c>
      <c r="E104" t="inlineStr">
        <is>
          <t>ÄNGELHOLM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31503-2023</t>
        </is>
      </c>
      <c r="B105" s="1" t="n">
        <v>45115</v>
      </c>
      <c r="C105" s="1" t="n">
        <v>45205</v>
      </c>
      <c r="D105" t="inlineStr">
        <is>
          <t>SKÅNE LÄN</t>
        </is>
      </c>
      <c r="E105" t="inlineStr">
        <is>
          <t>ÄNGELHOLM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31709-2023</t>
        </is>
      </c>
      <c r="B106" s="1" t="n">
        <v>45117</v>
      </c>
      <c r="C106" s="1" t="n">
        <v>45205</v>
      </c>
      <c r="D106" t="inlineStr">
        <is>
          <t>SKÅNE LÄN</t>
        </is>
      </c>
      <c r="E106" t="inlineStr">
        <is>
          <t>ÄNGELHOLM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31908-2023</t>
        </is>
      </c>
      <c r="B107" s="1" t="n">
        <v>45118</v>
      </c>
      <c r="C107" s="1" t="n">
        <v>45205</v>
      </c>
      <c r="D107" t="inlineStr">
        <is>
          <t>SKÅNE LÄN</t>
        </is>
      </c>
      <c r="E107" t="inlineStr">
        <is>
          <t>ÄNGELHOLM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31907-2023</t>
        </is>
      </c>
      <c r="B108" s="1" t="n">
        <v>45118</v>
      </c>
      <c r="C108" s="1" t="n">
        <v>45205</v>
      </c>
      <c r="D108" t="inlineStr">
        <is>
          <t>SKÅNE LÄN</t>
        </is>
      </c>
      <c r="E108" t="inlineStr">
        <is>
          <t>ÄNGELHOLM</t>
        </is>
      </c>
      <c r="G108" t="n">
        <v>5.3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31789-2023</t>
        </is>
      </c>
      <c r="B109" s="1" t="n">
        <v>45118</v>
      </c>
      <c r="C109" s="1" t="n">
        <v>45205</v>
      </c>
      <c r="D109" t="inlineStr">
        <is>
          <t>SKÅNE LÄN</t>
        </is>
      </c>
      <c r="E109" t="inlineStr">
        <is>
          <t>ÄNGELHOLM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32461-2023</t>
        </is>
      </c>
      <c r="B110" s="1" t="n">
        <v>45120</v>
      </c>
      <c r="C110" s="1" t="n">
        <v>45205</v>
      </c>
      <c r="D110" t="inlineStr">
        <is>
          <t>SKÅNE LÄN</t>
        </is>
      </c>
      <c r="E110" t="inlineStr">
        <is>
          <t>ÄNGELHOLM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33415-2023</t>
        </is>
      </c>
      <c r="B111" s="1" t="n">
        <v>45128</v>
      </c>
      <c r="C111" s="1" t="n">
        <v>45205</v>
      </c>
      <c r="D111" t="inlineStr">
        <is>
          <t>SKÅNE LÄN</t>
        </is>
      </c>
      <c r="E111" t="inlineStr">
        <is>
          <t>ÄNGELHOLM</t>
        </is>
      </c>
      <c r="G111" t="n">
        <v>2.8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33414-2023</t>
        </is>
      </c>
      <c r="B112" s="1" t="n">
        <v>45128</v>
      </c>
      <c r="C112" s="1" t="n">
        <v>45205</v>
      </c>
      <c r="D112" t="inlineStr">
        <is>
          <t>SKÅNE LÄN</t>
        </is>
      </c>
      <c r="E112" t="inlineStr">
        <is>
          <t>ÄNGELHOLM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39014-2023</t>
        </is>
      </c>
      <c r="B113" s="1" t="n">
        <v>45163</v>
      </c>
      <c r="C113" s="1" t="n">
        <v>45205</v>
      </c>
      <c r="D113" t="inlineStr">
        <is>
          <t>SKÅNE LÄN</t>
        </is>
      </c>
      <c r="E113" t="inlineStr">
        <is>
          <t>ÄNGELHOLM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40278-2023</t>
        </is>
      </c>
      <c r="B114" s="1" t="n">
        <v>45169</v>
      </c>
      <c r="C114" s="1" t="n">
        <v>45205</v>
      </c>
      <c r="D114" t="inlineStr">
        <is>
          <t>SKÅNE LÄN</t>
        </is>
      </c>
      <c r="E114" t="inlineStr">
        <is>
          <t>ÄNGELHOLM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40275-2023</t>
        </is>
      </c>
      <c r="B115" s="1" t="n">
        <v>45169</v>
      </c>
      <c r="C115" s="1" t="n">
        <v>45205</v>
      </c>
      <c r="D115" t="inlineStr">
        <is>
          <t>SKÅNE LÄN</t>
        </is>
      </c>
      <c r="E115" t="inlineStr">
        <is>
          <t>ÄNGELHOLM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>
      <c r="A116" t="inlineStr">
        <is>
          <t>A 44448-2023</t>
        </is>
      </c>
      <c r="B116" s="1" t="n">
        <v>45189</v>
      </c>
      <c r="C116" s="1" t="n">
        <v>45205</v>
      </c>
      <c r="D116" t="inlineStr">
        <is>
          <t>SKÅNE LÄN</t>
        </is>
      </c>
      <c r="E116" t="inlineStr">
        <is>
          <t>ÄNGELHOLM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2023-10-06T15:48:47Z</dcterms:created>
  <dcterms:modified xmlns:dcterms="http://purl.org/dc/terms/" xmlns:xsi="http://www.w3.org/2001/XMLSchema-instance" xsi:type="dcterms:W3CDTF">2023-10-06T15:48:47Z</dcterms:modified>
</cp:coreProperties>
</file>