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64788-2019</t>
        </is>
      </c>
      <c r="B2" s="1" t="n">
        <v>43801</v>
      </c>
      <c r="C2" s="1" t="n">
        <v>45181</v>
      </c>
      <c r="D2" t="inlineStr">
        <is>
          <t>VÄSTERBOTTENS LÄN</t>
        </is>
      </c>
      <c r="E2" t="inlineStr">
        <is>
          <t>ÅSELE</t>
        </is>
      </c>
      <c r="F2" t="inlineStr">
        <is>
          <t>Kyrkan</t>
        </is>
      </c>
      <c r="G2" t="n">
        <v>20.6</v>
      </c>
      <c r="H2" t="n">
        <v>2</v>
      </c>
      <c r="I2" t="n">
        <v>3</v>
      </c>
      <c r="J2" t="n">
        <v>13</v>
      </c>
      <c r="K2" t="n">
        <v>0</v>
      </c>
      <c r="L2" t="n">
        <v>0</v>
      </c>
      <c r="M2" t="n">
        <v>0</v>
      </c>
      <c r="N2" t="n">
        <v>0</v>
      </c>
      <c r="O2" t="n">
        <v>13</v>
      </c>
      <c r="P2" t="n">
        <v>0</v>
      </c>
      <c r="Q2" t="n">
        <v>16</v>
      </c>
      <c r="R2" s="2" t="inlineStr">
        <is>
          <t>Blå taggsvamp
Dvärgbägarlav
Gammelgransskål
Garnlav
Granticka
Mjölsvärting
Mörk kolflarnlav
Rosenticka
Spillkråka
Tretåig hackspett
Ullticka
Vaddporing
Vedskivlav
Dropptaggsvamp
Luddlav
Trådticka</t>
        </is>
      </c>
      <c r="S2">
        <f>HYPERLINK("https://klasma.github.io/Logging_ASELE/artfynd/A 64788-2019.xlsx")</f>
        <v/>
      </c>
      <c r="T2">
        <f>HYPERLINK("https://klasma.github.io/Logging_ASELE/kartor/A 64788-2019.png")</f>
        <v/>
      </c>
      <c r="V2">
        <f>HYPERLINK("https://klasma.github.io/Logging_ASELE/klagomål/A 64788-2019.docx")</f>
        <v/>
      </c>
      <c r="W2">
        <f>HYPERLINK("https://klasma.github.io/Logging_ASELE/klagomålsmail/A 64788-2019.docx")</f>
        <v/>
      </c>
      <c r="X2">
        <f>HYPERLINK("https://klasma.github.io/Logging_ASELE/tillsyn/A 64788-2019.docx")</f>
        <v/>
      </c>
      <c r="Y2">
        <f>HYPERLINK("https://klasma.github.io/Logging_ASELE/tillsynsmail/A 64788-2019.docx")</f>
        <v/>
      </c>
    </row>
    <row r="3" ht="15" customHeight="1">
      <c r="A3" t="inlineStr">
        <is>
          <t>A 32529-2022</t>
        </is>
      </c>
      <c r="B3" s="1" t="n">
        <v>44782</v>
      </c>
      <c r="C3" s="1" t="n">
        <v>45181</v>
      </c>
      <c r="D3" t="inlineStr">
        <is>
          <t>VÄSTERBOTTENS LÄN</t>
        </is>
      </c>
      <c r="E3" t="inlineStr">
        <is>
          <t>ÅSELE</t>
        </is>
      </c>
      <c r="F3" t="inlineStr">
        <is>
          <t>SCA</t>
        </is>
      </c>
      <c r="G3" t="n">
        <v>13.6</v>
      </c>
      <c r="H3" t="n">
        <v>5</v>
      </c>
      <c r="I3" t="n">
        <v>2</v>
      </c>
      <c r="J3" t="n">
        <v>9</v>
      </c>
      <c r="K3" t="n">
        <v>1</v>
      </c>
      <c r="L3" t="n">
        <v>2</v>
      </c>
      <c r="M3" t="n">
        <v>0</v>
      </c>
      <c r="N3" t="n">
        <v>0</v>
      </c>
      <c r="O3" t="n">
        <v>12</v>
      </c>
      <c r="P3" t="n">
        <v>3</v>
      </c>
      <c r="Q3" t="n">
        <v>14</v>
      </c>
      <c r="R3" s="2" t="inlineStr">
        <is>
          <t>Storspov
Tornseglare
Gräddporing
Gammelgransskål
Granticka
Kolflarnlav
Lunglav
Skrovellav
Spillkråka
Talltita
Tretåig hackspett
Ullticka
Luddlav
Stuplav</t>
        </is>
      </c>
      <c r="S3">
        <f>HYPERLINK("https://klasma.github.io/Logging_ASELE/artfynd/A 32529-2022.xlsx")</f>
        <v/>
      </c>
      <c r="T3">
        <f>HYPERLINK("https://klasma.github.io/Logging_ASELE/kartor/A 32529-2022.png")</f>
        <v/>
      </c>
      <c r="V3">
        <f>HYPERLINK("https://klasma.github.io/Logging_ASELE/klagomål/A 32529-2022.docx")</f>
        <v/>
      </c>
      <c r="W3">
        <f>HYPERLINK("https://klasma.github.io/Logging_ASELE/klagomålsmail/A 32529-2022.docx")</f>
        <v/>
      </c>
      <c r="X3">
        <f>HYPERLINK("https://klasma.github.io/Logging_ASELE/tillsyn/A 32529-2022.docx")</f>
        <v/>
      </c>
      <c r="Y3">
        <f>HYPERLINK("https://klasma.github.io/Logging_ASELE/tillsynsmail/A 32529-2022.docx")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45181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31282-2023.xlsx")</f>
        <v/>
      </c>
      <c r="T4">
        <f>HYPERLINK("https://klasma.github.io/Logging_ASELE/kartor/A 31282-2023.png")</f>
        <v/>
      </c>
      <c r="V4">
        <f>HYPERLINK("https://klasma.github.io/Logging_ASELE/klagomål/A 31282-2023.docx")</f>
        <v/>
      </c>
      <c r="W4">
        <f>HYPERLINK("https://klasma.github.io/Logging_ASELE/klagomålsmail/A 31282-2023.docx")</f>
        <v/>
      </c>
      <c r="X4">
        <f>HYPERLINK("https://klasma.github.io/Logging_ASELE/tillsyn/A 31282-2023.docx")</f>
        <v/>
      </c>
      <c r="Y4">
        <f>HYPERLINK("https://klasma.github.io/Logging_ASELE/tillsynsmail/A 31282-2023.docx")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45181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5701-2023.xlsx")</f>
        <v/>
      </c>
      <c r="T5">
        <f>HYPERLINK("https://klasma.github.io/Logging_ASELE/kartor/A 5701-2023.png")</f>
        <v/>
      </c>
      <c r="V5">
        <f>HYPERLINK("https://klasma.github.io/Logging_ASELE/klagomål/A 5701-2023.docx")</f>
        <v/>
      </c>
      <c r="W5">
        <f>HYPERLINK("https://klasma.github.io/Logging_ASELE/klagomålsmail/A 5701-2023.docx")</f>
        <v/>
      </c>
      <c r="X5">
        <f>HYPERLINK("https://klasma.github.io/Logging_ASELE/tillsyn/A 5701-2023.docx")</f>
        <v/>
      </c>
      <c r="Y5">
        <f>HYPERLINK("https://klasma.github.io/Logging_ASELE/tillsynsmail/A 5701-2023.docx")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45181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61272-2018.xlsx")</f>
        <v/>
      </c>
      <c r="T6">
        <f>HYPERLINK("https://klasma.github.io/Logging_ASELE/kartor/A 61272-2018.png")</f>
        <v/>
      </c>
      <c r="V6">
        <f>HYPERLINK("https://klasma.github.io/Logging_ASELE/klagomål/A 61272-2018.docx")</f>
        <v/>
      </c>
      <c r="W6">
        <f>HYPERLINK("https://klasma.github.io/Logging_ASELE/klagomålsmail/A 61272-2018.docx")</f>
        <v/>
      </c>
      <c r="X6">
        <f>HYPERLINK("https://klasma.github.io/Logging_ASELE/tillsyn/A 61272-2018.docx")</f>
        <v/>
      </c>
      <c r="Y6">
        <f>HYPERLINK("https://klasma.github.io/Logging_ASELE/tillsynsmail/A 61272-2018.docx")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45181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56677-2018.xlsx")</f>
        <v/>
      </c>
      <c r="T7">
        <f>HYPERLINK("https://klasma.github.io/Logging_ASELE/kartor/A 56677-2018.png")</f>
        <v/>
      </c>
      <c r="V7">
        <f>HYPERLINK("https://klasma.github.io/Logging_ASELE/klagomål/A 56677-2018.docx")</f>
        <v/>
      </c>
      <c r="W7">
        <f>HYPERLINK("https://klasma.github.io/Logging_ASELE/klagomålsmail/A 56677-2018.docx")</f>
        <v/>
      </c>
      <c r="X7">
        <f>HYPERLINK("https://klasma.github.io/Logging_ASELE/tillsyn/A 56677-2018.docx")</f>
        <v/>
      </c>
      <c r="Y7">
        <f>HYPERLINK("https://klasma.github.io/Logging_ASELE/tillsynsmail/A 56677-2018.docx")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45181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1881-2021.xlsx")</f>
        <v/>
      </c>
      <c r="T8">
        <f>HYPERLINK("https://klasma.github.io/Logging_ASELE/kartor/A 1881-2021.png")</f>
        <v/>
      </c>
      <c r="V8">
        <f>HYPERLINK("https://klasma.github.io/Logging_ASELE/klagomål/A 1881-2021.docx")</f>
        <v/>
      </c>
      <c r="W8">
        <f>HYPERLINK("https://klasma.github.io/Logging_ASELE/klagomålsmail/A 1881-2021.docx")</f>
        <v/>
      </c>
      <c r="X8">
        <f>HYPERLINK("https://klasma.github.io/Logging_ASELE/tillsyn/A 1881-2021.docx")</f>
        <v/>
      </c>
      <c r="Y8">
        <f>HYPERLINK("https://klasma.github.io/Logging_ASELE/tillsynsmail/A 1881-2021.docx")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45181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930-2019.xlsx")</f>
        <v/>
      </c>
      <c r="T9">
        <f>HYPERLINK("https://klasma.github.io/Logging_ASELE/kartor/A 930-2019.png")</f>
        <v/>
      </c>
      <c r="V9">
        <f>HYPERLINK("https://klasma.github.io/Logging_ASELE/klagomål/A 930-2019.docx")</f>
        <v/>
      </c>
      <c r="W9">
        <f>HYPERLINK("https://klasma.github.io/Logging_ASELE/klagomålsmail/A 930-2019.docx")</f>
        <v/>
      </c>
      <c r="X9">
        <f>HYPERLINK("https://klasma.github.io/Logging_ASELE/tillsyn/A 930-2019.docx")</f>
        <v/>
      </c>
      <c r="Y9">
        <f>HYPERLINK("https://klasma.github.io/Logging_ASELE/tillsynsmail/A 930-2019.docx")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45181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35558-2019.xlsx")</f>
        <v/>
      </c>
      <c r="T10">
        <f>HYPERLINK("https://klasma.github.io/Logging_ASELE/kartor/A 35558-2019.png")</f>
        <v/>
      </c>
      <c r="V10">
        <f>HYPERLINK("https://klasma.github.io/Logging_ASELE/klagomål/A 35558-2019.docx")</f>
        <v/>
      </c>
      <c r="W10">
        <f>HYPERLINK("https://klasma.github.io/Logging_ASELE/klagomålsmail/A 35558-2019.docx")</f>
        <v/>
      </c>
      <c r="X10">
        <f>HYPERLINK("https://klasma.github.io/Logging_ASELE/tillsyn/A 35558-2019.docx")</f>
        <v/>
      </c>
      <c r="Y10">
        <f>HYPERLINK("https://klasma.github.io/Logging_ASELE/tillsynsmail/A 35558-2019.docx")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45181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54166-2020.xlsx")</f>
        <v/>
      </c>
      <c r="T11">
        <f>HYPERLINK("https://klasma.github.io/Logging_ASELE/kartor/A 54166-2020.png")</f>
        <v/>
      </c>
      <c r="V11">
        <f>HYPERLINK("https://klasma.github.io/Logging_ASELE/klagomål/A 54166-2020.docx")</f>
        <v/>
      </c>
      <c r="W11">
        <f>HYPERLINK("https://klasma.github.io/Logging_ASELE/klagomålsmail/A 54166-2020.docx")</f>
        <v/>
      </c>
      <c r="X11">
        <f>HYPERLINK("https://klasma.github.io/Logging_ASELE/tillsyn/A 54166-2020.docx")</f>
        <v/>
      </c>
      <c r="Y11">
        <f>HYPERLINK("https://klasma.github.io/Logging_ASELE/tillsynsmail/A 54166-2020.docx")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45181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33768-2020.xlsx")</f>
        <v/>
      </c>
      <c r="T12">
        <f>HYPERLINK("https://klasma.github.io/Logging_ASELE/kartor/A 33768-2020.png")</f>
        <v/>
      </c>
      <c r="V12">
        <f>HYPERLINK("https://klasma.github.io/Logging_ASELE/klagomål/A 33768-2020.docx")</f>
        <v/>
      </c>
      <c r="W12">
        <f>HYPERLINK("https://klasma.github.io/Logging_ASELE/klagomålsmail/A 33768-2020.docx")</f>
        <v/>
      </c>
      <c r="X12">
        <f>HYPERLINK("https://klasma.github.io/Logging_ASELE/tillsyn/A 33768-2020.docx")</f>
        <v/>
      </c>
      <c r="Y12">
        <f>HYPERLINK("https://klasma.github.io/Logging_ASELE/tillsynsmail/A 33768-2020.docx")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45181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54138-2021.xlsx")</f>
        <v/>
      </c>
      <c r="T13">
        <f>HYPERLINK("https://klasma.github.io/Logging_ASELE/kartor/A 54138-2021.png")</f>
        <v/>
      </c>
      <c r="V13">
        <f>HYPERLINK("https://klasma.github.io/Logging_ASELE/klagomål/A 54138-2021.docx")</f>
        <v/>
      </c>
      <c r="W13">
        <f>HYPERLINK("https://klasma.github.io/Logging_ASELE/klagomålsmail/A 54138-2021.docx")</f>
        <v/>
      </c>
      <c r="X13">
        <f>HYPERLINK("https://klasma.github.io/Logging_ASELE/tillsyn/A 54138-2021.docx")</f>
        <v/>
      </c>
      <c r="Y13">
        <f>HYPERLINK("https://klasma.github.io/Logging_ASELE/tillsynsmail/A 54138-2021.docx")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45181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47682-2022.xlsx")</f>
        <v/>
      </c>
      <c r="T14">
        <f>HYPERLINK("https://klasma.github.io/Logging_ASELE/kartor/A 47682-2022.png")</f>
        <v/>
      </c>
      <c r="V14">
        <f>HYPERLINK("https://klasma.github.io/Logging_ASELE/klagomål/A 47682-2022.docx")</f>
        <v/>
      </c>
      <c r="W14">
        <f>HYPERLINK("https://klasma.github.io/Logging_ASELE/klagomålsmail/A 47682-2022.docx")</f>
        <v/>
      </c>
      <c r="X14">
        <f>HYPERLINK("https://klasma.github.io/Logging_ASELE/tillsyn/A 47682-2022.docx")</f>
        <v/>
      </c>
      <c r="Y14">
        <f>HYPERLINK("https://klasma.github.io/Logging_ASELE/tillsynsmail/A 47682-2022.docx")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45181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49528-2022.xlsx")</f>
        <v/>
      </c>
      <c r="T15">
        <f>HYPERLINK("https://klasma.github.io/Logging_ASELE/kartor/A 49528-2022.png")</f>
        <v/>
      </c>
      <c r="V15">
        <f>HYPERLINK("https://klasma.github.io/Logging_ASELE/klagomål/A 49528-2022.docx")</f>
        <v/>
      </c>
      <c r="W15">
        <f>HYPERLINK("https://klasma.github.io/Logging_ASELE/klagomålsmail/A 49528-2022.docx")</f>
        <v/>
      </c>
      <c r="X15">
        <f>HYPERLINK("https://klasma.github.io/Logging_ASELE/tillsyn/A 49528-2022.docx")</f>
        <v/>
      </c>
      <c r="Y15">
        <f>HYPERLINK("https://klasma.github.io/Logging_ASELE/tillsynsmail/A 49528-2022.docx")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45181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5700-2023.xlsx")</f>
        <v/>
      </c>
      <c r="T16">
        <f>HYPERLINK("https://klasma.github.io/Logging_ASELE/kartor/A 5700-2023.png")</f>
        <v/>
      </c>
      <c r="V16">
        <f>HYPERLINK("https://klasma.github.io/Logging_ASELE/klagomål/A 5700-2023.docx")</f>
        <v/>
      </c>
      <c r="W16">
        <f>HYPERLINK("https://klasma.github.io/Logging_ASELE/klagomålsmail/A 5700-2023.docx")</f>
        <v/>
      </c>
      <c r="X16">
        <f>HYPERLINK("https://klasma.github.io/Logging_ASELE/tillsyn/A 5700-2023.docx")</f>
        <v/>
      </c>
      <c r="Y16">
        <f>HYPERLINK("https://klasma.github.io/Logging_ASELE/tillsynsmail/A 5700-2023.docx")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45181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50909-2019.xlsx")</f>
        <v/>
      </c>
      <c r="T17">
        <f>HYPERLINK("https://klasma.github.io/Logging_ASELE/kartor/A 50909-2019.png")</f>
        <v/>
      </c>
      <c r="V17">
        <f>HYPERLINK("https://klasma.github.io/Logging_ASELE/klagomål/A 50909-2019.docx")</f>
        <v/>
      </c>
      <c r="W17">
        <f>HYPERLINK("https://klasma.github.io/Logging_ASELE/klagomålsmail/A 50909-2019.docx")</f>
        <v/>
      </c>
      <c r="X17">
        <f>HYPERLINK("https://klasma.github.io/Logging_ASELE/tillsyn/A 50909-2019.docx")</f>
        <v/>
      </c>
      <c r="Y17">
        <f>HYPERLINK("https://klasma.github.io/Logging_ASELE/tillsynsmail/A 50909-2019.docx")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45181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40209-2021.xlsx")</f>
        <v/>
      </c>
      <c r="T18">
        <f>HYPERLINK("https://klasma.github.io/Logging_ASELE/kartor/A 40209-2021.png")</f>
        <v/>
      </c>
      <c r="V18">
        <f>HYPERLINK("https://klasma.github.io/Logging_ASELE/klagomål/A 40209-2021.docx")</f>
        <v/>
      </c>
      <c r="W18">
        <f>HYPERLINK("https://klasma.github.io/Logging_ASELE/klagomålsmail/A 40209-2021.docx")</f>
        <v/>
      </c>
      <c r="X18">
        <f>HYPERLINK("https://klasma.github.io/Logging_ASELE/tillsyn/A 40209-2021.docx")</f>
        <v/>
      </c>
      <c r="Y18">
        <f>HYPERLINK("https://klasma.github.io/Logging_ASELE/tillsynsmail/A 40209-2021.docx")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45181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5702-2023.xlsx")</f>
        <v/>
      </c>
      <c r="T19">
        <f>HYPERLINK("https://klasma.github.io/Logging_ASELE/kartor/A 5702-2023.png")</f>
        <v/>
      </c>
      <c r="V19">
        <f>HYPERLINK("https://klasma.github.io/Logging_ASELE/klagomål/A 5702-2023.docx")</f>
        <v/>
      </c>
      <c r="W19">
        <f>HYPERLINK("https://klasma.github.io/Logging_ASELE/klagomålsmail/A 5702-2023.docx")</f>
        <v/>
      </c>
      <c r="X19">
        <f>HYPERLINK("https://klasma.github.io/Logging_ASELE/tillsyn/A 5702-2023.docx")</f>
        <v/>
      </c>
      <c r="Y19">
        <f>HYPERLINK("https://klasma.github.io/Logging_ASELE/tillsynsmail/A 5702-2023.docx")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45181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22955-2023.xlsx")</f>
        <v/>
      </c>
      <c r="T20">
        <f>HYPERLINK("https://klasma.github.io/Logging_ASELE/kartor/A 22955-2023.png")</f>
        <v/>
      </c>
      <c r="V20">
        <f>HYPERLINK("https://klasma.github.io/Logging_ASELE/klagomål/A 22955-2023.docx")</f>
        <v/>
      </c>
      <c r="W20">
        <f>HYPERLINK("https://klasma.github.io/Logging_ASELE/klagomålsmail/A 22955-2023.docx")</f>
        <v/>
      </c>
      <c r="X20">
        <f>HYPERLINK("https://klasma.github.io/Logging_ASELE/tillsyn/A 22955-2023.docx")</f>
        <v/>
      </c>
      <c r="Y20">
        <f>HYPERLINK("https://klasma.github.io/Logging_ASELE/tillsynsmail/A 22955-2023.docx")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45181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62996-2018.xlsx")</f>
        <v/>
      </c>
      <c r="T21">
        <f>HYPERLINK("https://klasma.github.io/Logging_ASELE/kartor/A 62996-2018.png")</f>
        <v/>
      </c>
      <c r="V21">
        <f>HYPERLINK("https://klasma.github.io/Logging_ASELE/klagomål/A 62996-2018.docx")</f>
        <v/>
      </c>
      <c r="W21">
        <f>HYPERLINK("https://klasma.github.io/Logging_ASELE/klagomålsmail/A 62996-2018.docx")</f>
        <v/>
      </c>
      <c r="X21">
        <f>HYPERLINK("https://klasma.github.io/Logging_ASELE/tillsyn/A 62996-2018.docx")</f>
        <v/>
      </c>
      <c r="Y21">
        <f>HYPERLINK("https://klasma.github.io/Logging_ASELE/tillsynsmail/A 62996-2018.docx")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45181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32445-2020.xlsx")</f>
        <v/>
      </c>
      <c r="T22">
        <f>HYPERLINK("https://klasma.github.io/Logging_ASELE/kartor/A 32445-2020.png")</f>
        <v/>
      </c>
      <c r="V22">
        <f>HYPERLINK("https://klasma.github.io/Logging_ASELE/klagomål/A 32445-2020.docx")</f>
        <v/>
      </c>
      <c r="W22">
        <f>HYPERLINK("https://klasma.github.io/Logging_ASELE/klagomålsmail/A 32445-2020.docx")</f>
        <v/>
      </c>
      <c r="X22">
        <f>HYPERLINK("https://klasma.github.io/Logging_ASELE/tillsyn/A 32445-2020.docx")</f>
        <v/>
      </c>
      <c r="Y22">
        <f>HYPERLINK("https://klasma.github.io/Logging_ASELE/tillsynsmail/A 32445-2020.docx")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45181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57315-2020.xlsx")</f>
        <v/>
      </c>
      <c r="T23">
        <f>HYPERLINK("https://klasma.github.io/Logging_ASELE/kartor/A 57315-2020.png")</f>
        <v/>
      </c>
      <c r="V23">
        <f>HYPERLINK("https://klasma.github.io/Logging_ASELE/klagomål/A 57315-2020.docx")</f>
        <v/>
      </c>
      <c r="W23">
        <f>HYPERLINK("https://klasma.github.io/Logging_ASELE/klagomålsmail/A 57315-2020.docx")</f>
        <v/>
      </c>
      <c r="X23">
        <f>HYPERLINK("https://klasma.github.io/Logging_ASELE/tillsyn/A 57315-2020.docx")</f>
        <v/>
      </c>
      <c r="Y23">
        <f>HYPERLINK("https://klasma.github.io/Logging_ASELE/tillsynsmail/A 57315-2020.docx")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45181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52665-2022.xlsx")</f>
        <v/>
      </c>
      <c r="T24">
        <f>HYPERLINK("https://klasma.github.io/Logging_ASELE/kartor/A 52665-2022.png")</f>
        <v/>
      </c>
      <c r="V24">
        <f>HYPERLINK("https://klasma.github.io/Logging_ASELE/klagomål/A 52665-2022.docx")</f>
        <v/>
      </c>
      <c r="W24">
        <f>HYPERLINK("https://klasma.github.io/Logging_ASELE/klagomålsmail/A 52665-2022.docx")</f>
        <v/>
      </c>
      <c r="X24">
        <f>HYPERLINK("https://klasma.github.io/Logging_ASELE/tillsyn/A 52665-2022.docx")</f>
        <v/>
      </c>
      <c r="Y24">
        <f>HYPERLINK("https://klasma.github.io/Logging_ASELE/tillsynsmail/A 52665-2022.docx")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45181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10292-2023.xlsx")</f>
        <v/>
      </c>
      <c r="T25">
        <f>HYPERLINK("https://klasma.github.io/Logging_ASELE/kartor/A 10292-2023.png")</f>
        <v/>
      </c>
      <c r="V25">
        <f>HYPERLINK("https://klasma.github.io/Logging_ASELE/klagomål/A 10292-2023.docx")</f>
        <v/>
      </c>
      <c r="W25">
        <f>HYPERLINK("https://klasma.github.io/Logging_ASELE/klagomålsmail/A 10292-2023.docx")</f>
        <v/>
      </c>
      <c r="X25">
        <f>HYPERLINK("https://klasma.github.io/Logging_ASELE/tillsyn/A 10292-2023.docx")</f>
        <v/>
      </c>
      <c r="Y25">
        <f>HYPERLINK("https://klasma.github.io/Logging_ASELE/tillsynsmail/A 10292-2023.docx")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45181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10546-2023.xlsx")</f>
        <v/>
      </c>
      <c r="T26">
        <f>HYPERLINK("https://klasma.github.io/Logging_ASELE/kartor/A 10546-2023.png")</f>
        <v/>
      </c>
      <c r="V26">
        <f>HYPERLINK("https://klasma.github.io/Logging_ASELE/klagomål/A 10546-2023.docx")</f>
        <v/>
      </c>
      <c r="W26">
        <f>HYPERLINK("https://klasma.github.io/Logging_ASELE/klagomålsmail/A 10546-2023.docx")</f>
        <v/>
      </c>
      <c r="X26">
        <f>HYPERLINK("https://klasma.github.io/Logging_ASELE/tillsyn/A 10546-2023.docx")</f>
        <v/>
      </c>
      <c r="Y26">
        <f>HYPERLINK("https://klasma.github.io/Logging_ASELE/tillsynsmail/A 10546-2023.docx")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45181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22845-2023.xlsx")</f>
        <v/>
      </c>
      <c r="T27">
        <f>HYPERLINK("https://klasma.github.io/Logging_ASELE/kartor/A 22845-2023.png")</f>
        <v/>
      </c>
      <c r="V27">
        <f>HYPERLINK("https://klasma.github.io/Logging_ASELE/klagomål/A 22845-2023.docx")</f>
        <v/>
      </c>
      <c r="W27">
        <f>HYPERLINK("https://klasma.github.io/Logging_ASELE/klagomålsmail/A 22845-2023.docx")</f>
        <v/>
      </c>
      <c r="X27">
        <f>HYPERLINK("https://klasma.github.io/Logging_ASELE/tillsyn/A 22845-2023.docx")</f>
        <v/>
      </c>
      <c r="Y27">
        <f>HYPERLINK("https://klasma.github.io/Logging_ASELE/tillsynsmail/A 22845-2023.docx")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45181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63642-2018.xlsx")</f>
        <v/>
      </c>
      <c r="T28">
        <f>HYPERLINK("https://klasma.github.io/Logging_ASELE/kartor/A 63642-2018.png")</f>
        <v/>
      </c>
      <c r="V28">
        <f>HYPERLINK("https://klasma.github.io/Logging_ASELE/klagomål/A 63642-2018.docx")</f>
        <v/>
      </c>
      <c r="W28">
        <f>HYPERLINK("https://klasma.github.io/Logging_ASELE/klagomålsmail/A 63642-2018.docx")</f>
        <v/>
      </c>
      <c r="X28">
        <f>HYPERLINK("https://klasma.github.io/Logging_ASELE/tillsyn/A 63642-2018.docx")</f>
        <v/>
      </c>
      <c r="Y28">
        <f>HYPERLINK("https://klasma.github.io/Logging_ASELE/tillsynsmail/A 63642-2018.docx")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45181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72110-2018.xlsx")</f>
        <v/>
      </c>
      <c r="T29">
        <f>HYPERLINK("https://klasma.github.io/Logging_ASELE/kartor/A 72110-2018.png")</f>
        <v/>
      </c>
      <c r="V29">
        <f>HYPERLINK("https://klasma.github.io/Logging_ASELE/klagomål/A 72110-2018.docx")</f>
        <v/>
      </c>
      <c r="W29">
        <f>HYPERLINK("https://klasma.github.io/Logging_ASELE/klagomålsmail/A 72110-2018.docx")</f>
        <v/>
      </c>
      <c r="X29">
        <f>HYPERLINK("https://klasma.github.io/Logging_ASELE/tillsyn/A 72110-2018.docx")</f>
        <v/>
      </c>
      <c r="Y29">
        <f>HYPERLINK("https://klasma.github.io/Logging_ASELE/tillsynsmail/A 72110-2018.docx")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45181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32370-2019.xlsx")</f>
        <v/>
      </c>
      <c r="T30">
        <f>HYPERLINK("https://klasma.github.io/Logging_ASELE/kartor/A 32370-2019.png")</f>
        <v/>
      </c>
      <c r="V30">
        <f>HYPERLINK("https://klasma.github.io/Logging_ASELE/klagomål/A 32370-2019.docx")</f>
        <v/>
      </c>
      <c r="W30">
        <f>HYPERLINK("https://klasma.github.io/Logging_ASELE/klagomålsmail/A 32370-2019.docx")</f>
        <v/>
      </c>
      <c r="X30">
        <f>HYPERLINK("https://klasma.github.io/Logging_ASELE/tillsyn/A 32370-2019.docx")</f>
        <v/>
      </c>
      <c r="Y30">
        <f>HYPERLINK("https://klasma.github.io/Logging_ASELE/tillsynsmail/A 32370-2019.docx")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45181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35565-2019.xlsx")</f>
        <v/>
      </c>
      <c r="T31">
        <f>HYPERLINK("https://klasma.github.io/Logging_ASELE/kartor/A 35565-2019.png")</f>
        <v/>
      </c>
      <c r="V31">
        <f>HYPERLINK("https://klasma.github.io/Logging_ASELE/klagomål/A 35565-2019.docx")</f>
        <v/>
      </c>
      <c r="W31">
        <f>HYPERLINK("https://klasma.github.io/Logging_ASELE/klagomålsmail/A 35565-2019.docx")</f>
        <v/>
      </c>
      <c r="X31">
        <f>HYPERLINK("https://klasma.github.io/Logging_ASELE/tillsyn/A 35565-2019.docx")</f>
        <v/>
      </c>
      <c r="Y31">
        <f>HYPERLINK("https://klasma.github.io/Logging_ASELE/tillsynsmail/A 35565-2019.docx")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45181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65562-2019.xlsx")</f>
        <v/>
      </c>
      <c r="T32">
        <f>HYPERLINK("https://klasma.github.io/Logging_ASELE/kartor/A 65562-2019.png")</f>
        <v/>
      </c>
      <c r="V32">
        <f>HYPERLINK("https://klasma.github.io/Logging_ASELE/klagomål/A 65562-2019.docx")</f>
        <v/>
      </c>
      <c r="W32">
        <f>HYPERLINK("https://klasma.github.io/Logging_ASELE/klagomålsmail/A 65562-2019.docx")</f>
        <v/>
      </c>
      <c r="X32">
        <f>HYPERLINK("https://klasma.github.io/Logging_ASELE/tillsyn/A 65562-2019.docx")</f>
        <v/>
      </c>
      <c r="Y32">
        <f>HYPERLINK("https://klasma.github.io/Logging_ASELE/tillsynsmail/A 65562-2019.docx")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45181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11922-2020.xlsx")</f>
        <v/>
      </c>
      <c r="T33">
        <f>HYPERLINK("https://klasma.github.io/Logging_ASELE/kartor/A 11922-2020.png")</f>
        <v/>
      </c>
      <c r="V33">
        <f>HYPERLINK("https://klasma.github.io/Logging_ASELE/klagomål/A 11922-2020.docx")</f>
        <v/>
      </c>
      <c r="W33">
        <f>HYPERLINK("https://klasma.github.io/Logging_ASELE/klagomålsmail/A 11922-2020.docx")</f>
        <v/>
      </c>
      <c r="X33">
        <f>HYPERLINK("https://klasma.github.io/Logging_ASELE/tillsyn/A 11922-2020.docx")</f>
        <v/>
      </c>
      <c r="Y33">
        <f>HYPERLINK("https://klasma.github.io/Logging_ASELE/tillsynsmail/A 11922-2020.docx")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45181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19592-2020.xlsx")</f>
        <v/>
      </c>
      <c r="T34">
        <f>HYPERLINK("https://klasma.github.io/Logging_ASELE/kartor/A 19592-2020.png")</f>
        <v/>
      </c>
      <c r="V34">
        <f>HYPERLINK("https://klasma.github.io/Logging_ASELE/klagomål/A 19592-2020.docx")</f>
        <v/>
      </c>
      <c r="W34">
        <f>HYPERLINK("https://klasma.github.io/Logging_ASELE/klagomålsmail/A 19592-2020.docx")</f>
        <v/>
      </c>
      <c r="X34">
        <f>HYPERLINK("https://klasma.github.io/Logging_ASELE/tillsyn/A 19592-2020.docx")</f>
        <v/>
      </c>
      <c r="Y34">
        <f>HYPERLINK("https://klasma.github.io/Logging_ASELE/tillsynsmail/A 19592-2020.docx")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45181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43813-2020.xlsx")</f>
        <v/>
      </c>
      <c r="T35">
        <f>HYPERLINK("https://klasma.github.io/Logging_ASELE/kartor/A 43813-2020.png")</f>
        <v/>
      </c>
      <c r="V35">
        <f>HYPERLINK("https://klasma.github.io/Logging_ASELE/klagomål/A 43813-2020.docx")</f>
        <v/>
      </c>
      <c r="W35">
        <f>HYPERLINK("https://klasma.github.io/Logging_ASELE/klagomålsmail/A 43813-2020.docx")</f>
        <v/>
      </c>
      <c r="X35">
        <f>HYPERLINK("https://klasma.github.io/Logging_ASELE/tillsyn/A 43813-2020.docx")</f>
        <v/>
      </c>
      <c r="Y35">
        <f>HYPERLINK("https://klasma.github.io/Logging_ASELE/tillsynsmail/A 43813-2020.docx")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45181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43837-2020.xlsx")</f>
        <v/>
      </c>
      <c r="T36">
        <f>HYPERLINK("https://klasma.github.io/Logging_ASELE/kartor/A 43837-2020.png")</f>
        <v/>
      </c>
      <c r="V36">
        <f>HYPERLINK("https://klasma.github.io/Logging_ASELE/klagomål/A 43837-2020.docx")</f>
        <v/>
      </c>
      <c r="W36">
        <f>HYPERLINK("https://klasma.github.io/Logging_ASELE/klagomålsmail/A 43837-2020.docx")</f>
        <v/>
      </c>
      <c r="X36">
        <f>HYPERLINK("https://klasma.github.io/Logging_ASELE/tillsyn/A 43837-2020.docx")</f>
        <v/>
      </c>
      <c r="Y36">
        <f>HYPERLINK("https://klasma.github.io/Logging_ASELE/tillsynsmail/A 43837-2020.docx")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45181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49843-2020.xlsx")</f>
        <v/>
      </c>
      <c r="T37">
        <f>HYPERLINK("https://klasma.github.io/Logging_ASELE/kartor/A 49843-2020.png")</f>
        <v/>
      </c>
      <c r="V37">
        <f>HYPERLINK("https://klasma.github.io/Logging_ASELE/klagomål/A 49843-2020.docx")</f>
        <v/>
      </c>
      <c r="W37">
        <f>HYPERLINK("https://klasma.github.io/Logging_ASELE/klagomålsmail/A 49843-2020.docx")</f>
        <v/>
      </c>
      <c r="X37">
        <f>HYPERLINK("https://klasma.github.io/Logging_ASELE/tillsyn/A 49843-2020.docx")</f>
        <v/>
      </c>
      <c r="Y37">
        <f>HYPERLINK("https://klasma.github.io/Logging_ASELE/tillsynsmail/A 49843-2020.docx")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45181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35562-2021.xlsx")</f>
        <v/>
      </c>
      <c r="T38">
        <f>HYPERLINK("https://klasma.github.io/Logging_ASELE/kartor/A 35562-2021.png")</f>
        <v/>
      </c>
      <c r="V38">
        <f>HYPERLINK("https://klasma.github.io/Logging_ASELE/klagomål/A 35562-2021.docx")</f>
        <v/>
      </c>
      <c r="W38">
        <f>HYPERLINK("https://klasma.github.io/Logging_ASELE/klagomålsmail/A 35562-2021.docx")</f>
        <v/>
      </c>
      <c r="X38">
        <f>HYPERLINK("https://klasma.github.io/Logging_ASELE/tillsyn/A 35562-2021.docx")</f>
        <v/>
      </c>
      <c r="Y38">
        <f>HYPERLINK("https://klasma.github.io/Logging_ASELE/tillsynsmail/A 35562-2021.docx")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45181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61850-2021.xlsx")</f>
        <v/>
      </c>
      <c r="T39">
        <f>HYPERLINK("https://klasma.github.io/Logging_ASELE/kartor/A 61850-2021.png")</f>
        <v/>
      </c>
      <c r="V39">
        <f>HYPERLINK("https://klasma.github.io/Logging_ASELE/klagomål/A 61850-2021.docx")</f>
        <v/>
      </c>
      <c r="W39">
        <f>HYPERLINK("https://klasma.github.io/Logging_ASELE/klagomålsmail/A 61850-2021.docx")</f>
        <v/>
      </c>
      <c r="X39">
        <f>HYPERLINK("https://klasma.github.io/Logging_ASELE/tillsyn/A 61850-2021.docx")</f>
        <v/>
      </c>
      <c r="Y39">
        <f>HYPERLINK("https://klasma.github.io/Logging_ASELE/tillsynsmail/A 61850-2021.docx")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45181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30809-2022.xlsx")</f>
        <v/>
      </c>
      <c r="T40">
        <f>HYPERLINK("https://klasma.github.io/Logging_ASELE/kartor/A 30809-2022.png")</f>
        <v/>
      </c>
      <c r="V40">
        <f>HYPERLINK("https://klasma.github.io/Logging_ASELE/klagomål/A 30809-2022.docx")</f>
        <v/>
      </c>
      <c r="W40">
        <f>HYPERLINK("https://klasma.github.io/Logging_ASELE/klagomålsmail/A 30809-2022.docx")</f>
        <v/>
      </c>
      <c r="X40">
        <f>HYPERLINK("https://klasma.github.io/Logging_ASELE/tillsyn/A 30809-2022.docx")</f>
        <v/>
      </c>
      <c r="Y40">
        <f>HYPERLINK("https://klasma.github.io/Logging_ASELE/tillsynsmail/A 30809-2022.docx")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45181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39380-2022.xlsx")</f>
        <v/>
      </c>
      <c r="T41">
        <f>HYPERLINK("https://klasma.github.io/Logging_ASELE/kartor/A 39380-2022.png")</f>
        <v/>
      </c>
      <c r="V41">
        <f>HYPERLINK("https://klasma.github.io/Logging_ASELE/klagomål/A 39380-2022.docx")</f>
        <v/>
      </c>
      <c r="W41">
        <f>HYPERLINK("https://klasma.github.io/Logging_ASELE/klagomålsmail/A 39380-2022.docx")</f>
        <v/>
      </c>
      <c r="X41">
        <f>HYPERLINK("https://klasma.github.io/Logging_ASELE/tillsyn/A 39380-2022.docx")</f>
        <v/>
      </c>
      <c r="Y41">
        <f>HYPERLINK("https://klasma.github.io/Logging_ASELE/tillsynsmail/A 39380-2022.docx")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45181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40328-2022.xlsx")</f>
        <v/>
      </c>
      <c r="T42">
        <f>HYPERLINK("https://klasma.github.io/Logging_ASELE/kartor/A 40328-2022.png")</f>
        <v/>
      </c>
      <c r="V42">
        <f>HYPERLINK("https://klasma.github.io/Logging_ASELE/klagomål/A 40328-2022.docx")</f>
        <v/>
      </c>
      <c r="W42">
        <f>HYPERLINK("https://klasma.github.io/Logging_ASELE/klagomålsmail/A 40328-2022.docx")</f>
        <v/>
      </c>
      <c r="X42">
        <f>HYPERLINK("https://klasma.github.io/Logging_ASELE/tillsyn/A 40328-2022.docx")</f>
        <v/>
      </c>
      <c r="Y42">
        <f>HYPERLINK("https://klasma.github.io/Logging_ASELE/tillsynsmail/A 40328-2022.docx")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45181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49064-2022.xlsx")</f>
        <v/>
      </c>
      <c r="T43">
        <f>HYPERLINK("https://klasma.github.io/Logging_ASELE/kartor/A 49064-2022.png")</f>
        <v/>
      </c>
      <c r="V43">
        <f>HYPERLINK("https://klasma.github.io/Logging_ASELE/klagomål/A 49064-2022.docx")</f>
        <v/>
      </c>
      <c r="W43">
        <f>HYPERLINK("https://klasma.github.io/Logging_ASELE/klagomålsmail/A 49064-2022.docx")</f>
        <v/>
      </c>
      <c r="X43">
        <f>HYPERLINK("https://klasma.github.io/Logging_ASELE/tillsyn/A 49064-2022.docx")</f>
        <v/>
      </c>
      <c r="Y43">
        <f>HYPERLINK("https://klasma.github.io/Logging_ASELE/tillsynsmail/A 49064-2022.docx")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45181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62744-2022.xlsx")</f>
        <v/>
      </c>
      <c r="T44">
        <f>HYPERLINK("https://klasma.github.io/Logging_ASELE/kartor/A 62744-2022.png")</f>
        <v/>
      </c>
      <c r="V44">
        <f>HYPERLINK("https://klasma.github.io/Logging_ASELE/klagomål/A 62744-2022.docx")</f>
        <v/>
      </c>
      <c r="W44">
        <f>HYPERLINK("https://klasma.github.io/Logging_ASELE/klagomålsmail/A 62744-2022.docx")</f>
        <v/>
      </c>
      <c r="X44">
        <f>HYPERLINK("https://klasma.github.io/Logging_ASELE/tillsyn/A 62744-2022.docx")</f>
        <v/>
      </c>
      <c r="Y44">
        <f>HYPERLINK("https://klasma.github.io/Logging_ASELE/tillsynsmail/A 62744-2022.docx")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45181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29318-2023.xlsx")</f>
        <v/>
      </c>
      <c r="T45">
        <f>HYPERLINK("https://klasma.github.io/Logging_ASELE/kartor/A 29318-2023.png")</f>
        <v/>
      </c>
      <c r="V45">
        <f>HYPERLINK("https://klasma.github.io/Logging_ASELE/klagomål/A 29318-2023.docx")</f>
        <v/>
      </c>
      <c r="W45">
        <f>HYPERLINK("https://klasma.github.io/Logging_ASELE/klagomålsmail/A 29318-2023.docx")</f>
        <v/>
      </c>
      <c r="X45">
        <f>HYPERLINK("https://klasma.github.io/Logging_ASELE/tillsyn/A 29318-2023.docx")</f>
        <v/>
      </c>
      <c r="Y45">
        <f>HYPERLINK("https://klasma.github.io/Logging_ASELE/tillsynsmail/A 29318-2023.docx")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45181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30615-2023.xlsx")</f>
        <v/>
      </c>
      <c r="T46">
        <f>HYPERLINK("https://klasma.github.io/Logging_ASELE/kartor/A 30615-2023.png")</f>
        <v/>
      </c>
      <c r="V46">
        <f>HYPERLINK("https://klasma.github.io/Logging_ASELE/klagomål/A 30615-2023.docx")</f>
        <v/>
      </c>
      <c r="W46">
        <f>HYPERLINK("https://klasma.github.io/Logging_ASELE/klagomålsmail/A 30615-2023.docx")</f>
        <v/>
      </c>
      <c r="X46">
        <f>HYPERLINK("https://klasma.github.io/Logging_ASELE/tillsyn/A 30615-2023.docx")</f>
        <v/>
      </c>
      <c r="Y46">
        <f>HYPERLINK("https://klasma.github.io/Logging_ASELE/tillsynsmail/A 30615-2023.docx")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45181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31194-2023.xlsx")</f>
        <v/>
      </c>
      <c r="T47">
        <f>HYPERLINK("https://klasma.github.io/Logging_ASELE/kartor/A 31194-2023.png")</f>
        <v/>
      </c>
      <c r="V47">
        <f>HYPERLINK("https://klasma.github.io/Logging_ASELE/klagomål/A 31194-2023.docx")</f>
        <v/>
      </c>
      <c r="W47">
        <f>HYPERLINK("https://klasma.github.io/Logging_ASELE/klagomålsmail/A 31194-2023.docx")</f>
        <v/>
      </c>
      <c r="X47">
        <f>HYPERLINK("https://klasma.github.io/Logging_ASELE/tillsyn/A 31194-2023.docx")</f>
        <v/>
      </c>
      <c r="Y47">
        <f>HYPERLINK("https://klasma.github.io/Logging_ASELE/tillsynsmail/A 31194-2023.docx")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45181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30947-2023.xlsx")</f>
        <v/>
      </c>
      <c r="T48">
        <f>HYPERLINK("https://klasma.github.io/Logging_ASELE/kartor/A 30947-2023.png")</f>
        <v/>
      </c>
      <c r="V48">
        <f>HYPERLINK("https://klasma.github.io/Logging_ASELE/klagomål/A 30947-2023.docx")</f>
        <v/>
      </c>
      <c r="W48">
        <f>HYPERLINK("https://klasma.github.io/Logging_ASELE/klagomålsmail/A 30947-2023.docx")</f>
        <v/>
      </c>
      <c r="X48">
        <f>HYPERLINK("https://klasma.github.io/Logging_ASELE/tillsyn/A 30947-2023.docx")</f>
        <v/>
      </c>
      <c r="Y48">
        <f>HYPERLINK("https://klasma.github.io/Logging_ASELE/tillsynsmail/A 30947-2023.docx")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45181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45181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45181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45181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45181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45181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45181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45181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45181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45181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45181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45181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45181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45181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45181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45181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45181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45181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45181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45181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45181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45181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45181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45181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45181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45181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45181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45181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45181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45181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45181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45181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45181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45181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45181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45181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45181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45181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45181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45181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45181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45181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45181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45181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45181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45181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45181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45181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45181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45181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45181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45181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45181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45181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45181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45181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45181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45181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45181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45181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45181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45181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45181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45181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45181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45181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45181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45181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45181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45181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45181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45181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45181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45181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45181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45181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45181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45181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45181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45181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45181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45181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45181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45181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45181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45181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45181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45181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45181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45181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45181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45181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45181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45181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45181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45181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45181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45181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45181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45181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45181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45181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45181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45181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45181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45181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45181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45181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45181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45181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45181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45181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45181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45181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45181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45181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45181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45181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45181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45181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45181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45181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45181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45181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45181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45181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45181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45181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45181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45181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45181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45181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45181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45181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45181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45181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45181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45181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45181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45181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45181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45181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45181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45181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45181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45181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45181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45181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45181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45181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45181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45181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45181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45181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45181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45181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45181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45181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45181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45181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45181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45181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45181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45181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45181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45181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45181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45181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45181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45181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45181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45181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45181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45181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45181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45181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45181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45181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45181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45181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45181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45181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45181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45181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45181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45181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45181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45181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45181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45181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45181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45181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45181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45181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45181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45181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45181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45181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45181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45181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45181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45181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45181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45181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45181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45181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45181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45181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45181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45181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45181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45181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45181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45181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45181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45181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45181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45181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45181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45181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45181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45181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45181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45181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45181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45181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45181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45181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45181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45181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45181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45181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45181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45181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45181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45181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45181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45181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45181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45181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45181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45181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45181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45181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45181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45181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45181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45181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45181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45181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45181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45181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45181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45181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45181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45181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45181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45181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45181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45181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45181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45181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45181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45181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45181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45181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45181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45181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45181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45181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45181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45181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45181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45181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45181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45181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45181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45181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45181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45181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45181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45181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45181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45181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45181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45181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45181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45181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45181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45181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45181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45181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45181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45181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45181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45181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45181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45181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45181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45181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45181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45181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45181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45181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45181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45181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45181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45181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45181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45181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45181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45181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45181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45181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45181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45181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45181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45181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45181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45181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45181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45181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45181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45181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45181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45181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45181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45181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45181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45181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45181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45181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45181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45181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45181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45181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45181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45181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45181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45181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45181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45181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45181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45181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45181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45181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45181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45181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45181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45181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45181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45181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45181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45181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45181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45181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45181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45181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45181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45181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45181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45181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45181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45181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45181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45181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45181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45181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45181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45181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45181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45181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45181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45181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45181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45181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45181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45181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45181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45181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45181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45181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45181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45181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45181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45181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45181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45181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45181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45181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45181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45181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45181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45181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45181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45181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45181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45181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45181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45181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45181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45181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45181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45181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45181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45181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2023-09-12T04:15:15Z</dcterms:created>
  <dcterms:modified xmlns:dcterms="http://purl.org/dc/terms/" xmlns:xsi="http://www.w3.org/2001/XMLSchema-instance" xsi:type="dcterms:W3CDTF">2023-09-12T04:15:15Z</dcterms:modified>
</cp:coreProperties>
</file>