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45186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58039-2019.xlsx", "A 58039-2019")</f>
        <v/>
      </c>
      <c r="T2">
        <f>HYPERLINK("https://klasma.github.io/Logging_ASKERSUND/kartor/A 58039-2019.png", "A 58039-2019")</f>
        <v/>
      </c>
      <c r="V2">
        <f>HYPERLINK("https://klasma.github.io/Logging_ASKERSUND/klagomål/A 58039-2019.docx", "A 58039-2019")</f>
        <v/>
      </c>
      <c r="W2">
        <f>HYPERLINK("https://klasma.github.io/Logging_ASKERSUND/klagomålsmail/A 58039-2019.docx", "A 58039-2019")</f>
        <v/>
      </c>
      <c r="X2">
        <f>HYPERLINK("https://klasma.github.io/Logging_ASKERSUND/tillsyn/A 58039-2019.docx", "A 58039-2019")</f>
        <v/>
      </c>
      <c r="Y2">
        <f>HYPERLINK("https://klasma.github.io/Logging_ASKERSUND/tillsynsmail/A 58039-2019.docx", "A 58039-2019")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45186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1791-2022.xlsx", "A 1791-2022")</f>
        <v/>
      </c>
      <c r="T3">
        <f>HYPERLINK("https://klasma.github.io/Logging_ASKERSUND/kartor/A 1791-2022.png", "A 1791-2022")</f>
        <v/>
      </c>
      <c r="V3">
        <f>HYPERLINK("https://klasma.github.io/Logging_ASKERSUND/klagomål/A 1791-2022.docx", "A 1791-2022")</f>
        <v/>
      </c>
      <c r="W3">
        <f>HYPERLINK("https://klasma.github.io/Logging_ASKERSUND/klagomålsmail/A 1791-2022.docx", "A 1791-2022")</f>
        <v/>
      </c>
      <c r="X3">
        <f>HYPERLINK("https://klasma.github.io/Logging_ASKERSUND/tillsyn/A 1791-2022.docx", "A 1791-2022")</f>
        <v/>
      </c>
      <c r="Y3">
        <f>HYPERLINK("https://klasma.github.io/Logging_ASKERSUND/tillsynsmail/A 1791-2022.docx", "A 1791-2022")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45186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1158-2019.xlsx", "A 1158-2019")</f>
        <v/>
      </c>
      <c r="T4">
        <f>HYPERLINK("https://klasma.github.io/Logging_ASKERSUND/kartor/A 1158-2019.png", "A 1158-2019")</f>
        <v/>
      </c>
      <c r="V4">
        <f>HYPERLINK("https://klasma.github.io/Logging_ASKERSUND/klagomål/A 1158-2019.docx", "A 1158-2019")</f>
        <v/>
      </c>
      <c r="W4">
        <f>HYPERLINK("https://klasma.github.io/Logging_ASKERSUND/klagomålsmail/A 1158-2019.docx", "A 1158-2019")</f>
        <v/>
      </c>
      <c r="X4">
        <f>HYPERLINK("https://klasma.github.io/Logging_ASKERSUND/tillsyn/A 1158-2019.docx", "A 1158-2019")</f>
        <v/>
      </c>
      <c r="Y4">
        <f>HYPERLINK("https://klasma.github.io/Logging_ASKERSUND/tillsynsmail/A 1158-2019.docx", "A 1158-2019")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45186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33650-2023.xlsx", "A 33650-2023")</f>
        <v/>
      </c>
      <c r="T5">
        <f>HYPERLINK("https://klasma.github.io/Logging_ASKERSUND/kartor/A 33650-2023.png", "A 33650-2023")</f>
        <v/>
      </c>
      <c r="V5">
        <f>HYPERLINK("https://klasma.github.io/Logging_ASKERSUND/klagomål/A 33650-2023.docx", "A 33650-2023")</f>
        <v/>
      </c>
      <c r="W5">
        <f>HYPERLINK("https://klasma.github.io/Logging_ASKERSUND/klagomålsmail/A 33650-2023.docx", "A 33650-2023")</f>
        <v/>
      </c>
      <c r="X5">
        <f>HYPERLINK("https://klasma.github.io/Logging_ASKERSUND/tillsyn/A 33650-2023.docx", "A 33650-2023")</f>
        <v/>
      </c>
      <c r="Y5">
        <f>HYPERLINK("https://klasma.github.io/Logging_ASKERSUND/tillsynsmail/A 33650-2023.docx", "A 33650-2023")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45186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3674-2023.xlsx", "A 3674-2023")</f>
        <v/>
      </c>
      <c r="T6">
        <f>HYPERLINK("https://klasma.github.io/Logging_ASKERSUND/kartor/A 3674-2023.png", "A 3674-2023")</f>
        <v/>
      </c>
      <c r="V6">
        <f>HYPERLINK("https://klasma.github.io/Logging_ASKERSUND/klagomål/A 3674-2023.docx", "A 3674-2023")</f>
        <v/>
      </c>
      <c r="W6">
        <f>HYPERLINK("https://klasma.github.io/Logging_ASKERSUND/klagomålsmail/A 3674-2023.docx", "A 3674-2023")</f>
        <v/>
      </c>
      <c r="X6">
        <f>HYPERLINK("https://klasma.github.io/Logging_ASKERSUND/tillsyn/A 3674-2023.docx", "A 3674-2023")</f>
        <v/>
      </c>
      <c r="Y6">
        <f>HYPERLINK("https://klasma.github.io/Logging_ASKERSUND/tillsynsmail/A 3674-2023.docx", "A 3674-2023")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45186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13504-2020.xlsx", "A 13504-2020")</f>
        <v/>
      </c>
      <c r="T7">
        <f>HYPERLINK("https://klasma.github.io/Logging_ASKERSUND/kartor/A 13504-2020.png", "A 13504-2020")</f>
        <v/>
      </c>
      <c r="V7">
        <f>HYPERLINK("https://klasma.github.io/Logging_ASKERSUND/klagomål/A 13504-2020.docx", "A 13504-2020")</f>
        <v/>
      </c>
      <c r="W7">
        <f>HYPERLINK("https://klasma.github.io/Logging_ASKERSUND/klagomålsmail/A 13504-2020.docx", "A 13504-2020")</f>
        <v/>
      </c>
      <c r="X7">
        <f>HYPERLINK("https://klasma.github.io/Logging_ASKERSUND/tillsyn/A 13504-2020.docx", "A 13504-2020")</f>
        <v/>
      </c>
      <c r="Y7">
        <f>HYPERLINK("https://klasma.github.io/Logging_ASKERSUND/tillsynsmail/A 13504-2020.docx", "A 13504-2020")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45186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2424-2022.xlsx", "A 2424-2022")</f>
        <v/>
      </c>
      <c r="T8">
        <f>HYPERLINK("https://klasma.github.io/Logging_ASKERSUND/kartor/A 2424-2022.png", "A 2424-2022")</f>
        <v/>
      </c>
      <c r="V8">
        <f>HYPERLINK("https://klasma.github.io/Logging_ASKERSUND/klagomål/A 2424-2022.docx", "A 2424-2022")</f>
        <v/>
      </c>
      <c r="W8">
        <f>HYPERLINK("https://klasma.github.io/Logging_ASKERSUND/klagomålsmail/A 2424-2022.docx", "A 2424-2022")</f>
        <v/>
      </c>
      <c r="X8">
        <f>HYPERLINK("https://klasma.github.io/Logging_ASKERSUND/tillsyn/A 2424-2022.docx", "A 2424-2022")</f>
        <v/>
      </c>
      <c r="Y8">
        <f>HYPERLINK("https://klasma.github.io/Logging_ASKERSUND/tillsynsmail/A 2424-2022.docx", "A 2424-2022")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45186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48875-2022.xlsx", "A 48875-2022")</f>
        <v/>
      </c>
      <c r="T9">
        <f>HYPERLINK("https://klasma.github.io/Logging_ASKERSUND/kartor/A 48875-2022.png", "A 48875-2022")</f>
        <v/>
      </c>
      <c r="V9">
        <f>HYPERLINK("https://klasma.github.io/Logging_ASKERSUND/klagomål/A 48875-2022.docx", "A 48875-2022")</f>
        <v/>
      </c>
      <c r="W9">
        <f>HYPERLINK("https://klasma.github.io/Logging_ASKERSUND/klagomålsmail/A 48875-2022.docx", "A 48875-2022")</f>
        <v/>
      </c>
      <c r="X9">
        <f>HYPERLINK("https://klasma.github.io/Logging_ASKERSUND/tillsyn/A 48875-2022.docx", "A 48875-2022")</f>
        <v/>
      </c>
      <c r="Y9">
        <f>HYPERLINK("https://klasma.github.io/Logging_ASKERSUND/tillsynsmail/A 48875-2022.docx", "A 48875-2022")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45186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40942-2019.xlsx", "A 40942-2019")</f>
        <v/>
      </c>
      <c r="T10">
        <f>HYPERLINK("https://klasma.github.io/Logging_ASKERSUND/kartor/A 40942-2019.png", "A 40942-2019")</f>
        <v/>
      </c>
      <c r="V10">
        <f>HYPERLINK("https://klasma.github.io/Logging_ASKERSUND/klagomål/A 40942-2019.docx", "A 40942-2019")</f>
        <v/>
      </c>
      <c r="W10">
        <f>HYPERLINK("https://klasma.github.io/Logging_ASKERSUND/klagomålsmail/A 40942-2019.docx", "A 40942-2019")</f>
        <v/>
      </c>
      <c r="X10">
        <f>HYPERLINK("https://klasma.github.io/Logging_ASKERSUND/tillsyn/A 40942-2019.docx", "A 40942-2019")</f>
        <v/>
      </c>
      <c r="Y10">
        <f>HYPERLINK("https://klasma.github.io/Logging_ASKERSUND/tillsynsmail/A 40942-2019.docx", "A 40942-2019")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45186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41840-2020.xlsx", "A 41840-2020")</f>
        <v/>
      </c>
      <c r="T11">
        <f>HYPERLINK("https://klasma.github.io/Logging_ASKERSUND/kartor/A 41840-2020.png", "A 41840-2020")</f>
        <v/>
      </c>
      <c r="V11">
        <f>HYPERLINK("https://klasma.github.io/Logging_ASKERSUND/klagomål/A 41840-2020.docx", "A 41840-2020")</f>
        <v/>
      </c>
      <c r="W11">
        <f>HYPERLINK("https://klasma.github.io/Logging_ASKERSUND/klagomålsmail/A 41840-2020.docx", "A 41840-2020")</f>
        <v/>
      </c>
      <c r="X11">
        <f>HYPERLINK("https://klasma.github.io/Logging_ASKERSUND/tillsyn/A 41840-2020.docx", "A 41840-2020")</f>
        <v/>
      </c>
      <c r="Y11">
        <f>HYPERLINK("https://klasma.github.io/Logging_ASKERSUND/tillsynsmail/A 41840-2020.docx", "A 41840-2020")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45186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17866-2021.xlsx", "A 17866-2021")</f>
        <v/>
      </c>
      <c r="T12">
        <f>HYPERLINK("https://klasma.github.io/Logging_ASKERSUND/kartor/A 17866-2021.png", "A 17866-2021")</f>
        <v/>
      </c>
      <c r="V12">
        <f>HYPERLINK("https://klasma.github.io/Logging_ASKERSUND/klagomål/A 17866-2021.docx", "A 17866-2021")</f>
        <v/>
      </c>
      <c r="W12">
        <f>HYPERLINK("https://klasma.github.io/Logging_ASKERSUND/klagomålsmail/A 17866-2021.docx", "A 17866-2021")</f>
        <v/>
      </c>
      <c r="X12">
        <f>HYPERLINK("https://klasma.github.io/Logging_ASKERSUND/tillsyn/A 17866-2021.docx", "A 17866-2021")</f>
        <v/>
      </c>
      <c r="Y12">
        <f>HYPERLINK("https://klasma.github.io/Logging_ASKERSUND/tillsynsmail/A 17866-2021.docx", "A 17866-2021")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45186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32709-2021.xlsx", "A 32709-2021")</f>
        <v/>
      </c>
      <c r="T13">
        <f>HYPERLINK("https://klasma.github.io/Logging_ASKERSUND/kartor/A 32709-2021.png", "A 32709-2021")</f>
        <v/>
      </c>
      <c r="V13">
        <f>HYPERLINK("https://klasma.github.io/Logging_ASKERSUND/klagomål/A 32709-2021.docx", "A 32709-2021")</f>
        <v/>
      </c>
      <c r="W13">
        <f>HYPERLINK("https://klasma.github.io/Logging_ASKERSUND/klagomålsmail/A 32709-2021.docx", "A 32709-2021")</f>
        <v/>
      </c>
      <c r="X13">
        <f>HYPERLINK("https://klasma.github.io/Logging_ASKERSUND/tillsyn/A 32709-2021.docx", "A 32709-2021")</f>
        <v/>
      </c>
      <c r="Y13">
        <f>HYPERLINK("https://klasma.github.io/Logging_ASKERSUND/tillsynsmail/A 32709-2021.docx", "A 32709-2021")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45186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55028-2021.xlsx", "A 55028-2021")</f>
        <v/>
      </c>
      <c r="T14">
        <f>HYPERLINK("https://klasma.github.io/Logging_ASKERSUND/kartor/A 55028-2021.png", "A 55028-2021")</f>
        <v/>
      </c>
      <c r="V14">
        <f>HYPERLINK("https://klasma.github.io/Logging_ASKERSUND/klagomål/A 55028-2021.docx", "A 55028-2021")</f>
        <v/>
      </c>
      <c r="W14">
        <f>HYPERLINK("https://klasma.github.io/Logging_ASKERSUND/klagomålsmail/A 55028-2021.docx", "A 55028-2021")</f>
        <v/>
      </c>
      <c r="X14">
        <f>HYPERLINK("https://klasma.github.io/Logging_ASKERSUND/tillsyn/A 55028-2021.docx", "A 55028-2021")</f>
        <v/>
      </c>
      <c r="Y14">
        <f>HYPERLINK("https://klasma.github.io/Logging_ASKERSUND/tillsynsmail/A 55028-2021.docx", "A 55028-2021")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45186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38299-2022.xlsx", "A 38299-2022")</f>
        <v/>
      </c>
      <c r="T15">
        <f>HYPERLINK("https://klasma.github.io/Logging_ASKERSUND/kartor/A 38299-2022.png", "A 38299-2022")</f>
        <v/>
      </c>
      <c r="V15">
        <f>HYPERLINK("https://klasma.github.io/Logging_ASKERSUND/klagomål/A 38299-2022.docx", "A 38299-2022")</f>
        <v/>
      </c>
      <c r="W15">
        <f>HYPERLINK("https://klasma.github.io/Logging_ASKERSUND/klagomålsmail/A 38299-2022.docx", "A 38299-2022")</f>
        <v/>
      </c>
      <c r="X15">
        <f>HYPERLINK("https://klasma.github.io/Logging_ASKERSUND/tillsyn/A 38299-2022.docx", "A 38299-2022")</f>
        <v/>
      </c>
      <c r="Y15">
        <f>HYPERLINK("https://klasma.github.io/Logging_ASKERSUND/tillsynsmail/A 38299-2022.docx", "A 38299-2022")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45186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2291-2023.xlsx", "A 2291-2023")</f>
        <v/>
      </c>
      <c r="T16">
        <f>HYPERLINK("https://klasma.github.io/Logging_ASKERSUND/kartor/A 2291-2023.png", "A 2291-2023")</f>
        <v/>
      </c>
      <c r="V16">
        <f>HYPERLINK("https://klasma.github.io/Logging_ASKERSUND/klagomål/A 2291-2023.docx", "A 2291-2023")</f>
        <v/>
      </c>
      <c r="W16">
        <f>HYPERLINK("https://klasma.github.io/Logging_ASKERSUND/klagomålsmail/A 2291-2023.docx", "A 2291-2023")</f>
        <v/>
      </c>
      <c r="X16">
        <f>HYPERLINK("https://klasma.github.io/Logging_ASKERSUND/tillsyn/A 2291-2023.docx", "A 2291-2023")</f>
        <v/>
      </c>
      <c r="Y16">
        <f>HYPERLINK("https://klasma.github.io/Logging_ASKERSUND/tillsynsmail/A 2291-2023.docx", "A 2291-2023")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45186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30410-2023.xlsx", "A 30410-2023")</f>
        <v/>
      </c>
      <c r="T17">
        <f>HYPERLINK("https://klasma.github.io/Logging_ASKERSUND/kartor/A 30410-2023.png", "A 30410-2023")</f>
        <v/>
      </c>
      <c r="V17">
        <f>HYPERLINK("https://klasma.github.io/Logging_ASKERSUND/klagomål/A 30410-2023.docx", "A 30410-2023")</f>
        <v/>
      </c>
      <c r="W17">
        <f>HYPERLINK("https://klasma.github.io/Logging_ASKERSUND/klagomålsmail/A 30410-2023.docx", "A 30410-2023")</f>
        <v/>
      </c>
      <c r="X17">
        <f>HYPERLINK("https://klasma.github.io/Logging_ASKERSUND/tillsyn/A 30410-2023.docx", "A 30410-2023")</f>
        <v/>
      </c>
      <c r="Y17">
        <f>HYPERLINK("https://klasma.github.io/Logging_ASKERSUND/tillsynsmail/A 30410-2023.docx", "A 30410-2023")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45186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64845-2018.xlsx", "A 64845-2018")</f>
        <v/>
      </c>
      <c r="T18">
        <f>HYPERLINK("https://klasma.github.io/Logging_ASKERSUND/kartor/A 64845-2018.png", "A 64845-2018")</f>
        <v/>
      </c>
      <c r="V18">
        <f>HYPERLINK("https://klasma.github.io/Logging_ASKERSUND/klagomål/A 64845-2018.docx", "A 64845-2018")</f>
        <v/>
      </c>
      <c r="W18">
        <f>HYPERLINK("https://klasma.github.io/Logging_ASKERSUND/klagomålsmail/A 64845-2018.docx", "A 64845-2018")</f>
        <v/>
      </c>
      <c r="X18">
        <f>HYPERLINK("https://klasma.github.io/Logging_ASKERSUND/tillsyn/A 64845-2018.docx", "A 64845-2018")</f>
        <v/>
      </c>
      <c r="Y18">
        <f>HYPERLINK("https://klasma.github.io/Logging_ASKERSUND/tillsynsmail/A 64845-2018.docx", "A 64845-2018")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45186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13483-2019.xlsx", "A 13483-2019")</f>
        <v/>
      </c>
      <c r="T19">
        <f>HYPERLINK("https://klasma.github.io/Logging_ASKERSUND/kartor/A 13483-2019.png", "A 13483-2019")</f>
        <v/>
      </c>
      <c r="V19">
        <f>HYPERLINK("https://klasma.github.io/Logging_ASKERSUND/klagomål/A 13483-2019.docx", "A 13483-2019")</f>
        <v/>
      </c>
      <c r="W19">
        <f>HYPERLINK("https://klasma.github.io/Logging_ASKERSUND/klagomålsmail/A 13483-2019.docx", "A 13483-2019")</f>
        <v/>
      </c>
      <c r="X19">
        <f>HYPERLINK("https://klasma.github.io/Logging_ASKERSUND/tillsyn/A 13483-2019.docx", "A 13483-2019")</f>
        <v/>
      </c>
      <c r="Y19">
        <f>HYPERLINK("https://klasma.github.io/Logging_ASKERSUND/tillsynsmail/A 13483-2019.docx", "A 13483-2019")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45186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17635-2019.xlsx", "A 17635-2019")</f>
        <v/>
      </c>
      <c r="T20">
        <f>HYPERLINK("https://klasma.github.io/Logging_ASKERSUND/kartor/A 17635-2019.png", "A 17635-2019")</f>
        <v/>
      </c>
      <c r="V20">
        <f>HYPERLINK("https://klasma.github.io/Logging_ASKERSUND/klagomål/A 17635-2019.docx", "A 17635-2019")</f>
        <v/>
      </c>
      <c r="W20">
        <f>HYPERLINK("https://klasma.github.io/Logging_ASKERSUND/klagomålsmail/A 17635-2019.docx", "A 17635-2019")</f>
        <v/>
      </c>
      <c r="X20">
        <f>HYPERLINK("https://klasma.github.io/Logging_ASKERSUND/tillsyn/A 17635-2019.docx", "A 17635-2019")</f>
        <v/>
      </c>
      <c r="Y20">
        <f>HYPERLINK("https://klasma.github.io/Logging_ASKERSUND/tillsynsmail/A 17635-2019.docx", "A 17635-2019")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45186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58590-2019.xlsx", "A 58590-2019")</f>
        <v/>
      </c>
      <c r="T21">
        <f>HYPERLINK("https://klasma.github.io/Logging_ASKERSUND/kartor/A 58590-2019.png", "A 58590-2019")</f>
        <v/>
      </c>
      <c r="V21">
        <f>HYPERLINK("https://klasma.github.io/Logging_ASKERSUND/klagomål/A 58590-2019.docx", "A 58590-2019")</f>
        <v/>
      </c>
      <c r="W21">
        <f>HYPERLINK("https://klasma.github.io/Logging_ASKERSUND/klagomålsmail/A 58590-2019.docx", "A 58590-2019")</f>
        <v/>
      </c>
      <c r="X21">
        <f>HYPERLINK("https://klasma.github.io/Logging_ASKERSUND/tillsyn/A 58590-2019.docx", "A 58590-2019")</f>
        <v/>
      </c>
      <c r="Y21">
        <f>HYPERLINK("https://klasma.github.io/Logging_ASKERSUND/tillsynsmail/A 58590-2019.docx", "A 58590-2019")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45186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58588-2019.xlsx", "A 58588-2019")</f>
        <v/>
      </c>
      <c r="T22">
        <f>HYPERLINK("https://klasma.github.io/Logging_ASKERSUND/kartor/A 58588-2019.png", "A 58588-2019")</f>
        <v/>
      </c>
      <c r="V22">
        <f>HYPERLINK("https://klasma.github.io/Logging_ASKERSUND/klagomål/A 58588-2019.docx", "A 58588-2019")</f>
        <v/>
      </c>
      <c r="W22">
        <f>HYPERLINK("https://klasma.github.io/Logging_ASKERSUND/klagomålsmail/A 58588-2019.docx", "A 58588-2019")</f>
        <v/>
      </c>
      <c r="X22">
        <f>HYPERLINK("https://klasma.github.io/Logging_ASKERSUND/tillsyn/A 58588-2019.docx", "A 58588-2019")</f>
        <v/>
      </c>
      <c r="Y22">
        <f>HYPERLINK("https://klasma.github.io/Logging_ASKERSUND/tillsynsmail/A 58588-2019.docx", "A 58588-2019")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45186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13462-2020.xlsx", "A 13462-2020")</f>
        <v/>
      </c>
      <c r="T23">
        <f>HYPERLINK("https://klasma.github.io/Logging_ASKERSUND/kartor/A 13462-2020.png", "A 13462-2020")</f>
        <v/>
      </c>
      <c r="V23">
        <f>HYPERLINK("https://klasma.github.io/Logging_ASKERSUND/klagomål/A 13462-2020.docx", "A 13462-2020")</f>
        <v/>
      </c>
      <c r="W23">
        <f>HYPERLINK("https://klasma.github.io/Logging_ASKERSUND/klagomålsmail/A 13462-2020.docx", "A 13462-2020")</f>
        <v/>
      </c>
      <c r="X23">
        <f>HYPERLINK("https://klasma.github.io/Logging_ASKERSUND/tillsyn/A 13462-2020.docx", "A 13462-2020")</f>
        <v/>
      </c>
      <c r="Y23">
        <f>HYPERLINK("https://klasma.github.io/Logging_ASKERSUND/tillsynsmail/A 13462-2020.docx", "A 13462-2020")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45186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14369-2020.xlsx", "A 14369-2020")</f>
        <v/>
      </c>
      <c r="T24">
        <f>HYPERLINK("https://klasma.github.io/Logging_ASKERSUND/kartor/A 14369-2020.png", "A 14369-2020")</f>
        <v/>
      </c>
      <c r="V24">
        <f>HYPERLINK("https://klasma.github.io/Logging_ASKERSUND/klagomål/A 14369-2020.docx", "A 14369-2020")</f>
        <v/>
      </c>
      <c r="W24">
        <f>HYPERLINK("https://klasma.github.io/Logging_ASKERSUND/klagomålsmail/A 14369-2020.docx", "A 14369-2020")</f>
        <v/>
      </c>
      <c r="X24">
        <f>HYPERLINK("https://klasma.github.io/Logging_ASKERSUND/tillsyn/A 14369-2020.docx", "A 14369-2020")</f>
        <v/>
      </c>
      <c r="Y24">
        <f>HYPERLINK("https://klasma.github.io/Logging_ASKERSUND/tillsynsmail/A 14369-2020.docx", "A 14369-2020")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45186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46018-2020.xlsx", "A 46018-2020")</f>
        <v/>
      </c>
      <c r="T25">
        <f>HYPERLINK("https://klasma.github.io/Logging_ASKERSUND/kartor/A 46018-2020.png", "A 46018-2020")</f>
        <v/>
      </c>
      <c r="V25">
        <f>HYPERLINK("https://klasma.github.io/Logging_ASKERSUND/klagomål/A 46018-2020.docx", "A 46018-2020")</f>
        <v/>
      </c>
      <c r="W25">
        <f>HYPERLINK("https://klasma.github.io/Logging_ASKERSUND/klagomålsmail/A 46018-2020.docx", "A 46018-2020")</f>
        <v/>
      </c>
      <c r="X25">
        <f>HYPERLINK("https://klasma.github.io/Logging_ASKERSUND/tillsyn/A 46018-2020.docx", "A 46018-2020")</f>
        <v/>
      </c>
      <c r="Y25">
        <f>HYPERLINK("https://klasma.github.io/Logging_ASKERSUND/tillsynsmail/A 46018-2020.docx", "A 46018-2020")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45186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46100-2020.xlsx", "A 46100-2020")</f>
        <v/>
      </c>
      <c r="T26">
        <f>HYPERLINK("https://klasma.github.io/Logging_ASKERSUND/kartor/A 46100-2020.png", "A 46100-2020")</f>
        <v/>
      </c>
      <c r="V26">
        <f>HYPERLINK("https://klasma.github.io/Logging_ASKERSUND/klagomål/A 46100-2020.docx", "A 46100-2020")</f>
        <v/>
      </c>
      <c r="W26">
        <f>HYPERLINK("https://klasma.github.io/Logging_ASKERSUND/klagomålsmail/A 46100-2020.docx", "A 46100-2020")</f>
        <v/>
      </c>
      <c r="X26">
        <f>HYPERLINK("https://klasma.github.io/Logging_ASKERSUND/tillsyn/A 46100-2020.docx", "A 46100-2020")</f>
        <v/>
      </c>
      <c r="Y26">
        <f>HYPERLINK("https://klasma.github.io/Logging_ASKERSUND/tillsynsmail/A 46100-2020.docx", "A 46100-2020")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45186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69455-2020.xlsx", "A 69455-2020")</f>
        <v/>
      </c>
      <c r="T27">
        <f>HYPERLINK("https://klasma.github.io/Logging_ASKERSUND/kartor/A 69455-2020.png", "A 69455-2020")</f>
        <v/>
      </c>
      <c r="V27">
        <f>HYPERLINK("https://klasma.github.io/Logging_ASKERSUND/klagomål/A 69455-2020.docx", "A 69455-2020")</f>
        <v/>
      </c>
      <c r="W27">
        <f>HYPERLINK("https://klasma.github.io/Logging_ASKERSUND/klagomålsmail/A 69455-2020.docx", "A 69455-2020")</f>
        <v/>
      </c>
      <c r="X27">
        <f>HYPERLINK("https://klasma.github.io/Logging_ASKERSUND/tillsyn/A 69455-2020.docx", "A 69455-2020")</f>
        <v/>
      </c>
      <c r="Y27">
        <f>HYPERLINK("https://klasma.github.io/Logging_ASKERSUND/tillsynsmail/A 69455-2020.docx", "A 69455-2020")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45186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52268-2021.xlsx", "A 52268-2021")</f>
        <v/>
      </c>
      <c r="T28">
        <f>HYPERLINK("https://klasma.github.io/Logging_ASKERSUND/kartor/A 52268-2021.png", "A 52268-2021")</f>
        <v/>
      </c>
      <c r="V28">
        <f>HYPERLINK("https://klasma.github.io/Logging_ASKERSUND/klagomål/A 52268-2021.docx", "A 52268-2021")</f>
        <v/>
      </c>
      <c r="W28">
        <f>HYPERLINK("https://klasma.github.io/Logging_ASKERSUND/klagomålsmail/A 52268-2021.docx", "A 52268-2021")</f>
        <v/>
      </c>
      <c r="X28">
        <f>HYPERLINK("https://klasma.github.io/Logging_ASKERSUND/tillsyn/A 52268-2021.docx", "A 52268-2021")</f>
        <v/>
      </c>
      <c r="Y28">
        <f>HYPERLINK("https://klasma.github.io/Logging_ASKERSUND/tillsynsmail/A 52268-2021.docx", "A 52268-2021")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45186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52264-2021.xlsx", "A 52264-2021")</f>
        <v/>
      </c>
      <c r="T29">
        <f>HYPERLINK("https://klasma.github.io/Logging_ASKERSUND/kartor/A 52264-2021.png", "A 52264-2021")</f>
        <v/>
      </c>
      <c r="V29">
        <f>HYPERLINK("https://klasma.github.io/Logging_ASKERSUND/klagomål/A 52264-2021.docx", "A 52264-2021")</f>
        <v/>
      </c>
      <c r="W29">
        <f>HYPERLINK("https://klasma.github.io/Logging_ASKERSUND/klagomålsmail/A 52264-2021.docx", "A 52264-2021")</f>
        <v/>
      </c>
      <c r="X29">
        <f>HYPERLINK("https://klasma.github.io/Logging_ASKERSUND/tillsyn/A 52264-2021.docx", "A 52264-2021")</f>
        <v/>
      </c>
      <c r="Y29">
        <f>HYPERLINK("https://klasma.github.io/Logging_ASKERSUND/tillsynsmail/A 52264-2021.docx", "A 52264-2021")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45186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3927-2022.xlsx", "A 3927-2022")</f>
        <v/>
      </c>
      <c r="T30">
        <f>HYPERLINK("https://klasma.github.io/Logging_ASKERSUND/kartor/A 3927-2022.png", "A 3927-2022")</f>
        <v/>
      </c>
      <c r="V30">
        <f>HYPERLINK("https://klasma.github.io/Logging_ASKERSUND/klagomål/A 3927-2022.docx", "A 3927-2022")</f>
        <v/>
      </c>
      <c r="W30">
        <f>HYPERLINK("https://klasma.github.io/Logging_ASKERSUND/klagomålsmail/A 3927-2022.docx", "A 3927-2022")</f>
        <v/>
      </c>
      <c r="X30">
        <f>HYPERLINK("https://klasma.github.io/Logging_ASKERSUND/tillsyn/A 3927-2022.docx", "A 3927-2022")</f>
        <v/>
      </c>
      <c r="Y30">
        <f>HYPERLINK("https://klasma.github.io/Logging_ASKERSUND/tillsynsmail/A 3927-2022.docx", "A 3927-2022")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45186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13865-2022.xlsx", "A 13865-2022")</f>
        <v/>
      </c>
      <c r="T31">
        <f>HYPERLINK("https://klasma.github.io/Logging_ASKERSUND/kartor/A 13865-2022.png", "A 13865-2022")</f>
        <v/>
      </c>
      <c r="V31">
        <f>HYPERLINK("https://klasma.github.io/Logging_ASKERSUND/klagomål/A 13865-2022.docx", "A 13865-2022")</f>
        <v/>
      </c>
      <c r="W31">
        <f>HYPERLINK("https://klasma.github.io/Logging_ASKERSUND/klagomålsmail/A 13865-2022.docx", "A 13865-2022")</f>
        <v/>
      </c>
      <c r="X31">
        <f>HYPERLINK("https://klasma.github.io/Logging_ASKERSUND/tillsyn/A 13865-2022.docx", "A 13865-2022")</f>
        <v/>
      </c>
      <c r="Y31">
        <f>HYPERLINK("https://klasma.github.io/Logging_ASKERSUND/tillsynsmail/A 13865-2022.docx", "A 13865-2022")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45186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23750-2022.xlsx", "A 23750-2022")</f>
        <v/>
      </c>
      <c r="T32">
        <f>HYPERLINK("https://klasma.github.io/Logging_ASKERSUND/kartor/A 23750-2022.png", "A 23750-2022")</f>
        <v/>
      </c>
      <c r="V32">
        <f>HYPERLINK("https://klasma.github.io/Logging_ASKERSUND/klagomål/A 23750-2022.docx", "A 23750-2022")</f>
        <v/>
      </c>
      <c r="W32">
        <f>HYPERLINK("https://klasma.github.io/Logging_ASKERSUND/klagomålsmail/A 23750-2022.docx", "A 23750-2022")</f>
        <v/>
      </c>
      <c r="X32">
        <f>HYPERLINK("https://klasma.github.io/Logging_ASKERSUND/tillsyn/A 23750-2022.docx", "A 23750-2022")</f>
        <v/>
      </c>
      <c r="Y32">
        <f>HYPERLINK("https://klasma.github.io/Logging_ASKERSUND/tillsynsmail/A 23750-2022.docx", "A 23750-2022")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45186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11504-2023.xlsx", "A 11504-2023")</f>
        <v/>
      </c>
      <c r="T33">
        <f>HYPERLINK("https://klasma.github.io/Logging_ASKERSUND/kartor/A 11504-2023.png", "A 11504-2023")</f>
        <v/>
      </c>
      <c r="V33">
        <f>HYPERLINK("https://klasma.github.io/Logging_ASKERSUND/klagomål/A 11504-2023.docx", "A 11504-2023")</f>
        <v/>
      </c>
      <c r="W33">
        <f>HYPERLINK("https://klasma.github.io/Logging_ASKERSUND/klagomålsmail/A 11504-2023.docx", "A 11504-2023")</f>
        <v/>
      </c>
      <c r="X33">
        <f>HYPERLINK("https://klasma.github.io/Logging_ASKERSUND/tillsyn/A 11504-2023.docx", "A 11504-2023")</f>
        <v/>
      </c>
      <c r="Y33">
        <f>HYPERLINK("https://klasma.github.io/Logging_ASKERSUND/tillsynsmail/A 11504-2023.docx", "A 11504-2023")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45186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17872-2023.xlsx", "A 17872-2023")</f>
        <v/>
      </c>
      <c r="T34">
        <f>HYPERLINK("https://klasma.github.io/Logging_ASKERSUND/kartor/A 17872-2023.png", "A 17872-2023")</f>
        <v/>
      </c>
      <c r="V34">
        <f>HYPERLINK("https://klasma.github.io/Logging_ASKERSUND/klagomål/A 17872-2023.docx", "A 17872-2023")</f>
        <v/>
      </c>
      <c r="W34">
        <f>HYPERLINK("https://klasma.github.io/Logging_ASKERSUND/klagomålsmail/A 17872-2023.docx", "A 17872-2023")</f>
        <v/>
      </c>
      <c r="X34">
        <f>HYPERLINK("https://klasma.github.io/Logging_ASKERSUND/tillsyn/A 17872-2023.docx", "A 17872-2023")</f>
        <v/>
      </c>
      <c r="Y34">
        <f>HYPERLINK("https://klasma.github.io/Logging_ASKERSUND/tillsynsmail/A 17872-2023.docx", "A 17872-2023")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45186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31967-2023.xlsx", "A 31967-2023")</f>
        <v/>
      </c>
      <c r="T35">
        <f>HYPERLINK("https://klasma.github.io/Logging_ASKERSUND/kartor/A 31967-2023.png", "A 31967-2023")</f>
        <v/>
      </c>
      <c r="V35">
        <f>HYPERLINK("https://klasma.github.io/Logging_ASKERSUND/klagomål/A 31967-2023.docx", "A 31967-2023")</f>
        <v/>
      </c>
      <c r="W35">
        <f>HYPERLINK("https://klasma.github.io/Logging_ASKERSUND/klagomålsmail/A 31967-2023.docx", "A 31967-2023")</f>
        <v/>
      </c>
      <c r="X35">
        <f>HYPERLINK("https://klasma.github.io/Logging_ASKERSUND/tillsyn/A 31967-2023.docx", "A 31967-2023")</f>
        <v/>
      </c>
      <c r="Y35">
        <f>HYPERLINK("https://klasma.github.io/Logging_ASKERSUND/tillsynsmail/A 31967-2023.docx", "A 31967-2023")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45186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53502-2018.xlsx", "A 53502-2018")</f>
        <v/>
      </c>
      <c r="T36">
        <f>HYPERLINK("https://klasma.github.io/Logging_ASKERSUND/kartor/A 53502-2018.png", "A 53502-2018")</f>
        <v/>
      </c>
      <c r="V36">
        <f>HYPERLINK("https://klasma.github.io/Logging_ASKERSUND/klagomål/A 53502-2018.docx", "A 53502-2018")</f>
        <v/>
      </c>
      <c r="W36">
        <f>HYPERLINK("https://klasma.github.io/Logging_ASKERSUND/klagomålsmail/A 53502-2018.docx", "A 53502-2018")</f>
        <v/>
      </c>
      <c r="X36">
        <f>HYPERLINK("https://klasma.github.io/Logging_ASKERSUND/tillsyn/A 53502-2018.docx", "A 53502-2018")</f>
        <v/>
      </c>
      <c r="Y36">
        <f>HYPERLINK("https://klasma.github.io/Logging_ASKERSUND/tillsynsmail/A 53502-2018.docx", "A 53502-2018")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45186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68147-2018.xlsx", "A 68147-2018")</f>
        <v/>
      </c>
      <c r="T37">
        <f>HYPERLINK("https://klasma.github.io/Logging_ASKERSUND/kartor/A 68147-2018.png", "A 68147-2018")</f>
        <v/>
      </c>
      <c r="V37">
        <f>HYPERLINK("https://klasma.github.io/Logging_ASKERSUND/klagomål/A 68147-2018.docx", "A 68147-2018")</f>
        <v/>
      </c>
      <c r="W37">
        <f>HYPERLINK("https://klasma.github.io/Logging_ASKERSUND/klagomålsmail/A 68147-2018.docx", "A 68147-2018")</f>
        <v/>
      </c>
      <c r="X37">
        <f>HYPERLINK("https://klasma.github.io/Logging_ASKERSUND/tillsyn/A 68147-2018.docx", "A 68147-2018")</f>
        <v/>
      </c>
      <c r="Y37">
        <f>HYPERLINK("https://klasma.github.io/Logging_ASKERSUND/tillsynsmail/A 68147-2018.docx", "A 68147-2018")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45186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51-2019.xlsx", "A 51-2019")</f>
        <v/>
      </c>
      <c r="T38">
        <f>HYPERLINK("https://klasma.github.io/Logging_ASKERSUND/kartor/A 51-2019.png", "A 51-2019")</f>
        <v/>
      </c>
      <c r="V38">
        <f>HYPERLINK("https://klasma.github.io/Logging_ASKERSUND/klagomål/A 51-2019.docx", "A 51-2019")</f>
        <v/>
      </c>
      <c r="W38">
        <f>HYPERLINK("https://klasma.github.io/Logging_ASKERSUND/klagomålsmail/A 51-2019.docx", "A 51-2019")</f>
        <v/>
      </c>
      <c r="X38">
        <f>HYPERLINK("https://klasma.github.io/Logging_ASKERSUND/tillsyn/A 51-2019.docx", "A 51-2019")</f>
        <v/>
      </c>
      <c r="Y38">
        <f>HYPERLINK("https://klasma.github.io/Logging_ASKERSUND/tillsynsmail/A 51-2019.docx", "A 51-2019")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45186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11950-2019.xlsx", "A 11950-2019")</f>
        <v/>
      </c>
      <c r="T39">
        <f>HYPERLINK("https://klasma.github.io/Logging_ASKERSUND/kartor/A 11950-2019.png", "A 11950-2019")</f>
        <v/>
      </c>
      <c r="V39">
        <f>HYPERLINK("https://klasma.github.io/Logging_ASKERSUND/klagomål/A 11950-2019.docx", "A 11950-2019")</f>
        <v/>
      </c>
      <c r="W39">
        <f>HYPERLINK("https://klasma.github.io/Logging_ASKERSUND/klagomålsmail/A 11950-2019.docx", "A 11950-2019")</f>
        <v/>
      </c>
      <c r="X39">
        <f>HYPERLINK("https://klasma.github.io/Logging_ASKERSUND/tillsyn/A 11950-2019.docx", "A 11950-2019")</f>
        <v/>
      </c>
      <c r="Y39">
        <f>HYPERLINK("https://klasma.github.io/Logging_ASKERSUND/tillsynsmail/A 11950-2019.docx", "A 11950-2019")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45186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15569-2019.xlsx", "A 15569-2019")</f>
        <v/>
      </c>
      <c r="T40">
        <f>HYPERLINK("https://klasma.github.io/Logging_ASKERSUND/kartor/A 15569-2019.png", "A 15569-2019")</f>
        <v/>
      </c>
      <c r="V40">
        <f>HYPERLINK("https://klasma.github.io/Logging_ASKERSUND/klagomål/A 15569-2019.docx", "A 15569-2019")</f>
        <v/>
      </c>
      <c r="W40">
        <f>HYPERLINK("https://klasma.github.io/Logging_ASKERSUND/klagomålsmail/A 15569-2019.docx", "A 15569-2019")</f>
        <v/>
      </c>
      <c r="X40">
        <f>HYPERLINK("https://klasma.github.io/Logging_ASKERSUND/tillsyn/A 15569-2019.docx", "A 15569-2019")</f>
        <v/>
      </c>
      <c r="Y40">
        <f>HYPERLINK("https://klasma.github.io/Logging_ASKERSUND/tillsynsmail/A 15569-2019.docx", "A 15569-2019")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45186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25813-2019.xlsx", "A 25813-2019")</f>
        <v/>
      </c>
      <c r="T41">
        <f>HYPERLINK("https://klasma.github.io/Logging_ASKERSUND/kartor/A 25813-2019.png", "A 25813-2019")</f>
        <v/>
      </c>
      <c r="V41">
        <f>HYPERLINK("https://klasma.github.io/Logging_ASKERSUND/klagomål/A 25813-2019.docx", "A 25813-2019")</f>
        <v/>
      </c>
      <c r="W41">
        <f>HYPERLINK("https://klasma.github.io/Logging_ASKERSUND/klagomålsmail/A 25813-2019.docx", "A 25813-2019")</f>
        <v/>
      </c>
      <c r="X41">
        <f>HYPERLINK("https://klasma.github.io/Logging_ASKERSUND/tillsyn/A 25813-2019.docx", "A 25813-2019")</f>
        <v/>
      </c>
      <c r="Y41">
        <f>HYPERLINK("https://klasma.github.io/Logging_ASKERSUND/tillsynsmail/A 25813-2019.docx", "A 25813-2019")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45186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39511-2019.xlsx", "A 39511-2019")</f>
        <v/>
      </c>
      <c r="T42">
        <f>HYPERLINK("https://klasma.github.io/Logging_ASKERSUND/kartor/A 39511-2019.png", "A 39511-2019")</f>
        <v/>
      </c>
      <c r="V42">
        <f>HYPERLINK("https://klasma.github.io/Logging_ASKERSUND/klagomål/A 39511-2019.docx", "A 39511-2019")</f>
        <v/>
      </c>
      <c r="W42">
        <f>HYPERLINK("https://klasma.github.io/Logging_ASKERSUND/klagomålsmail/A 39511-2019.docx", "A 39511-2019")</f>
        <v/>
      </c>
      <c r="X42">
        <f>HYPERLINK("https://klasma.github.io/Logging_ASKERSUND/tillsyn/A 39511-2019.docx", "A 39511-2019")</f>
        <v/>
      </c>
      <c r="Y42">
        <f>HYPERLINK("https://klasma.github.io/Logging_ASKERSUND/tillsynsmail/A 39511-2019.docx", "A 39511-2019")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45186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39515-2019.xlsx", "A 39515-2019")</f>
        <v/>
      </c>
      <c r="T43">
        <f>HYPERLINK("https://klasma.github.io/Logging_ASKERSUND/kartor/A 39515-2019.png", "A 39515-2019")</f>
        <v/>
      </c>
      <c r="V43">
        <f>HYPERLINK("https://klasma.github.io/Logging_ASKERSUND/klagomål/A 39515-2019.docx", "A 39515-2019")</f>
        <v/>
      </c>
      <c r="W43">
        <f>HYPERLINK("https://klasma.github.io/Logging_ASKERSUND/klagomålsmail/A 39515-2019.docx", "A 39515-2019")</f>
        <v/>
      </c>
      <c r="X43">
        <f>HYPERLINK("https://klasma.github.io/Logging_ASKERSUND/tillsyn/A 39515-2019.docx", "A 39515-2019")</f>
        <v/>
      </c>
      <c r="Y43">
        <f>HYPERLINK("https://klasma.github.io/Logging_ASKERSUND/tillsynsmail/A 39515-2019.docx", "A 39515-2019")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45186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10540-2020.xlsx", "A 10540-2020")</f>
        <v/>
      </c>
      <c r="T44">
        <f>HYPERLINK("https://klasma.github.io/Logging_ASKERSUND/kartor/A 10540-2020.png", "A 10540-2020")</f>
        <v/>
      </c>
      <c r="V44">
        <f>HYPERLINK("https://klasma.github.io/Logging_ASKERSUND/klagomål/A 10540-2020.docx", "A 10540-2020")</f>
        <v/>
      </c>
      <c r="W44">
        <f>HYPERLINK("https://klasma.github.io/Logging_ASKERSUND/klagomålsmail/A 10540-2020.docx", "A 10540-2020")</f>
        <v/>
      </c>
      <c r="X44">
        <f>HYPERLINK("https://klasma.github.io/Logging_ASKERSUND/tillsyn/A 10540-2020.docx", "A 10540-2020")</f>
        <v/>
      </c>
      <c r="Y44">
        <f>HYPERLINK("https://klasma.github.io/Logging_ASKERSUND/tillsynsmail/A 10540-2020.docx", "A 10540-2020")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45186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18289-2020.xlsx", "A 18289-2020")</f>
        <v/>
      </c>
      <c r="T45">
        <f>HYPERLINK("https://klasma.github.io/Logging_ASKERSUND/kartor/A 18289-2020.png", "A 18289-2020")</f>
        <v/>
      </c>
      <c r="V45">
        <f>HYPERLINK("https://klasma.github.io/Logging_ASKERSUND/klagomål/A 18289-2020.docx", "A 18289-2020")</f>
        <v/>
      </c>
      <c r="W45">
        <f>HYPERLINK("https://klasma.github.io/Logging_ASKERSUND/klagomålsmail/A 18289-2020.docx", "A 18289-2020")</f>
        <v/>
      </c>
      <c r="X45">
        <f>HYPERLINK("https://klasma.github.io/Logging_ASKERSUND/tillsyn/A 18289-2020.docx", "A 18289-2020")</f>
        <v/>
      </c>
      <c r="Y45">
        <f>HYPERLINK("https://klasma.github.io/Logging_ASKERSUND/tillsynsmail/A 18289-2020.docx", "A 18289-2020")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45186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18287-2020.xlsx", "A 18287-2020")</f>
        <v/>
      </c>
      <c r="T46">
        <f>HYPERLINK("https://klasma.github.io/Logging_ASKERSUND/kartor/A 18287-2020.png", "A 18287-2020")</f>
        <v/>
      </c>
      <c r="V46">
        <f>HYPERLINK("https://klasma.github.io/Logging_ASKERSUND/klagomål/A 18287-2020.docx", "A 18287-2020")</f>
        <v/>
      </c>
      <c r="W46">
        <f>HYPERLINK("https://klasma.github.io/Logging_ASKERSUND/klagomålsmail/A 18287-2020.docx", "A 18287-2020")</f>
        <v/>
      </c>
      <c r="X46">
        <f>HYPERLINK("https://klasma.github.io/Logging_ASKERSUND/tillsyn/A 18287-2020.docx", "A 18287-2020")</f>
        <v/>
      </c>
      <c r="Y46">
        <f>HYPERLINK("https://klasma.github.io/Logging_ASKERSUND/tillsynsmail/A 18287-2020.docx", "A 18287-2020")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45186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32905-2020.xlsx", "A 32905-2020")</f>
        <v/>
      </c>
      <c r="T47">
        <f>HYPERLINK("https://klasma.github.io/Logging_ASKERSUND/kartor/A 32905-2020.png", "A 32905-2020")</f>
        <v/>
      </c>
      <c r="V47">
        <f>HYPERLINK("https://klasma.github.io/Logging_ASKERSUND/klagomål/A 32905-2020.docx", "A 32905-2020")</f>
        <v/>
      </c>
      <c r="W47">
        <f>HYPERLINK("https://klasma.github.io/Logging_ASKERSUND/klagomålsmail/A 32905-2020.docx", "A 32905-2020")</f>
        <v/>
      </c>
      <c r="X47">
        <f>HYPERLINK("https://klasma.github.io/Logging_ASKERSUND/tillsyn/A 32905-2020.docx", "A 32905-2020")</f>
        <v/>
      </c>
      <c r="Y47">
        <f>HYPERLINK("https://klasma.github.io/Logging_ASKERSUND/tillsynsmail/A 32905-2020.docx", "A 32905-2020")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45186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34760-2020.xlsx", "A 34760-2020")</f>
        <v/>
      </c>
      <c r="T48">
        <f>HYPERLINK("https://klasma.github.io/Logging_ASKERSUND/kartor/A 34760-2020.png", "A 34760-2020")</f>
        <v/>
      </c>
      <c r="V48">
        <f>HYPERLINK("https://klasma.github.io/Logging_ASKERSUND/klagomål/A 34760-2020.docx", "A 34760-2020")</f>
        <v/>
      </c>
      <c r="W48">
        <f>HYPERLINK("https://klasma.github.io/Logging_ASKERSUND/klagomålsmail/A 34760-2020.docx", "A 34760-2020")</f>
        <v/>
      </c>
      <c r="X48">
        <f>HYPERLINK("https://klasma.github.io/Logging_ASKERSUND/tillsyn/A 34760-2020.docx", "A 34760-2020")</f>
        <v/>
      </c>
      <c r="Y48">
        <f>HYPERLINK("https://klasma.github.io/Logging_ASKERSUND/tillsynsmail/A 34760-2020.docx", "A 34760-2020")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45186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39904-2020.xlsx", "A 39904-2020")</f>
        <v/>
      </c>
      <c r="T49">
        <f>HYPERLINK("https://klasma.github.io/Logging_ASKERSUND/kartor/A 39904-2020.png", "A 39904-2020")</f>
        <v/>
      </c>
      <c r="V49">
        <f>HYPERLINK("https://klasma.github.io/Logging_ASKERSUND/klagomål/A 39904-2020.docx", "A 39904-2020")</f>
        <v/>
      </c>
      <c r="W49">
        <f>HYPERLINK("https://klasma.github.io/Logging_ASKERSUND/klagomålsmail/A 39904-2020.docx", "A 39904-2020")</f>
        <v/>
      </c>
      <c r="X49">
        <f>HYPERLINK("https://klasma.github.io/Logging_ASKERSUND/tillsyn/A 39904-2020.docx", "A 39904-2020")</f>
        <v/>
      </c>
      <c r="Y49">
        <f>HYPERLINK("https://klasma.github.io/Logging_ASKERSUND/tillsynsmail/A 39904-2020.docx", "A 39904-2020")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45186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168-2021.xlsx", "A 168-2021")</f>
        <v/>
      </c>
      <c r="T50">
        <f>HYPERLINK("https://klasma.github.io/Logging_ASKERSUND/kartor/A 168-2021.png", "A 168-2021")</f>
        <v/>
      </c>
      <c r="U50">
        <f>HYPERLINK("https://klasma.github.io/Logging_ASKERSUND/knärot/A 168-2021.png", "A 168-2021")</f>
        <v/>
      </c>
      <c r="V50">
        <f>HYPERLINK("https://klasma.github.io/Logging_ASKERSUND/klagomål/A 168-2021.docx", "A 168-2021")</f>
        <v/>
      </c>
      <c r="W50">
        <f>HYPERLINK("https://klasma.github.io/Logging_ASKERSUND/klagomålsmail/A 168-2021.docx", "A 168-2021")</f>
        <v/>
      </c>
      <c r="X50">
        <f>HYPERLINK("https://klasma.github.io/Logging_ASKERSUND/tillsyn/A 168-2021.docx", "A 168-2021")</f>
        <v/>
      </c>
      <c r="Y50">
        <f>HYPERLINK("https://klasma.github.io/Logging_ASKERSUND/tillsynsmail/A 168-2021.docx", "A 168-2021")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45186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39575-2021.xlsx", "A 39575-2021")</f>
        <v/>
      </c>
      <c r="T51">
        <f>HYPERLINK("https://klasma.github.io/Logging_ASKERSUND/kartor/A 39575-2021.png", "A 39575-2021")</f>
        <v/>
      </c>
      <c r="V51">
        <f>HYPERLINK("https://klasma.github.io/Logging_ASKERSUND/klagomål/A 39575-2021.docx", "A 39575-2021")</f>
        <v/>
      </c>
      <c r="W51">
        <f>HYPERLINK("https://klasma.github.io/Logging_ASKERSUND/klagomålsmail/A 39575-2021.docx", "A 39575-2021")</f>
        <v/>
      </c>
      <c r="X51">
        <f>HYPERLINK("https://klasma.github.io/Logging_ASKERSUND/tillsyn/A 39575-2021.docx", "A 39575-2021")</f>
        <v/>
      </c>
      <c r="Y51">
        <f>HYPERLINK("https://klasma.github.io/Logging_ASKERSUND/tillsynsmail/A 39575-2021.docx", "A 39575-2021")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45186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48684-2021.xlsx", "A 48684-2021")</f>
        <v/>
      </c>
      <c r="T52">
        <f>HYPERLINK("https://klasma.github.io/Logging_ASKERSUND/kartor/A 48684-2021.png", "A 48684-2021")</f>
        <v/>
      </c>
      <c r="V52">
        <f>HYPERLINK("https://klasma.github.io/Logging_ASKERSUND/klagomål/A 48684-2021.docx", "A 48684-2021")</f>
        <v/>
      </c>
      <c r="W52">
        <f>HYPERLINK("https://klasma.github.io/Logging_ASKERSUND/klagomålsmail/A 48684-2021.docx", "A 48684-2021")</f>
        <v/>
      </c>
      <c r="X52">
        <f>HYPERLINK("https://klasma.github.io/Logging_ASKERSUND/tillsyn/A 48684-2021.docx", "A 48684-2021")</f>
        <v/>
      </c>
      <c r="Y52">
        <f>HYPERLINK("https://klasma.github.io/Logging_ASKERSUND/tillsynsmail/A 48684-2021.docx", "A 48684-2021")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45186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51319-2021.xlsx", "A 51319-2021")</f>
        <v/>
      </c>
      <c r="T53">
        <f>HYPERLINK("https://klasma.github.io/Logging_ASKERSUND/kartor/A 51319-2021.png", "A 51319-2021")</f>
        <v/>
      </c>
      <c r="V53">
        <f>HYPERLINK("https://klasma.github.io/Logging_ASKERSUND/klagomål/A 51319-2021.docx", "A 51319-2021")</f>
        <v/>
      </c>
      <c r="W53">
        <f>HYPERLINK("https://klasma.github.io/Logging_ASKERSUND/klagomålsmail/A 51319-2021.docx", "A 51319-2021")</f>
        <v/>
      </c>
      <c r="X53">
        <f>HYPERLINK("https://klasma.github.io/Logging_ASKERSUND/tillsyn/A 51319-2021.docx", "A 51319-2021")</f>
        <v/>
      </c>
      <c r="Y53">
        <f>HYPERLINK("https://klasma.github.io/Logging_ASKERSUND/tillsynsmail/A 51319-2021.docx", "A 51319-2021")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45186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55832-2021.xlsx", "A 55832-2021")</f>
        <v/>
      </c>
      <c r="T54">
        <f>HYPERLINK("https://klasma.github.io/Logging_ASKERSUND/kartor/A 55832-2021.png", "A 55832-2021")</f>
        <v/>
      </c>
      <c r="V54">
        <f>HYPERLINK("https://klasma.github.io/Logging_ASKERSUND/klagomål/A 55832-2021.docx", "A 55832-2021")</f>
        <v/>
      </c>
      <c r="W54">
        <f>HYPERLINK("https://klasma.github.io/Logging_ASKERSUND/klagomålsmail/A 55832-2021.docx", "A 55832-2021")</f>
        <v/>
      </c>
      <c r="X54">
        <f>HYPERLINK("https://klasma.github.io/Logging_ASKERSUND/tillsyn/A 55832-2021.docx", "A 55832-2021")</f>
        <v/>
      </c>
      <c r="Y54">
        <f>HYPERLINK("https://klasma.github.io/Logging_ASKERSUND/tillsynsmail/A 55832-2021.docx", "A 55832-2021")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45186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66339-2021.xlsx", "A 66339-2021")</f>
        <v/>
      </c>
      <c r="T55">
        <f>HYPERLINK("https://klasma.github.io/Logging_ASKERSUND/kartor/A 66339-2021.png", "A 66339-2021")</f>
        <v/>
      </c>
      <c r="V55">
        <f>HYPERLINK("https://klasma.github.io/Logging_ASKERSUND/klagomål/A 66339-2021.docx", "A 66339-2021")</f>
        <v/>
      </c>
      <c r="W55">
        <f>HYPERLINK("https://klasma.github.io/Logging_ASKERSUND/klagomålsmail/A 66339-2021.docx", "A 66339-2021")</f>
        <v/>
      </c>
      <c r="X55">
        <f>HYPERLINK("https://klasma.github.io/Logging_ASKERSUND/tillsyn/A 66339-2021.docx", "A 66339-2021")</f>
        <v/>
      </c>
      <c r="Y55">
        <f>HYPERLINK("https://klasma.github.io/Logging_ASKERSUND/tillsynsmail/A 66339-2021.docx", "A 66339-2021")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45186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3945-2022.xlsx", "A 3945-2022")</f>
        <v/>
      </c>
      <c r="T56">
        <f>HYPERLINK("https://klasma.github.io/Logging_ASKERSUND/kartor/A 3945-2022.png", "A 3945-2022")</f>
        <v/>
      </c>
      <c r="V56">
        <f>HYPERLINK("https://klasma.github.io/Logging_ASKERSUND/klagomål/A 3945-2022.docx", "A 3945-2022")</f>
        <v/>
      </c>
      <c r="W56">
        <f>HYPERLINK("https://klasma.github.io/Logging_ASKERSUND/klagomålsmail/A 3945-2022.docx", "A 3945-2022")</f>
        <v/>
      </c>
      <c r="X56">
        <f>HYPERLINK("https://klasma.github.io/Logging_ASKERSUND/tillsyn/A 3945-2022.docx", "A 3945-2022")</f>
        <v/>
      </c>
      <c r="Y56">
        <f>HYPERLINK("https://klasma.github.io/Logging_ASKERSUND/tillsynsmail/A 3945-2022.docx", "A 3945-2022")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45186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30189-2022.xlsx", "A 30189-2022")</f>
        <v/>
      </c>
      <c r="T57">
        <f>HYPERLINK("https://klasma.github.io/Logging_ASKERSUND/kartor/A 30189-2022.png", "A 30189-2022")</f>
        <v/>
      </c>
      <c r="V57">
        <f>HYPERLINK("https://klasma.github.io/Logging_ASKERSUND/klagomål/A 30189-2022.docx", "A 30189-2022")</f>
        <v/>
      </c>
      <c r="W57">
        <f>HYPERLINK("https://klasma.github.io/Logging_ASKERSUND/klagomålsmail/A 30189-2022.docx", "A 30189-2022")</f>
        <v/>
      </c>
      <c r="X57">
        <f>HYPERLINK("https://klasma.github.io/Logging_ASKERSUND/tillsyn/A 30189-2022.docx", "A 30189-2022")</f>
        <v/>
      </c>
      <c r="Y57">
        <f>HYPERLINK("https://klasma.github.io/Logging_ASKERSUND/tillsynsmail/A 30189-2022.docx", "A 30189-2022")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45186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48879-2022.xlsx", "A 48879-2022")</f>
        <v/>
      </c>
      <c r="T58">
        <f>HYPERLINK("https://klasma.github.io/Logging_ASKERSUND/kartor/A 48879-2022.png", "A 48879-2022")</f>
        <v/>
      </c>
      <c r="V58">
        <f>HYPERLINK("https://klasma.github.io/Logging_ASKERSUND/klagomål/A 48879-2022.docx", "A 48879-2022")</f>
        <v/>
      </c>
      <c r="W58">
        <f>HYPERLINK("https://klasma.github.io/Logging_ASKERSUND/klagomålsmail/A 48879-2022.docx", "A 48879-2022")</f>
        <v/>
      </c>
      <c r="X58">
        <f>HYPERLINK("https://klasma.github.io/Logging_ASKERSUND/tillsyn/A 48879-2022.docx", "A 48879-2022")</f>
        <v/>
      </c>
      <c r="Y58">
        <f>HYPERLINK("https://klasma.github.io/Logging_ASKERSUND/tillsynsmail/A 48879-2022.docx", "A 48879-2022")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45186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11498-2023.xlsx", "A 11498-2023")</f>
        <v/>
      </c>
      <c r="T59">
        <f>HYPERLINK("https://klasma.github.io/Logging_ASKERSUND/kartor/A 11498-2023.png", "A 11498-2023")</f>
        <v/>
      </c>
      <c r="V59">
        <f>HYPERLINK("https://klasma.github.io/Logging_ASKERSUND/klagomål/A 11498-2023.docx", "A 11498-2023")</f>
        <v/>
      </c>
      <c r="W59">
        <f>HYPERLINK("https://klasma.github.io/Logging_ASKERSUND/klagomålsmail/A 11498-2023.docx", "A 11498-2023")</f>
        <v/>
      </c>
      <c r="X59">
        <f>HYPERLINK("https://klasma.github.io/Logging_ASKERSUND/tillsyn/A 11498-2023.docx", "A 11498-2023")</f>
        <v/>
      </c>
      <c r="Y59">
        <f>HYPERLINK("https://klasma.github.io/Logging_ASKERSUND/tillsynsmail/A 11498-2023.docx", "A 11498-2023")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45186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16677-2023.xlsx", "A 16677-2023")</f>
        <v/>
      </c>
      <c r="T60">
        <f>HYPERLINK("https://klasma.github.io/Logging_ASKERSUND/kartor/A 16677-2023.png", "A 16677-2023")</f>
        <v/>
      </c>
      <c r="V60">
        <f>HYPERLINK("https://klasma.github.io/Logging_ASKERSUND/klagomål/A 16677-2023.docx", "A 16677-2023")</f>
        <v/>
      </c>
      <c r="W60">
        <f>HYPERLINK("https://klasma.github.io/Logging_ASKERSUND/klagomålsmail/A 16677-2023.docx", "A 16677-2023")</f>
        <v/>
      </c>
      <c r="X60">
        <f>HYPERLINK("https://klasma.github.io/Logging_ASKERSUND/tillsyn/A 16677-2023.docx", "A 16677-2023")</f>
        <v/>
      </c>
      <c r="Y60">
        <f>HYPERLINK("https://klasma.github.io/Logging_ASKERSUND/tillsynsmail/A 16677-2023.docx", "A 16677-2023")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45186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28786-2023.xlsx", "A 28786-2023")</f>
        <v/>
      </c>
      <c r="T61">
        <f>HYPERLINK("https://klasma.github.io/Logging_ASKERSUND/kartor/A 28786-2023.png", "A 28786-2023")</f>
        <v/>
      </c>
      <c r="V61">
        <f>HYPERLINK("https://klasma.github.io/Logging_ASKERSUND/klagomål/A 28786-2023.docx", "A 28786-2023")</f>
        <v/>
      </c>
      <c r="W61">
        <f>HYPERLINK("https://klasma.github.io/Logging_ASKERSUND/klagomålsmail/A 28786-2023.docx", "A 28786-2023")</f>
        <v/>
      </c>
      <c r="X61">
        <f>HYPERLINK("https://klasma.github.io/Logging_ASKERSUND/tillsyn/A 28786-2023.docx", "A 28786-2023")</f>
        <v/>
      </c>
      <c r="Y61">
        <f>HYPERLINK("https://klasma.github.io/Logging_ASKERSUND/tillsynsmail/A 28786-2023.docx", "A 28786-2023")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45186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29576-2023.xlsx", "A 29576-2023")</f>
        <v/>
      </c>
      <c r="T62">
        <f>HYPERLINK("https://klasma.github.io/Logging_ASKERSUND/kartor/A 29576-2023.png", "A 29576-2023")</f>
        <v/>
      </c>
      <c r="V62">
        <f>HYPERLINK("https://klasma.github.io/Logging_ASKERSUND/klagomål/A 29576-2023.docx", "A 29576-2023")</f>
        <v/>
      </c>
      <c r="W62">
        <f>HYPERLINK("https://klasma.github.io/Logging_ASKERSUND/klagomålsmail/A 29576-2023.docx", "A 29576-2023")</f>
        <v/>
      </c>
      <c r="X62">
        <f>HYPERLINK("https://klasma.github.io/Logging_ASKERSUND/tillsyn/A 29576-2023.docx", "A 29576-2023")</f>
        <v/>
      </c>
      <c r="Y62">
        <f>HYPERLINK("https://klasma.github.io/Logging_ASKERSUND/tillsynsmail/A 29576-2023.docx", "A 29576-2023")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45186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30446-2023.xlsx", "A 30446-2023")</f>
        <v/>
      </c>
      <c r="T63">
        <f>HYPERLINK("https://klasma.github.io/Logging_ASKERSUND/kartor/A 30446-2023.png", "A 30446-2023")</f>
        <v/>
      </c>
      <c r="V63">
        <f>HYPERLINK("https://klasma.github.io/Logging_ASKERSUND/klagomål/A 30446-2023.docx", "A 30446-2023")</f>
        <v/>
      </c>
      <c r="W63">
        <f>HYPERLINK("https://klasma.github.io/Logging_ASKERSUND/klagomålsmail/A 30446-2023.docx", "A 30446-2023")</f>
        <v/>
      </c>
      <c r="X63">
        <f>HYPERLINK("https://klasma.github.io/Logging_ASKERSUND/tillsyn/A 30446-2023.docx", "A 30446-2023")</f>
        <v/>
      </c>
      <c r="Y63">
        <f>HYPERLINK("https://klasma.github.io/Logging_ASKERSUND/tillsynsmail/A 30446-2023.docx", "A 30446-2023")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45186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31512-2023.xlsx", "A 31512-2023")</f>
        <v/>
      </c>
      <c r="T64">
        <f>HYPERLINK("https://klasma.github.io/Logging_ASKERSUND/kartor/A 31512-2023.png", "A 31512-2023")</f>
        <v/>
      </c>
      <c r="V64">
        <f>HYPERLINK("https://klasma.github.io/Logging_ASKERSUND/klagomål/A 31512-2023.docx", "A 31512-2023")</f>
        <v/>
      </c>
      <c r="W64">
        <f>HYPERLINK("https://klasma.github.io/Logging_ASKERSUND/klagomålsmail/A 31512-2023.docx", "A 31512-2023")</f>
        <v/>
      </c>
      <c r="X64">
        <f>HYPERLINK("https://klasma.github.io/Logging_ASKERSUND/tillsyn/A 31512-2023.docx", "A 31512-2023")</f>
        <v/>
      </c>
      <c r="Y64">
        <f>HYPERLINK("https://klasma.github.io/Logging_ASKERSUND/tillsynsmail/A 31512-2023.docx", "A 31512-2023")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45186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45186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45186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45186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45186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45186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45186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45186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45186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45186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45186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45186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45186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45186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45186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45186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45186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45186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45186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45186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45186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45186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45186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45186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45186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45186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45186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45186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45186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45186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45186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45186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45186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45186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45186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45186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45186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45186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45186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45186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45186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45186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45186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45186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45186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45186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45186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45186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45186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45186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45186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45186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45186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45186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45186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45186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45186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45186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45186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45186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45186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45186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45186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45186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45186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45186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45186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45186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45186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45186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45186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45186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45186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45186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45186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45186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45186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45186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45186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45186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45186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45186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45186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45186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45186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45186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45186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45186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45186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45186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45186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45186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45186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45186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45186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45186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45186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45186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45186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45186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45186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45186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45186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45186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45186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45186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45186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45186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45186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45186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45186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45186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45186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45186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45186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45186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45186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45186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45186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45186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45186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45186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45186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45186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45186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45186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45186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45186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45186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45186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45186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45186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45186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45186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45186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45186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45186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45186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45186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45186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45186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45186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45186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45186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45186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45186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45186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45186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45186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45186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45186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45186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45186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45186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45186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45186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45186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45186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45186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45186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45186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45186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45186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45186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45186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45186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45186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45186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45186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45186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45186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45186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45186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45186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45186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45186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45186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45186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45186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45186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45186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45186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45186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45186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28145-2020.png", "A 28145-2020")</f>
        <v/>
      </c>
      <c r="V248">
        <f>HYPERLINK("https://klasma.github.io/Logging_ASKERSUND/klagomål/A 28145-2020.docx", "A 28145-2020")</f>
        <v/>
      </c>
      <c r="W248">
        <f>HYPERLINK("https://klasma.github.io/Logging_ASKERSUND/klagomålsmail/A 28145-2020.docx", "A 28145-2020")</f>
        <v/>
      </c>
      <c r="X248">
        <f>HYPERLINK("https://klasma.github.io/Logging_ASKERSUND/tillsyn/A 28145-2020.docx", "A 28145-2020")</f>
        <v/>
      </c>
      <c r="Y248">
        <f>HYPERLINK("https://klasma.github.io/Logging_ASKERSUND/tillsynsmail/A 28145-2020.docx", "A 28145-2020")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45186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45186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45186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45186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45186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45186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45186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45186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45186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45186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45186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45186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45186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45186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45186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45186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45186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45186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45186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45186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45186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45186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45186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45186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45186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45186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45186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45186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45186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45186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45186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45186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45186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45186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45186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45186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45186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45186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45186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45186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45186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45186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45186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45186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45186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45186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45186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45186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45186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45186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45186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45186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45186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45186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45186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45186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45186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45186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45186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45186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45186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45186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45186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45186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45186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45186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45186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45186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45186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45186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45186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45186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45186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45186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45186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45186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45186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45186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45186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45186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45186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45186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45186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45186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45186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45186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45186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45186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45186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45186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45186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45186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45186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45186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45186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45186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45186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45186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45186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45186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45186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45186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45186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45186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45186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45186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45186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45186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45186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45186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45186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45186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45186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45186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45186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45186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45186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45186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45186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45186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45186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45186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45186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45186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45186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45186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45186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45186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45186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45186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45186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45186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45186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45186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45186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45186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45186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45186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45186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45186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45186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45186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45186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45186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45186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45186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45186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45186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45186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45186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45186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45186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45186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45186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45186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45186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45186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45186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45186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45186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45186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45186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45186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45186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45186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45186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45186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45186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45186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45186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45186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45186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45186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45186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45186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45186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45186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45186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45186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45186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45186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45186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45186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45186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45186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45186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45186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45186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45186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45186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45186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45186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45186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45186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45186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45186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45186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45186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45186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45186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45186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45186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45186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45186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45186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45186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45186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45186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45186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45186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45186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45186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45186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45186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45186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45186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45186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45186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45186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45186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45186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45186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45186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45186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45186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45186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45186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45186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45186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45186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45186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45186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45186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45186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45186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45186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45186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45186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45186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45186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45186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45186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45186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45186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45186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45186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45186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45186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45186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45186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45186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45186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45186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45186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45186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45186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45186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45186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45186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45186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45186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45186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45186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45186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45186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45186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45186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45186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45186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45186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45186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45186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45186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45186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45186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45186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45186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45186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45186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45186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45186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45186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45186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45186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45186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45186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45186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45186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45186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45186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45186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45186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45186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45186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45186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45186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45186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45186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45186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45186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45186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45186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45186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45186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45186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45186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45186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45186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45186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45186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45186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45186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45186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45186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45186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45186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45186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45186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45186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45186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45186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45186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45186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45186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45186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45186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45186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38572-2023</t>
        </is>
      </c>
      <c r="B576" s="1" t="n">
        <v>45162</v>
      </c>
      <c r="C576" s="1" t="n">
        <v>45186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>
      <c r="A577" t="inlineStr">
        <is>
          <t>A 42811-2023</t>
        </is>
      </c>
      <c r="B577" s="1" t="n">
        <v>45182</v>
      </c>
      <c r="C577" s="1" t="n">
        <v>45186</v>
      </c>
      <c r="D577" t="inlineStr">
        <is>
          <t>ÖREBRO LÄN</t>
        </is>
      </c>
      <c r="E577" t="inlineStr">
        <is>
          <t>ASKERSUND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2023-09-17T06:46:23Z</dcterms:created>
  <dcterms:modified xmlns:dcterms="http://purl.org/dc/terms/" xmlns:xsi="http://www.w3.org/2001/XMLSchema-instance" xsi:type="dcterms:W3CDTF">2023-09-17T06:46:24Z</dcterms:modified>
</cp:coreProperties>
</file>