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18197-2020</t>
        </is>
      </c>
      <c r="B2" s="1" t="n">
        <v>43927</v>
      </c>
      <c r="C2" s="1" t="n">
        <v>45184</v>
      </c>
      <c r="D2" t="inlineStr">
        <is>
          <t>SKÅNE LÄN</t>
        </is>
      </c>
      <c r="E2" t="inlineStr">
        <is>
          <t>BÅSTAD</t>
        </is>
      </c>
      <c r="G2" t="n">
        <v>3.2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Guldlockmossa
Stubbspretmossa
Västlig hakmossa</t>
        </is>
      </c>
      <c r="S2">
        <f>HYPERLINK("https://klasma.github.io/Logging_BASTAD/artfynd/A 18197-2020.xlsx")</f>
        <v/>
      </c>
      <c r="T2">
        <f>HYPERLINK("https://klasma.github.io/Logging_BASTAD/kartor/A 18197-2020.png")</f>
        <v/>
      </c>
      <c r="V2">
        <f>HYPERLINK("https://klasma.github.io/Logging_BASTAD/klagomål/A 18197-2020.docx")</f>
        <v/>
      </c>
      <c r="W2">
        <f>HYPERLINK("https://klasma.github.io/Logging_BASTAD/klagomålsmail/A 18197-2020.docx")</f>
        <v/>
      </c>
      <c r="X2">
        <f>HYPERLINK("https://klasma.github.io/Logging_BASTAD/tillsyn/A 18197-2020.docx")</f>
        <v/>
      </c>
      <c r="Y2">
        <f>HYPERLINK("https://klasma.github.io/Logging_BASTAD/tillsynsmail/A 18197-2020.docx")</f>
        <v/>
      </c>
    </row>
    <row r="3" ht="15" customHeight="1">
      <c r="A3" t="inlineStr">
        <is>
          <t>A 2943-2023</t>
        </is>
      </c>
      <c r="B3" s="1" t="n">
        <v>44945</v>
      </c>
      <c r="C3" s="1" t="n">
        <v>45184</v>
      </c>
      <c r="D3" t="inlineStr">
        <is>
          <t>SKÅNE LÄN</t>
        </is>
      </c>
      <c r="E3" t="inlineStr">
        <is>
          <t>BÅSTAD</t>
        </is>
      </c>
      <c r="G3" t="n">
        <v>11.3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Skogsalm
Sårläka
Grönvit nattviol</t>
        </is>
      </c>
      <c r="S3">
        <f>HYPERLINK("https://klasma.github.io/Logging_BASTAD/artfynd/A 2943-2023.xlsx")</f>
        <v/>
      </c>
      <c r="T3">
        <f>HYPERLINK("https://klasma.github.io/Logging_BASTAD/kartor/A 2943-2023.png")</f>
        <v/>
      </c>
      <c r="V3">
        <f>HYPERLINK("https://klasma.github.io/Logging_BASTAD/klagomål/A 2943-2023.docx")</f>
        <v/>
      </c>
      <c r="W3">
        <f>HYPERLINK("https://klasma.github.io/Logging_BASTAD/klagomålsmail/A 2943-2023.docx")</f>
        <v/>
      </c>
      <c r="X3">
        <f>HYPERLINK("https://klasma.github.io/Logging_BASTAD/tillsyn/A 2943-2023.docx")</f>
        <v/>
      </c>
      <c r="Y3">
        <f>HYPERLINK("https://klasma.github.io/Logging_BASTAD/tillsynsmail/A 2943-2023.docx")</f>
        <v/>
      </c>
    </row>
    <row r="4" ht="15" customHeight="1">
      <c r="A4" t="inlineStr">
        <is>
          <t>A 2675-2019</t>
        </is>
      </c>
      <c r="B4" s="1" t="n">
        <v>43469</v>
      </c>
      <c r="C4" s="1" t="n">
        <v>45184</v>
      </c>
      <c r="D4" t="inlineStr">
        <is>
          <t>SKÅNE LÄN</t>
        </is>
      </c>
      <c r="E4" t="inlineStr">
        <is>
          <t>BÅSTAD</t>
        </is>
      </c>
      <c r="G4" t="n">
        <v>12.2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Slåttergubbe</t>
        </is>
      </c>
      <c r="S4">
        <f>HYPERLINK("https://klasma.github.io/Logging_BASTAD/artfynd/A 2675-2019.xlsx")</f>
        <v/>
      </c>
      <c r="T4">
        <f>HYPERLINK("https://klasma.github.io/Logging_BASTAD/kartor/A 2675-2019.png")</f>
        <v/>
      </c>
      <c r="V4">
        <f>HYPERLINK("https://klasma.github.io/Logging_BASTAD/klagomål/A 2675-2019.docx")</f>
        <v/>
      </c>
      <c r="W4">
        <f>HYPERLINK("https://klasma.github.io/Logging_BASTAD/klagomålsmail/A 2675-2019.docx")</f>
        <v/>
      </c>
      <c r="X4">
        <f>HYPERLINK("https://klasma.github.io/Logging_BASTAD/tillsyn/A 2675-2019.docx")</f>
        <v/>
      </c>
      <c r="Y4">
        <f>HYPERLINK("https://klasma.github.io/Logging_BASTAD/tillsynsmail/A 2675-2019.docx")</f>
        <v/>
      </c>
    </row>
    <row r="5" ht="15" customHeight="1">
      <c r="A5" t="inlineStr">
        <is>
          <t>A 389-2023</t>
        </is>
      </c>
      <c r="B5" s="1" t="n">
        <v>44929</v>
      </c>
      <c r="C5" s="1" t="n">
        <v>45184</v>
      </c>
      <c r="D5" t="inlineStr">
        <is>
          <t>SKÅNE LÄN</t>
        </is>
      </c>
      <c r="E5" t="inlineStr">
        <is>
          <t>BÅSTAD</t>
        </is>
      </c>
      <c r="G5" t="n">
        <v>2.5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Grönvit nattviol</t>
        </is>
      </c>
      <c r="S5">
        <f>HYPERLINK("https://klasma.github.io/Logging_BASTAD/artfynd/A 389-2023.xlsx")</f>
        <v/>
      </c>
      <c r="T5">
        <f>HYPERLINK("https://klasma.github.io/Logging_BASTAD/kartor/A 389-2023.png")</f>
        <v/>
      </c>
      <c r="V5">
        <f>HYPERLINK("https://klasma.github.io/Logging_BASTAD/klagomål/A 389-2023.docx")</f>
        <v/>
      </c>
      <c r="W5">
        <f>HYPERLINK("https://klasma.github.io/Logging_BASTAD/klagomålsmail/A 389-2023.docx")</f>
        <v/>
      </c>
      <c r="X5">
        <f>HYPERLINK("https://klasma.github.io/Logging_BASTAD/tillsyn/A 389-2023.docx")</f>
        <v/>
      </c>
      <c r="Y5">
        <f>HYPERLINK("https://klasma.github.io/Logging_BASTAD/tillsynsmail/A 389-2023.docx")</f>
        <v/>
      </c>
    </row>
    <row r="6" ht="15" customHeight="1">
      <c r="A6" t="inlineStr">
        <is>
          <t>A 2672-2019</t>
        </is>
      </c>
      <c r="B6" s="1" t="n">
        <v>43469</v>
      </c>
      <c r="C6" s="1" t="n">
        <v>45184</v>
      </c>
      <c r="D6" t="inlineStr">
        <is>
          <t>SKÅNE LÄN</t>
        </is>
      </c>
      <c r="E6" t="inlineStr">
        <is>
          <t>BÅSTAD</t>
        </is>
      </c>
      <c r="G6" t="n">
        <v>5.1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13256-2019</t>
        </is>
      </c>
      <c r="B7" s="1" t="n">
        <v>43528</v>
      </c>
      <c r="C7" s="1" t="n">
        <v>45184</v>
      </c>
      <c r="D7" t="inlineStr">
        <is>
          <t>SKÅNE LÄN</t>
        </is>
      </c>
      <c r="E7" t="inlineStr">
        <is>
          <t>BÅSTAD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29007-2019</t>
        </is>
      </c>
      <c r="B8" s="1" t="n">
        <v>43628</v>
      </c>
      <c r="C8" s="1" t="n">
        <v>45184</v>
      </c>
      <c r="D8" t="inlineStr">
        <is>
          <t>SKÅNE LÄN</t>
        </is>
      </c>
      <c r="E8" t="inlineStr">
        <is>
          <t>BÅSTAD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2555-2020</t>
        </is>
      </c>
      <c r="B9" s="1" t="n">
        <v>43847</v>
      </c>
      <c r="C9" s="1" t="n">
        <v>45184</v>
      </c>
      <c r="D9" t="inlineStr">
        <is>
          <t>SKÅNE LÄN</t>
        </is>
      </c>
      <c r="E9" t="inlineStr">
        <is>
          <t>BÅSTAD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11050-2020</t>
        </is>
      </c>
      <c r="B10" s="1" t="n">
        <v>43889</v>
      </c>
      <c r="C10" s="1" t="n">
        <v>45184</v>
      </c>
      <c r="D10" t="inlineStr">
        <is>
          <t>SKÅNE LÄN</t>
        </is>
      </c>
      <c r="E10" t="inlineStr">
        <is>
          <t>BÅSTAD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12501-2020</t>
        </is>
      </c>
      <c r="B11" s="1" t="n">
        <v>43896</v>
      </c>
      <c r="C11" s="1" t="n">
        <v>45184</v>
      </c>
      <c r="D11" t="inlineStr">
        <is>
          <t>SKÅNE LÄN</t>
        </is>
      </c>
      <c r="E11" t="inlineStr">
        <is>
          <t>BÅSTAD</t>
        </is>
      </c>
      <c r="G11" t="n">
        <v>11.8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18198-2020</t>
        </is>
      </c>
      <c r="B12" s="1" t="n">
        <v>43927</v>
      </c>
      <c r="C12" s="1" t="n">
        <v>45184</v>
      </c>
      <c r="D12" t="inlineStr">
        <is>
          <t>SKÅNE LÄN</t>
        </is>
      </c>
      <c r="E12" t="inlineStr">
        <is>
          <t>BÅSTAD</t>
        </is>
      </c>
      <c r="G12" t="n">
        <v>6.5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69190-2020</t>
        </is>
      </c>
      <c r="B13" s="1" t="n">
        <v>44191</v>
      </c>
      <c r="C13" s="1" t="n">
        <v>45184</v>
      </c>
      <c r="D13" t="inlineStr">
        <is>
          <t>SKÅNE LÄN</t>
        </is>
      </c>
      <c r="E13" t="inlineStr">
        <is>
          <t>BÅSTAD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6170-2021</t>
        </is>
      </c>
      <c r="B14" s="1" t="n">
        <v>44232</v>
      </c>
      <c r="C14" s="1" t="n">
        <v>45184</v>
      </c>
      <c r="D14" t="inlineStr">
        <is>
          <t>SKÅNE LÄN</t>
        </is>
      </c>
      <c r="E14" t="inlineStr">
        <is>
          <t>BÅSTAD</t>
        </is>
      </c>
      <c r="G14" t="n">
        <v>5.1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29245-2021</t>
        </is>
      </c>
      <c r="B15" s="1" t="n">
        <v>44361</v>
      </c>
      <c r="C15" s="1" t="n">
        <v>45184</v>
      </c>
      <c r="D15" t="inlineStr">
        <is>
          <t>SKÅNE LÄN</t>
        </is>
      </c>
      <c r="E15" t="inlineStr">
        <is>
          <t>BÅSTAD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53131-2021</t>
        </is>
      </c>
      <c r="B16" s="1" t="n">
        <v>44468</v>
      </c>
      <c r="C16" s="1" t="n">
        <v>45184</v>
      </c>
      <c r="D16" t="inlineStr">
        <is>
          <t>SKÅNE LÄN</t>
        </is>
      </c>
      <c r="E16" t="inlineStr">
        <is>
          <t>BÅSTAD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1524-2022</t>
        </is>
      </c>
      <c r="B17" s="1" t="n">
        <v>44573</v>
      </c>
      <c r="C17" s="1" t="n">
        <v>45184</v>
      </c>
      <c r="D17" t="inlineStr">
        <is>
          <t>SKÅNE LÄN</t>
        </is>
      </c>
      <c r="E17" t="inlineStr">
        <is>
          <t>BÅSTAD</t>
        </is>
      </c>
      <c r="G17" t="n">
        <v>4.3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1531-2022</t>
        </is>
      </c>
      <c r="B18" s="1" t="n">
        <v>44573</v>
      </c>
      <c r="C18" s="1" t="n">
        <v>45184</v>
      </c>
      <c r="D18" t="inlineStr">
        <is>
          <t>SKÅNE LÄN</t>
        </is>
      </c>
      <c r="E18" t="inlineStr">
        <is>
          <t>BÅSTAD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14920-2022</t>
        </is>
      </c>
      <c r="B19" s="1" t="n">
        <v>44657</v>
      </c>
      <c r="C19" s="1" t="n">
        <v>45184</v>
      </c>
      <c r="D19" t="inlineStr">
        <is>
          <t>SKÅNE LÄN</t>
        </is>
      </c>
      <c r="E19" t="inlineStr">
        <is>
          <t>BÅSTAD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38013-2022</t>
        </is>
      </c>
      <c r="B20" s="1" t="n">
        <v>44811</v>
      </c>
      <c r="C20" s="1" t="n">
        <v>45184</v>
      </c>
      <c r="D20" t="inlineStr">
        <is>
          <t>SKÅNE LÄN</t>
        </is>
      </c>
      <c r="E20" t="inlineStr">
        <is>
          <t>BÅSTAD</t>
        </is>
      </c>
      <c r="G20" t="n">
        <v>5.3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24-2023</t>
        </is>
      </c>
      <c r="B21" s="1" t="n">
        <v>44928</v>
      </c>
      <c r="C21" s="1" t="n">
        <v>45184</v>
      </c>
      <c r="D21" t="inlineStr">
        <is>
          <t>SKÅNE LÄN</t>
        </is>
      </c>
      <c r="E21" t="inlineStr">
        <is>
          <t>BÅSTAD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635-2023</t>
        </is>
      </c>
      <c r="B22" s="1" t="n">
        <v>44930</v>
      </c>
      <c r="C22" s="1" t="n">
        <v>45184</v>
      </c>
      <c r="D22" t="inlineStr">
        <is>
          <t>SKÅNE LÄN</t>
        </is>
      </c>
      <c r="E22" t="inlineStr">
        <is>
          <t>BÅSTAD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4822-2023</t>
        </is>
      </c>
      <c r="B23" s="1" t="n">
        <v>44957</v>
      </c>
      <c r="C23" s="1" t="n">
        <v>45184</v>
      </c>
      <c r="D23" t="inlineStr">
        <is>
          <t>SKÅNE LÄN</t>
        </is>
      </c>
      <c r="E23" t="inlineStr">
        <is>
          <t>BÅSTAD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18434-2023</t>
        </is>
      </c>
      <c r="B24" s="1" t="n">
        <v>45042</v>
      </c>
      <c r="C24" s="1" t="n">
        <v>45184</v>
      </c>
      <c r="D24" t="inlineStr">
        <is>
          <t>SKÅNE LÄN</t>
        </is>
      </c>
      <c r="E24" t="inlineStr">
        <is>
          <t>BÅSTAD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20579-2023</t>
        </is>
      </c>
      <c r="B25" s="1" t="n">
        <v>45057</v>
      </c>
      <c r="C25" s="1" t="n">
        <v>45184</v>
      </c>
      <c r="D25" t="inlineStr">
        <is>
          <t>SKÅNE LÄN</t>
        </is>
      </c>
      <c r="E25" t="inlineStr">
        <is>
          <t>BÅSTAD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21572-2023</t>
        </is>
      </c>
      <c r="B26" s="1" t="n">
        <v>45063</v>
      </c>
      <c r="C26" s="1" t="n">
        <v>45184</v>
      </c>
      <c r="D26" t="inlineStr">
        <is>
          <t>SKÅNE LÄN</t>
        </is>
      </c>
      <c r="E26" t="inlineStr">
        <is>
          <t>BÅSTAD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24466-2023</t>
        </is>
      </c>
      <c r="B27" s="1" t="n">
        <v>45082</v>
      </c>
      <c r="C27" s="1" t="n">
        <v>45184</v>
      </c>
      <c r="D27" t="inlineStr">
        <is>
          <t>SKÅNE LÄN</t>
        </is>
      </c>
      <c r="E27" t="inlineStr">
        <is>
          <t>BÅSTAD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28260-2023</t>
        </is>
      </c>
      <c r="B28" s="1" t="n">
        <v>45099</v>
      </c>
      <c r="C28" s="1" t="n">
        <v>45184</v>
      </c>
      <c r="D28" t="inlineStr">
        <is>
          <t>SKÅNE LÄN</t>
        </is>
      </c>
      <c r="E28" t="inlineStr">
        <is>
          <t>BÅSTAD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2023-09-15T06:03:13Z</dcterms:created>
  <dcterms:modified xmlns:dcterms="http://purl.org/dc/terms/" xmlns:xsi="http://www.w3.org/2001/XMLSchema-instance" xsi:type="dcterms:W3CDTF">2023-09-15T06:03:13Z</dcterms:modified>
</cp:coreProperties>
</file>