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45217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45217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45217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45217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45217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45217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45217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45217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45217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45217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45217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45217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45217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45217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45217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45217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45217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45217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45217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45217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45217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45217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45217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45217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45217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45217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45217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HYPERLINK("https://klasma.github.io/Logging_1081/kartor/A 8587-2019 karta.png", "A 8587-2019")</f>
        <v/>
      </c>
      <c r="V28">
        <f>HYPERLINK("https://klasma.github.io/Logging_1081/klagomål/A 8587-2019 FSC-klagomål.docx", "A 8587-2019")</f>
        <v/>
      </c>
      <c r="W28">
        <f>HYPERLINK("https://klasma.github.io/Logging_1081/klagomålsmail/A 8587-2019 FSC-klagomål mail.docx", "A 8587-2019")</f>
        <v/>
      </c>
      <c r="X28">
        <f>HYPERLINK("https://klasma.github.io/Logging_1081/tillsyn/A 8587-2019 tillsynsbegäran.docx", "A 8587-2019")</f>
        <v/>
      </c>
      <c r="Y28">
        <f>HYPERLINK("https://klasma.github.io/Logging_1081/tillsynsmail/A 8587-2019 tillsynsbegäran 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45217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HYPERLINK("https://klasma.github.io/Logging_1081/kartor/A 10579-2019 karta.png", "A 10579-2019")</f>
        <v/>
      </c>
      <c r="V29">
        <f>HYPERLINK("https://klasma.github.io/Logging_1081/klagomål/A 10579-2019 FSC-klagomål.docx", "A 10579-2019")</f>
        <v/>
      </c>
      <c r="W29">
        <f>HYPERLINK("https://klasma.github.io/Logging_1081/klagomålsmail/A 10579-2019 FSC-klagomål mail.docx", "A 10579-2019")</f>
        <v/>
      </c>
      <c r="X29">
        <f>HYPERLINK("https://klasma.github.io/Logging_1081/tillsyn/A 10579-2019 tillsynsbegäran.docx", "A 10579-2019")</f>
        <v/>
      </c>
      <c r="Y29">
        <f>HYPERLINK("https://klasma.github.io/Logging_1081/tillsynsmail/A 10579-2019 tillsynsbegäran 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45217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HYPERLINK("https://klasma.github.io/Logging_1081/kartor/A 13391-2019 karta.png", "A 13391-2019")</f>
        <v/>
      </c>
      <c r="V30">
        <f>HYPERLINK("https://klasma.github.io/Logging_1081/klagomål/A 13391-2019 FSC-klagomål.docx", "A 13391-2019")</f>
        <v/>
      </c>
      <c r="W30">
        <f>HYPERLINK("https://klasma.github.io/Logging_1081/klagomålsmail/A 13391-2019 FSC-klagomål mail.docx", "A 13391-2019")</f>
        <v/>
      </c>
      <c r="X30">
        <f>HYPERLINK("https://klasma.github.io/Logging_1081/tillsyn/A 13391-2019 tillsynsbegäran.docx", "A 13391-2019")</f>
        <v/>
      </c>
      <c r="Y30">
        <f>HYPERLINK("https://klasma.github.io/Logging_1081/tillsynsmail/A 13391-2019 tillsynsbegäran 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45217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HYPERLINK("https://klasma.github.io/Logging_1081/kartor/A 25939-2019 karta.png", "A 25939-2019")</f>
        <v/>
      </c>
      <c r="V31">
        <f>HYPERLINK("https://klasma.github.io/Logging_1081/klagomål/A 25939-2019 FSC-klagomål.docx", "A 25939-2019")</f>
        <v/>
      </c>
      <c r="W31">
        <f>HYPERLINK("https://klasma.github.io/Logging_1081/klagomålsmail/A 25939-2019 FSC-klagomål mail.docx", "A 25939-2019")</f>
        <v/>
      </c>
      <c r="X31">
        <f>HYPERLINK("https://klasma.github.io/Logging_1081/tillsyn/A 25939-2019 tillsynsbegäran.docx", "A 25939-2019")</f>
        <v/>
      </c>
      <c r="Y31">
        <f>HYPERLINK("https://klasma.github.io/Logging_1081/tillsynsmail/A 25939-2019 tillsynsbegäran 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45217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HYPERLINK("https://klasma.github.io/Logging_1081/kartor/A 31451-2019 karta.png", "A 31451-2019")</f>
        <v/>
      </c>
      <c r="V32">
        <f>HYPERLINK("https://klasma.github.io/Logging_1081/klagomål/A 31451-2019 FSC-klagomål.docx", "A 31451-2019")</f>
        <v/>
      </c>
      <c r="W32">
        <f>HYPERLINK("https://klasma.github.io/Logging_1081/klagomålsmail/A 31451-2019 FSC-klagomål mail.docx", "A 31451-2019")</f>
        <v/>
      </c>
      <c r="X32">
        <f>HYPERLINK("https://klasma.github.io/Logging_1081/tillsyn/A 31451-2019 tillsynsbegäran.docx", "A 31451-2019")</f>
        <v/>
      </c>
      <c r="Y32">
        <f>HYPERLINK("https://klasma.github.io/Logging_1081/tillsynsmail/A 31451-2019 tillsynsbegäran 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45217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HYPERLINK("https://klasma.github.io/Logging_1060/kartor/A 45100-2019 karta.png", "A 45100-2019")</f>
        <v/>
      </c>
      <c r="V33">
        <f>HYPERLINK("https://klasma.github.io/Logging_1060/klagomål/A 45100-2019 FSC-klagomål.docx", "A 45100-2019")</f>
        <v/>
      </c>
      <c r="W33">
        <f>HYPERLINK("https://klasma.github.io/Logging_1060/klagomålsmail/A 45100-2019 FSC-klagomål mail.docx", "A 45100-2019")</f>
        <v/>
      </c>
      <c r="X33">
        <f>HYPERLINK("https://klasma.github.io/Logging_1060/tillsyn/A 45100-2019 tillsynsbegäran.docx", "A 45100-2019")</f>
        <v/>
      </c>
      <c r="Y33">
        <f>HYPERLINK("https://klasma.github.io/Logging_1060/tillsynsmail/A 45100-2019 tillsynsbegäran 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45217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HYPERLINK("https://klasma.github.io/Logging_1060/kartor/A 50855-2019 karta.png", "A 50855-2019")</f>
        <v/>
      </c>
      <c r="V34">
        <f>HYPERLINK("https://klasma.github.io/Logging_1060/klagomål/A 50855-2019 FSC-klagomål.docx", "A 50855-2019")</f>
        <v/>
      </c>
      <c r="W34">
        <f>HYPERLINK("https://klasma.github.io/Logging_1060/klagomålsmail/A 50855-2019 FSC-klagomål mail.docx", "A 50855-2019")</f>
        <v/>
      </c>
      <c r="X34">
        <f>HYPERLINK("https://klasma.github.io/Logging_1060/tillsyn/A 50855-2019 tillsynsbegäran.docx", "A 50855-2019")</f>
        <v/>
      </c>
      <c r="Y34">
        <f>HYPERLINK("https://klasma.github.io/Logging_1060/tillsynsmail/A 50855-2019 tillsynsbegäran 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45217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HYPERLINK("https://klasma.github.io/Logging_1081/kartor/A 679-2020 karta.png", "A 679-2020")</f>
        <v/>
      </c>
      <c r="V35">
        <f>HYPERLINK("https://klasma.github.io/Logging_1081/klagomål/A 679-2020 FSC-klagomål.docx", "A 679-2020")</f>
        <v/>
      </c>
      <c r="W35">
        <f>HYPERLINK("https://klasma.github.io/Logging_1081/klagomålsmail/A 679-2020 FSC-klagomål mail.docx", "A 679-2020")</f>
        <v/>
      </c>
      <c r="X35">
        <f>HYPERLINK("https://klasma.github.io/Logging_1081/tillsyn/A 679-2020 tillsynsbegäran.docx", "A 679-2020")</f>
        <v/>
      </c>
      <c r="Y35">
        <f>HYPERLINK("https://klasma.github.io/Logging_1081/tillsynsmail/A 679-2020 tillsynsbegäran 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45217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HYPERLINK("https://klasma.github.io/Logging_1080/kartor/A 22438-2020 karta.png", "A 22438-2020")</f>
        <v/>
      </c>
      <c r="V36">
        <f>HYPERLINK("https://klasma.github.io/Logging_1080/klagomål/A 22438-2020 FSC-klagomål.docx", "A 22438-2020")</f>
        <v/>
      </c>
      <c r="W36">
        <f>HYPERLINK("https://klasma.github.io/Logging_1080/klagomålsmail/A 22438-2020 FSC-klagomål mail.docx", "A 22438-2020")</f>
        <v/>
      </c>
      <c r="X36">
        <f>HYPERLINK("https://klasma.github.io/Logging_1080/tillsyn/A 22438-2020 tillsynsbegäran.docx", "A 22438-2020")</f>
        <v/>
      </c>
      <c r="Y36">
        <f>HYPERLINK("https://klasma.github.io/Logging_1080/tillsynsmail/A 22438-2020 tillsynsbegäran 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45217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HYPERLINK("https://klasma.github.io/Logging_1082/kartor/A 24509-2020 karta.png", "A 24509-2020")</f>
        <v/>
      </c>
      <c r="V37">
        <f>HYPERLINK("https://klasma.github.io/Logging_1082/klagomål/A 24509-2020 FSC-klagomål.docx", "A 24509-2020")</f>
        <v/>
      </c>
      <c r="W37">
        <f>HYPERLINK("https://klasma.github.io/Logging_1082/klagomålsmail/A 24509-2020 FSC-klagomål mail.docx", "A 24509-2020")</f>
        <v/>
      </c>
      <c r="X37">
        <f>HYPERLINK("https://klasma.github.io/Logging_1082/tillsyn/A 24509-2020 tillsynsbegäran.docx", "A 24509-2020")</f>
        <v/>
      </c>
      <c r="Y37">
        <f>HYPERLINK("https://klasma.github.io/Logging_1082/tillsynsmail/A 24509-2020 tillsynsbegäran 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45217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HYPERLINK("https://klasma.github.io/Logging_1082/kartor/A 28730-2020 karta.png", "A 28730-2020")</f>
        <v/>
      </c>
      <c r="V38">
        <f>HYPERLINK("https://klasma.github.io/Logging_1082/klagomål/A 28730-2020 FSC-klagomål.docx", "A 28730-2020")</f>
        <v/>
      </c>
      <c r="W38">
        <f>HYPERLINK("https://klasma.github.io/Logging_1082/klagomålsmail/A 28730-2020 FSC-klagomål mail.docx", "A 28730-2020")</f>
        <v/>
      </c>
      <c r="X38">
        <f>HYPERLINK("https://klasma.github.io/Logging_1082/tillsyn/A 28730-2020 tillsynsbegäran.docx", "A 28730-2020")</f>
        <v/>
      </c>
      <c r="Y38">
        <f>HYPERLINK("https://klasma.github.io/Logging_1082/tillsynsmail/A 28730-2020 tillsynsbegäran 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45217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HYPERLINK("https://klasma.github.io/Logging_1080/kartor/A 33062-2020 karta.png", "A 33062-2020")</f>
        <v/>
      </c>
      <c r="V39">
        <f>HYPERLINK("https://klasma.github.io/Logging_1080/klagomål/A 33062-2020 FSC-klagomål.docx", "A 33062-2020")</f>
        <v/>
      </c>
      <c r="W39">
        <f>HYPERLINK("https://klasma.github.io/Logging_1080/klagomålsmail/A 33062-2020 FSC-klagomål mail.docx", "A 33062-2020")</f>
        <v/>
      </c>
      <c r="X39">
        <f>HYPERLINK("https://klasma.github.io/Logging_1080/tillsyn/A 33062-2020 tillsynsbegäran.docx", "A 33062-2020")</f>
        <v/>
      </c>
      <c r="Y39">
        <f>HYPERLINK("https://klasma.github.io/Logging_1080/tillsynsmail/A 33062-2020 tillsynsbegäran 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45217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HYPERLINK("https://klasma.github.io/Logging_1060/kartor/A 34682-2020 karta.png", "A 34682-2020")</f>
        <v/>
      </c>
      <c r="V40">
        <f>HYPERLINK("https://klasma.github.io/Logging_1060/klagomål/A 34682-2020 FSC-klagomål.docx", "A 34682-2020")</f>
        <v/>
      </c>
      <c r="W40">
        <f>HYPERLINK("https://klasma.github.io/Logging_1060/klagomålsmail/A 34682-2020 FSC-klagomål mail.docx", "A 34682-2020")</f>
        <v/>
      </c>
      <c r="X40">
        <f>HYPERLINK("https://klasma.github.io/Logging_1060/tillsyn/A 34682-2020 tillsynsbegäran.docx", "A 34682-2020")</f>
        <v/>
      </c>
      <c r="Y40">
        <f>HYPERLINK("https://klasma.github.io/Logging_1060/tillsynsmail/A 34682-2020 tillsynsbegäran 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45217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HYPERLINK("https://klasma.github.io/Logging_1060/kartor/A 41063-2020 karta.png", "A 41063-2020")</f>
        <v/>
      </c>
      <c r="V41">
        <f>HYPERLINK("https://klasma.github.io/Logging_1060/klagomål/A 41063-2020 FSC-klagomål.docx", "A 41063-2020")</f>
        <v/>
      </c>
      <c r="W41">
        <f>HYPERLINK("https://klasma.github.io/Logging_1060/klagomålsmail/A 41063-2020 FSC-klagomål mail.docx", "A 41063-2020")</f>
        <v/>
      </c>
      <c r="X41">
        <f>HYPERLINK("https://klasma.github.io/Logging_1060/tillsyn/A 41063-2020 tillsynsbegäran.docx", "A 41063-2020")</f>
        <v/>
      </c>
      <c r="Y41">
        <f>HYPERLINK("https://klasma.github.io/Logging_1060/tillsynsmail/A 41063-2020 tillsynsbegäran 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45217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HYPERLINK("https://klasma.github.io/Logging_1060/kartor/A 44540-2020 karta.png", "A 44540-2020")</f>
        <v/>
      </c>
      <c r="V42">
        <f>HYPERLINK("https://klasma.github.io/Logging_1060/klagomål/A 44540-2020 FSC-klagomål.docx", "A 44540-2020")</f>
        <v/>
      </c>
      <c r="W42">
        <f>HYPERLINK("https://klasma.github.io/Logging_1060/klagomålsmail/A 44540-2020 FSC-klagomål mail.docx", "A 44540-2020")</f>
        <v/>
      </c>
      <c r="X42">
        <f>HYPERLINK("https://klasma.github.io/Logging_1060/tillsyn/A 44540-2020 tillsynsbegäran.docx", "A 44540-2020")</f>
        <v/>
      </c>
      <c r="Y42">
        <f>HYPERLINK("https://klasma.github.io/Logging_1060/tillsynsmail/A 44540-2020 tillsynsbegäran 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45217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HYPERLINK("https://klasma.github.io/Logging_1060/kartor/A 50311-2020 karta.png", "A 50311-2020")</f>
        <v/>
      </c>
      <c r="U43">
        <f>HYPERLINK("https://klasma.github.io/Logging_1060/knärot/A 50311-2020 karta knärot.png", "A 50311-2020")</f>
        <v/>
      </c>
      <c r="V43">
        <f>HYPERLINK("https://klasma.github.io/Logging_1060/klagomål/A 50311-2020 FSC-klagomål.docx", "A 50311-2020")</f>
        <v/>
      </c>
      <c r="W43">
        <f>HYPERLINK("https://klasma.github.io/Logging_1060/klagomålsmail/A 50311-2020 FSC-klagomål mail.docx", "A 50311-2020")</f>
        <v/>
      </c>
      <c r="X43">
        <f>HYPERLINK("https://klasma.github.io/Logging_1060/tillsyn/A 50311-2020 tillsynsbegäran.docx", "A 50311-2020")</f>
        <v/>
      </c>
      <c r="Y43">
        <f>HYPERLINK("https://klasma.github.io/Logging_1060/tillsynsmail/A 50311-2020 tillsynsbegäran 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45217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HYPERLINK("https://klasma.github.io/Logging_1082/kartor/A 52200-2020 karta.png", "A 52200-2020")</f>
        <v/>
      </c>
      <c r="V44">
        <f>HYPERLINK("https://klasma.github.io/Logging_1082/klagomål/A 52200-2020 FSC-klagomål.docx", "A 52200-2020")</f>
        <v/>
      </c>
      <c r="W44">
        <f>HYPERLINK("https://klasma.github.io/Logging_1082/klagomålsmail/A 52200-2020 FSC-klagomål mail.docx", "A 52200-2020")</f>
        <v/>
      </c>
      <c r="X44">
        <f>HYPERLINK("https://klasma.github.io/Logging_1082/tillsyn/A 52200-2020 tillsynsbegäran.docx", "A 52200-2020")</f>
        <v/>
      </c>
      <c r="Y44">
        <f>HYPERLINK("https://klasma.github.io/Logging_1082/tillsynsmail/A 52200-2020 tillsynsbegäran 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45217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HYPERLINK("https://klasma.github.io/Logging_1080/kartor/A 55714-2020 karta.png", "A 55714-2020")</f>
        <v/>
      </c>
      <c r="V45">
        <f>HYPERLINK("https://klasma.github.io/Logging_1080/klagomål/A 55714-2020 FSC-klagomål.docx", "A 55714-2020")</f>
        <v/>
      </c>
      <c r="W45">
        <f>HYPERLINK("https://klasma.github.io/Logging_1080/klagomålsmail/A 55714-2020 FSC-klagomål mail.docx", "A 55714-2020")</f>
        <v/>
      </c>
      <c r="X45">
        <f>HYPERLINK("https://klasma.github.io/Logging_1080/tillsyn/A 55714-2020 tillsynsbegäran.docx", "A 55714-2020")</f>
        <v/>
      </c>
      <c r="Y45">
        <f>HYPERLINK("https://klasma.github.io/Logging_1080/tillsynsmail/A 55714-2020 tillsynsbegäran 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45217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HYPERLINK("https://klasma.github.io/Logging_1080/kartor/A 57181-2020 karta.png", "A 57181-2020")</f>
        <v/>
      </c>
      <c r="V46">
        <f>HYPERLINK("https://klasma.github.io/Logging_1080/klagomål/A 57181-2020 FSC-klagomål.docx", "A 57181-2020")</f>
        <v/>
      </c>
      <c r="W46">
        <f>HYPERLINK("https://klasma.github.io/Logging_1080/klagomålsmail/A 57181-2020 FSC-klagomål mail.docx", "A 57181-2020")</f>
        <v/>
      </c>
      <c r="X46">
        <f>HYPERLINK("https://klasma.github.io/Logging_1080/tillsyn/A 57181-2020 tillsynsbegäran.docx", "A 57181-2020")</f>
        <v/>
      </c>
      <c r="Y46">
        <f>HYPERLINK("https://klasma.github.io/Logging_1080/tillsynsmail/A 57181-2020 tillsynsbegäran 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45217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HYPERLINK("https://klasma.github.io/Logging_1080/kartor/A 58803-2020 karta.png", "A 58803-2020")</f>
        <v/>
      </c>
      <c r="V47">
        <f>HYPERLINK("https://klasma.github.io/Logging_1080/klagomål/A 58803-2020 FSC-klagomål.docx", "A 58803-2020")</f>
        <v/>
      </c>
      <c r="W47">
        <f>HYPERLINK("https://klasma.github.io/Logging_1080/klagomålsmail/A 58803-2020 FSC-klagomål mail.docx", "A 58803-2020")</f>
        <v/>
      </c>
      <c r="X47">
        <f>HYPERLINK("https://klasma.github.io/Logging_1080/tillsyn/A 58803-2020 tillsynsbegäran.docx", "A 58803-2020")</f>
        <v/>
      </c>
      <c r="Y47">
        <f>HYPERLINK("https://klasma.github.io/Logging_1080/tillsynsmail/A 58803-2020 tillsynsbegäran 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45217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45217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HYPERLINK("https://klasma.github.io/Logging_1080/kartor/A 61898-2020 karta.png", "A 61898-2020")</f>
        <v/>
      </c>
      <c r="V49">
        <f>HYPERLINK("https://klasma.github.io/Logging_1080/klagomål/A 61898-2020 FSC-klagomål.docx", "A 61898-2020")</f>
        <v/>
      </c>
      <c r="W49">
        <f>HYPERLINK("https://klasma.github.io/Logging_1080/klagomålsmail/A 61898-2020 FSC-klagomål mail.docx", "A 61898-2020")</f>
        <v/>
      </c>
      <c r="X49">
        <f>HYPERLINK("https://klasma.github.io/Logging_1080/tillsyn/A 61898-2020 tillsynsbegäran.docx", "A 61898-2020")</f>
        <v/>
      </c>
      <c r="Y49">
        <f>HYPERLINK("https://klasma.github.io/Logging_1080/tillsynsmail/A 61898-2020 tillsynsbegäran 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45217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45217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HYPERLINK("https://klasma.github.io/Logging_1081/kartor/A 15365-2021 karta.png", "A 15365-2021")</f>
        <v/>
      </c>
      <c r="V51">
        <f>HYPERLINK("https://klasma.github.io/Logging_1081/klagomål/A 15365-2021 FSC-klagomål.docx", "A 15365-2021")</f>
        <v/>
      </c>
      <c r="W51">
        <f>HYPERLINK("https://klasma.github.io/Logging_1081/klagomålsmail/A 15365-2021 FSC-klagomål mail.docx", "A 15365-2021")</f>
        <v/>
      </c>
      <c r="X51">
        <f>HYPERLINK("https://klasma.github.io/Logging_1081/tillsyn/A 15365-2021 tillsynsbegäran.docx", "A 15365-2021")</f>
        <v/>
      </c>
      <c r="Y51">
        <f>HYPERLINK("https://klasma.github.io/Logging_1081/tillsynsmail/A 15365-2021 tillsynsbegäran 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45217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HYPERLINK("https://klasma.github.io/Logging_1081/kartor/A 17360-2021 karta.png", "A 17360-2021")</f>
        <v/>
      </c>
      <c r="V52">
        <f>HYPERLINK("https://klasma.github.io/Logging_1081/klagomål/A 17360-2021 FSC-klagomål.docx", "A 17360-2021")</f>
        <v/>
      </c>
      <c r="W52">
        <f>HYPERLINK("https://klasma.github.io/Logging_1081/klagomålsmail/A 17360-2021 FSC-klagomål mail.docx", "A 17360-2021")</f>
        <v/>
      </c>
      <c r="X52">
        <f>HYPERLINK("https://klasma.github.io/Logging_1081/tillsyn/A 17360-2021 tillsynsbegäran.docx", "A 17360-2021")</f>
        <v/>
      </c>
      <c r="Y52">
        <f>HYPERLINK("https://klasma.github.io/Logging_1081/tillsynsmail/A 17360-2021 tillsynsbegäran 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45217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HYPERLINK("https://klasma.github.io/Logging_1081/kartor/A 18370-2021 karta.png", "A 18370-2021")</f>
        <v/>
      </c>
      <c r="U53">
        <f>HYPERLINK("https://klasma.github.io/Logging_1081/knärot/A 18370-2021 karta knärot.png", "A 18370-2021")</f>
        <v/>
      </c>
      <c r="V53">
        <f>HYPERLINK("https://klasma.github.io/Logging_1081/klagomål/A 18370-2021 FSC-klagomål.docx", "A 18370-2021")</f>
        <v/>
      </c>
      <c r="W53">
        <f>HYPERLINK("https://klasma.github.io/Logging_1081/klagomålsmail/A 18370-2021 FSC-klagomål mail.docx", "A 18370-2021")</f>
        <v/>
      </c>
      <c r="X53">
        <f>HYPERLINK("https://klasma.github.io/Logging_1081/tillsyn/A 18370-2021 tillsynsbegäran.docx", "A 18370-2021")</f>
        <v/>
      </c>
      <c r="Y53">
        <f>HYPERLINK("https://klasma.github.io/Logging_1081/tillsynsmail/A 18370-2021 tillsynsbegäran 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45217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HYPERLINK("https://klasma.github.io/Logging_1060/kartor/A 20040-2021 karta.png", "A 20040-2021")</f>
        <v/>
      </c>
      <c r="V54">
        <f>HYPERLINK("https://klasma.github.io/Logging_1060/klagomål/A 20040-2021 FSC-klagomål.docx", "A 20040-2021")</f>
        <v/>
      </c>
      <c r="W54">
        <f>HYPERLINK("https://klasma.github.io/Logging_1060/klagomålsmail/A 20040-2021 FSC-klagomål mail.docx", "A 20040-2021")</f>
        <v/>
      </c>
      <c r="X54">
        <f>HYPERLINK("https://klasma.github.io/Logging_1060/tillsyn/A 20040-2021 tillsynsbegäran.docx", "A 20040-2021")</f>
        <v/>
      </c>
      <c r="Y54">
        <f>HYPERLINK("https://klasma.github.io/Logging_1060/tillsynsmail/A 20040-2021 tillsynsbegäran 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45217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HYPERLINK("https://klasma.github.io/Logging_1081/kartor/A 25955-2021 karta.png", "A 25955-2021")</f>
        <v/>
      </c>
      <c r="V55">
        <f>HYPERLINK("https://klasma.github.io/Logging_1081/klagomål/A 25955-2021 FSC-klagomål.docx", "A 25955-2021")</f>
        <v/>
      </c>
      <c r="W55">
        <f>HYPERLINK("https://klasma.github.io/Logging_1081/klagomålsmail/A 25955-2021 FSC-klagomål mail.docx", "A 25955-2021")</f>
        <v/>
      </c>
      <c r="X55">
        <f>HYPERLINK("https://klasma.github.io/Logging_1081/tillsyn/A 25955-2021 tillsynsbegäran.docx", "A 25955-2021")</f>
        <v/>
      </c>
      <c r="Y55">
        <f>HYPERLINK("https://klasma.github.io/Logging_1081/tillsynsmail/A 25955-2021 tillsynsbegäran 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45217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HYPERLINK("https://klasma.github.io/Logging_1082/kartor/A 37115-2021 karta.png", "A 37115-2021")</f>
        <v/>
      </c>
      <c r="V56">
        <f>HYPERLINK("https://klasma.github.io/Logging_1082/klagomål/A 37115-2021 FSC-klagomål.docx", "A 37115-2021")</f>
        <v/>
      </c>
      <c r="W56">
        <f>HYPERLINK("https://klasma.github.io/Logging_1082/klagomålsmail/A 37115-2021 FSC-klagomål mail.docx", "A 37115-2021")</f>
        <v/>
      </c>
      <c r="X56">
        <f>HYPERLINK("https://klasma.github.io/Logging_1082/tillsyn/A 37115-2021 tillsynsbegäran.docx", "A 37115-2021")</f>
        <v/>
      </c>
      <c r="Y56">
        <f>HYPERLINK("https://klasma.github.io/Logging_1082/tillsynsmail/A 37115-2021 tillsynsbegäran 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45217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HYPERLINK("https://klasma.github.io/Logging_1060/kartor/A 38709-2021 karta.png", "A 38709-2021")</f>
        <v/>
      </c>
      <c r="V57">
        <f>HYPERLINK("https://klasma.github.io/Logging_1060/klagomål/A 38709-2021 FSC-klagomål.docx", "A 38709-2021")</f>
        <v/>
      </c>
      <c r="W57">
        <f>HYPERLINK("https://klasma.github.io/Logging_1060/klagomålsmail/A 38709-2021 FSC-klagomål mail.docx", "A 38709-2021")</f>
        <v/>
      </c>
      <c r="X57">
        <f>HYPERLINK("https://klasma.github.io/Logging_1060/tillsyn/A 38709-2021 tillsynsbegäran.docx", "A 38709-2021")</f>
        <v/>
      </c>
      <c r="Y57">
        <f>HYPERLINK("https://klasma.github.io/Logging_1060/tillsynsmail/A 38709-2021 tillsynsbegäran 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45217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HYPERLINK("https://klasma.github.io/Logging_1081/kartor/A 41708-2021 karta.png", "A 41708-2021")</f>
        <v/>
      </c>
      <c r="V58">
        <f>HYPERLINK("https://klasma.github.io/Logging_1081/klagomål/A 41708-2021 FSC-klagomål.docx", "A 41708-2021")</f>
        <v/>
      </c>
      <c r="W58">
        <f>HYPERLINK("https://klasma.github.io/Logging_1081/klagomålsmail/A 41708-2021 FSC-klagomål mail.docx", "A 41708-2021")</f>
        <v/>
      </c>
      <c r="X58">
        <f>HYPERLINK("https://klasma.github.io/Logging_1081/tillsyn/A 41708-2021 tillsynsbegäran.docx", "A 41708-2021")</f>
        <v/>
      </c>
      <c r="Y58">
        <f>HYPERLINK("https://klasma.github.io/Logging_1081/tillsynsmail/A 41708-2021 tillsynsbegäran 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45217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HYPERLINK("https://klasma.github.io/Logging_1080/kartor/A 46709-2021 karta.png", "A 46709-2021")</f>
        <v/>
      </c>
      <c r="V59">
        <f>HYPERLINK("https://klasma.github.io/Logging_1080/klagomål/A 46709-2021 FSC-klagomål.docx", "A 46709-2021")</f>
        <v/>
      </c>
      <c r="W59">
        <f>HYPERLINK("https://klasma.github.io/Logging_1080/klagomålsmail/A 46709-2021 FSC-klagomål mail.docx", "A 46709-2021")</f>
        <v/>
      </c>
      <c r="X59">
        <f>HYPERLINK("https://klasma.github.io/Logging_1080/tillsyn/A 46709-2021 tillsynsbegäran.docx", "A 46709-2021")</f>
        <v/>
      </c>
      <c r="Y59">
        <f>HYPERLINK("https://klasma.github.io/Logging_1080/tillsynsmail/A 46709-2021 tillsynsbegäran 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45217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HYPERLINK("https://klasma.github.io/Logging_1082/kartor/A 49902-2021 karta.png", "A 49902-2021")</f>
        <v/>
      </c>
      <c r="V60">
        <f>HYPERLINK("https://klasma.github.io/Logging_1082/klagomål/A 49902-2021 FSC-klagomål.docx", "A 49902-2021")</f>
        <v/>
      </c>
      <c r="W60">
        <f>HYPERLINK("https://klasma.github.io/Logging_1082/klagomålsmail/A 49902-2021 FSC-klagomål mail.docx", "A 49902-2021")</f>
        <v/>
      </c>
      <c r="X60">
        <f>HYPERLINK("https://klasma.github.io/Logging_1082/tillsyn/A 49902-2021 tillsynsbegäran.docx", "A 49902-2021")</f>
        <v/>
      </c>
      <c r="Y60">
        <f>HYPERLINK("https://klasma.github.io/Logging_1082/tillsynsmail/A 49902-2021 tillsynsbegäran 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45217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HYPERLINK("https://klasma.github.io/Logging_1080/kartor/A 52837-2021 karta.png", "A 52837-2021")</f>
        <v/>
      </c>
      <c r="V61">
        <f>HYPERLINK("https://klasma.github.io/Logging_1080/klagomål/A 52837-2021 FSC-klagomål.docx", "A 52837-2021")</f>
        <v/>
      </c>
      <c r="W61">
        <f>HYPERLINK("https://klasma.github.io/Logging_1080/klagomålsmail/A 52837-2021 FSC-klagomål mail.docx", "A 52837-2021")</f>
        <v/>
      </c>
      <c r="X61">
        <f>HYPERLINK("https://klasma.github.io/Logging_1080/tillsyn/A 52837-2021 tillsynsbegäran.docx", "A 52837-2021")</f>
        <v/>
      </c>
      <c r="Y61">
        <f>HYPERLINK("https://klasma.github.io/Logging_1080/tillsynsmail/A 52837-2021 tillsynsbegäran 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45217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HYPERLINK("https://klasma.github.io/Logging_1080/kartor/A 69282-2021 karta.png", "A 69282-2021")</f>
        <v/>
      </c>
      <c r="V62">
        <f>HYPERLINK("https://klasma.github.io/Logging_1080/klagomål/A 69282-2021 FSC-klagomål.docx", "A 69282-2021")</f>
        <v/>
      </c>
      <c r="W62">
        <f>HYPERLINK("https://klasma.github.io/Logging_1080/klagomålsmail/A 69282-2021 FSC-klagomål mail.docx", "A 69282-2021")</f>
        <v/>
      </c>
      <c r="X62">
        <f>HYPERLINK("https://klasma.github.io/Logging_1080/tillsyn/A 69282-2021 tillsynsbegäran.docx", "A 69282-2021")</f>
        <v/>
      </c>
      <c r="Y62">
        <f>HYPERLINK("https://klasma.github.io/Logging_1080/tillsynsmail/A 69282-2021 tillsynsbegäran 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45217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HYPERLINK("https://klasma.github.io/Logging_1082/kartor/A 5497-2022 karta.png", "A 5497-2022")</f>
        <v/>
      </c>
      <c r="V63">
        <f>HYPERLINK("https://klasma.github.io/Logging_1082/klagomål/A 5497-2022 FSC-klagomål.docx", "A 5497-2022")</f>
        <v/>
      </c>
      <c r="W63">
        <f>HYPERLINK("https://klasma.github.io/Logging_1082/klagomålsmail/A 5497-2022 FSC-klagomål mail.docx", "A 5497-2022")</f>
        <v/>
      </c>
      <c r="X63">
        <f>HYPERLINK("https://klasma.github.io/Logging_1082/tillsyn/A 5497-2022 tillsynsbegäran.docx", "A 5497-2022")</f>
        <v/>
      </c>
      <c r="Y63">
        <f>HYPERLINK("https://klasma.github.io/Logging_1082/tillsynsmail/A 5497-2022 tillsynsbegäran 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45217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HYPERLINK("https://klasma.github.io/Logging_1082/kartor/A 14598-2022 karta.png", "A 14598-2022")</f>
        <v/>
      </c>
      <c r="V64">
        <f>HYPERLINK("https://klasma.github.io/Logging_1082/klagomål/A 14598-2022 FSC-klagomål.docx", "A 14598-2022")</f>
        <v/>
      </c>
      <c r="W64">
        <f>HYPERLINK("https://klasma.github.io/Logging_1082/klagomålsmail/A 14598-2022 FSC-klagomål mail.docx", "A 14598-2022")</f>
        <v/>
      </c>
      <c r="X64">
        <f>HYPERLINK("https://klasma.github.io/Logging_1082/tillsyn/A 14598-2022 tillsynsbegäran.docx", "A 14598-2022")</f>
        <v/>
      </c>
      <c r="Y64">
        <f>HYPERLINK("https://klasma.github.io/Logging_1082/tillsynsmail/A 14598-2022 tillsynsbegäran 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45217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HYPERLINK("https://klasma.github.io/Logging_1080/kartor/A 24816-2022 karta.png", "A 24816-2022")</f>
        <v/>
      </c>
      <c r="V65">
        <f>HYPERLINK("https://klasma.github.io/Logging_1080/klagomål/A 24816-2022 FSC-klagomål.docx", "A 24816-2022")</f>
        <v/>
      </c>
      <c r="W65">
        <f>HYPERLINK("https://klasma.github.io/Logging_1080/klagomålsmail/A 24816-2022 FSC-klagomål mail.docx", "A 24816-2022")</f>
        <v/>
      </c>
      <c r="X65">
        <f>HYPERLINK("https://klasma.github.io/Logging_1080/tillsyn/A 24816-2022 tillsynsbegäran.docx", "A 24816-2022")</f>
        <v/>
      </c>
      <c r="Y65">
        <f>HYPERLINK("https://klasma.github.io/Logging_1080/tillsynsmail/A 24816-2022 tillsynsbegäran 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45217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HYPERLINK("https://klasma.github.io/Logging_1082/kartor/A 27704-2022 karta.png", "A 27704-2022")</f>
        <v/>
      </c>
      <c r="V66">
        <f>HYPERLINK("https://klasma.github.io/Logging_1082/klagomål/A 27704-2022 FSC-klagomål.docx", "A 27704-2022")</f>
        <v/>
      </c>
      <c r="W66">
        <f>HYPERLINK("https://klasma.github.io/Logging_1082/klagomålsmail/A 27704-2022 FSC-klagomål mail.docx", "A 27704-2022")</f>
        <v/>
      </c>
      <c r="X66">
        <f>HYPERLINK("https://klasma.github.io/Logging_1082/tillsyn/A 27704-2022 tillsynsbegäran.docx", "A 27704-2022")</f>
        <v/>
      </c>
      <c r="Y66">
        <f>HYPERLINK("https://klasma.github.io/Logging_1082/tillsynsmail/A 27704-2022 tillsynsbegäran 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45217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HYPERLINK("https://klasma.github.io/Logging_1060/kartor/A 43368-2022 karta.png", "A 43368-2022")</f>
        <v/>
      </c>
      <c r="V67">
        <f>HYPERLINK("https://klasma.github.io/Logging_1060/klagomål/A 43368-2022 FSC-klagomål.docx", "A 43368-2022")</f>
        <v/>
      </c>
      <c r="W67">
        <f>HYPERLINK("https://klasma.github.io/Logging_1060/klagomålsmail/A 43368-2022 FSC-klagomål mail.docx", "A 43368-2022")</f>
        <v/>
      </c>
      <c r="X67">
        <f>HYPERLINK("https://klasma.github.io/Logging_1060/tillsyn/A 43368-2022 tillsynsbegäran.docx", "A 43368-2022")</f>
        <v/>
      </c>
      <c r="Y67">
        <f>HYPERLINK("https://klasma.github.io/Logging_1060/tillsynsmail/A 43368-2022 tillsynsbegäran 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45217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HYPERLINK("https://klasma.github.io/Logging_1060/kartor/A 53806-2022 karta.png", "A 53806-2022")</f>
        <v/>
      </c>
      <c r="V68">
        <f>HYPERLINK("https://klasma.github.io/Logging_1060/klagomål/A 53806-2022 FSC-klagomål.docx", "A 53806-2022")</f>
        <v/>
      </c>
      <c r="W68">
        <f>HYPERLINK("https://klasma.github.io/Logging_1060/klagomålsmail/A 53806-2022 FSC-klagomål mail.docx", "A 53806-2022")</f>
        <v/>
      </c>
      <c r="X68">
        <f>HYPERLINK("https://klasma.github.io/Logging_1060/tillsyn/A 53806-2022 tillsynsbegäran.docx", "A 53806-2022")</f>
        <v/>
      </c>
      <c r="Y68">
        <f>HYPERLINK("https://klasma.github.io/Logging_1060/tillsynsmail/A 53806-2022 tillsynsbegäran 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45217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45217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HYPERLINK("https://klasma.github.io/Logging_1082/kartor/A 2573-2023 karta.png", "A 2573-2023")</f>
        <v/>
      </c>
      <c r="V70">
        <f>HYPERLINK("https://klasma.github.io/Logging_1082/klagomål/A 2573-2023 FSC-klagomål.docx", "A 2573-2023")</f>
        <v/>
      </c>
      <c r="W70">
        <f>HYPERLINK("https://klasma.github.io/Logging_1082/klagomålsmail/A 2573-2023 FSC-klagomål mail.docx", "A 2573-2023")</f>
        <v/>
      </c>
      <c r="X70">
        <f>HYPERLINK("https://klasma.github.io/Logging_1082/tillsyn/A 2573-2023 tillsynsbegäran.docx", "A 2573-2023")</f>
        <v/>
      </c>
      <c r="Y70">
        <f>HYPERLINK("https://klasma.github.io/Logging_1082/tillsynsmail/A 2573-2023 tillsynsbegäran 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45217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HYPERLINK("https://klasma.github.io/Logging_1081/kartor/A 4028-2023 karta.png", "A 4028-2023")</f>
        <v/>
      </c>
      <c r="V71">
        <f>HYPERLINK("https://klasma.github.io/Logging_1081/klagomål/A 4028-2023 FSC-klagomål.docx", "A 4028-2023")</f>
        <v/>
      </c>
      <c r="W71">
        <f>HYPERLINK("https://klasma.github.io/Logging_1081/klagomålsmail/A 4028-2023 FSC-klagomål mail.docx", "A 4028-2023")</f>
        <v/>
      </c>
      <c r="X71">
        <f>HYPERLINK("https://klasma.github.io/Logging_1081/tillsyn/A 4028-2023 tillsynsbegäran.docx", "A 4028-2023")</f>
        <v/>
      </c>
      <c r="Y71">
        <f>HYPERLINK("https://klasma.github.io/Logging_1081/tillsynsmail/A 4028-2023 tillsynsbegäran 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45217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HYPERLINK("https://klasma.github.io/Logging_1081/kartor/A 10064-2023 karta.png", "A 10064-2023")</f>
        <v/>
      </c>
      <c r="V72">
        <f>HYPERLINK("https://klasma.github.io/Logging_1081/klagomål/A 10064-2023 FSC-klagomål.docx", "A 10064-2023")</f>
        <v/>
      </c>
      <c r="W72">
        <f>HYPERLINK("https://klasma.github.io/Logging_1081/klagomålsmail/A 10064-2023 FSC-klagomål mail.docx", "A 10064-2023")</f>
        <v/>
      </c>
      <c r="X72">
        <f>HYPERLINK("https://klasma.github.io/Logging_1081/tillsyn/A 10064-2023 tillsynsbegäran.docx", "A 10064-2023")</f>
        <v/>
      </c>
      <c r="Y72">
        <f>HYPERLINK("https://klasma.github.io/Logging_1081/tillsynsmail/A 10064-2023 tillsynsbegäran 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45217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45217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HYPERLINK("https://klasma.github.io/Logging_1081/kartor/A 14940-2023 karta.png", "A 14940-2023")</f>
        <v/>
      </c>
      <c r="V74">
        <f>HYPERLINK("https://klasma.github.io/Logging_1081/klagomål/A 14940-2023 FSC-klagomål.docx", "A 14940-2023")</f>
        <v/>
      </c>
      <c r="W74">
        <f>HYPERLINK("https://klasma.github.io/Logging_1081/klagomålsmail/A 14940-2023 FSC-klagomål mail.docx", "A 14940-2023")</f>
        <v/>
      </c>
      <c r="X74">
        <f>HYPERLINK("https://klasma.github.io/Logging_1081/tillsyn/A 14940-2023 tillsynsbegäran.docx", "A 14940-2023")</f>
        <v/>
      </c>
      <c r="Y74">
        <f>HYPERLINK("https://klasma.github.io/Logging_1081/tillsynsmail/A 14940-2023 tillsynsbegäran 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45217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HYPERLINK("https://klasma.github.io/Logging_1082/kartor/A 16893-2023 karta.png", "A 16893-2023")</f>
        <v/>
      </c>
      <c r="V75">
        <f>HYPERLINK("https://klasma.github.io/Logging_1082/klagomål/A 16893-2023 FSC-klagomål.docx", "A 16893-2023")</f>
        <v/>
      </c>
      <c r="W75">
        <f>HYPERLINK("https://klasma.github.io/Logging_1082/klagomålsmail/A 16893-2023 FSC-klagomål mail.docx", "A 16893-2023")</f>
        <v/>
      </c>
      <c r="X75">
        <f>HYPERLINK("https://klasma.github.io/Logging_1082/tillsyn/A 16893-2023 tillsynsbegäran.docx", "A 16893-2023")</f>
        <v/>
      </c>
      <c r="Y75">
        <f>HYPERLINK("https://klasma.github.io/Logging_1082/tillsynsmail/A 16893-2023 tillsynsbegäran 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45217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HYPERLINK("https://klasma.github.io/Logging_1080/kartor/A 17849-2023 karta.png", "A 17849-2023")</f>
        <v/>
      </c>
      <c r="V76">
        <f>HYPERLINK("https://klasma.github.io/Logging_1080/klagomål/A 17849-2023 FSC-klagomål.docx", "A 17849-2023")</f>
        <v/>
      </c>
      <c r="W76">
        <f>HYPERLINK("https://klasma.github.io/Logging_1080/klagomålsmail/A 17849-2023 FSC-klagomål mail.docx", "A 17849-2023")</f>
        <v/>
      </c>
      <c r="X76">
        <f>HYPERLINK("https://klasma.github.io/Logging_1080/tillsyn/A 17849-2023 tillsynsbegäran.docx", "A 17849-2023")</f>
        <v/>
      </c>
      <c r="Y76">
        <f>HYPERLINK("https://klasma.github.io/Logging_1080/tillsynsmail/A 17849-2023 tillsynsbegäran 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45217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HYPERLINK("https://klasma.github.io/Logging_1083/kartor/A 21769-2023 karta.png", "A 21769-2023")</f>
        <v/>
      </c>
      <c r="V77">
        <f>HYPERLINK("https://klasma.github.io/Logging_1083/klagomål/A 21769-2023 FSC-klagomål.docx", "A 21769-2023")</f>
        <v/>
      </c>
      <c r="W77">
        <f>HYPERLINK("https://klasma.github.io/Logging_1083/klagomålsmail/A 21769-2023 FSC-klagomål mail.docx", "A 21769-2023")</f>
        <v/>
      </c>
      <c r="X77">
        <f>HYPERLINK("https://klasma.github.io/Logging_1083/tillsyn/A 21769-2023 tillsynsbegäran.docx", "A 21769-2023")</f>
        <v/>
      </c>
      <c r="Y77">
        <f>HYPERLINK("https://klasma.github.io/Logging_1083/tillsynsmail/A 21769-2023 tillsynsbegäran 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45217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HYPERLINK("https://klasma.github.io/Logging_1060/kartor/A 27979-2023 karta.png", "A 27979-2023")</f>
        <v/>
      </c>
      <c r="V78">
        <f>HYPERLINK("https://klasma.github.io/Logging_1060/klagomål/A 27979-2023 FSC-klagomål.docx", "A 27979-2023")</f>
        <v/>
      </c>
      <c r="W78">
        <f>HYPERLINK("https://klasma.github.io/Logging_1060/klagomålsmail/A 27979-2023 FSC-klagomål mail.docx", "A 27979-2023")</f>
        <v/>
      </c>
      <c r="X78">
        <f>HYPERLINK("https://klasma.github.io/Logging_1060/tillsyn/A 27979-2023 tillsynsbegäran.docx", "A 27979-2023")</f>
        <v/>
      </c>
      <c r="Y78">
        <f>HYPERLINK("https://klasma.github.io/Logging_1060/tillsynsmail/A 27979-2023 tillsynsbegäran 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45217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HYPERLINK("https://klasma.github.io/Logging_1082/kartor/A 33549-2023 karta.png", "A 33549-2023")</f>
        <v/>
      </c>
      <c r="V79">
        <f>HYPERLINK("https://klasma.github.io/Logging_1082/klagomål/A 33549-2023 FSC-klagomål.docx", "A 33549-2023")</f>
        <v/>
      </c>
      <c r="W79">
        <f>HYPERLINK("https://klasma.github.io/Logging_1082/klagomålsmail/A 33549-2023 FSC-klagomål mail.docx", "A 33549-2023")</f>
        <v/>
      </c>
      <c r="X79">
        <f>HYPERLINK("https://klasma.github.io/Logging_1082/tillsyn/A 33549-2023 tillsynsbegäran.docx", "A 33549-2023")</f>
        <v/>
      </c>
      <c r="Y79">
        <f>HYPERLINK("https://klasma.github.io/Logging_1082/tillsynsmail/A 33549-2023 tillsynsbegäran 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45217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HYPERLINK("https://klasma.github.io/Logging_1081/kartor/A 32281-2023 karta.png", "A 32281-2023")</f>
        <v/>
      </c>
      <c r="U80">
        <f>HYPERLINK("https://klasma.github.io/Logging_1081/knärot/A 32281-2023 karta knärot.png", "A 32281-2023")</f>
        <v/>
      </c>
      <c r="V80">
        <f>HYPERLINK("https://klasma.github.io/Logging_1081/klagomål/A 32281-2023 FSC-klagomål.docx", "A 32281-2023")</f>
        <v/>
      </c>
      <c r="W80">
        <f>HYPERLINK("https://klasma.github.io/Logging_1081/klagomålsmail/A 32281-2023 FSC-klagomål mail.docx", "A 32281-2023")</f>
        <v/>
      </c>
      <c r="X80">
        <f>HYPERLINK("https://klasma.github.io/Logging_1081/tillsyn/A 32281-2023 tillsynsbegäran.docx", "A 32281-2023")</f>
        <v/>
      </c>
      <c r="Y80">
        <f>HYPERLINK("https://klasma.github.io/Logging_1081/tillsynsmail/A 32281-2023 tillsynsbegäran 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45217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HYPERLINK("https://klasma.github.io/Logging_1081/kartor/A 35060-2023 karta.png", "A 35060-2023")</f>
        <v/>
      </c>
      <c r="V81">
        <f>HYPERLINK("https://klasma.github.io/Logging_1081/klagomål/A 35060-2023 FSC-klagomål.docx", "A 35060-2023")</f>
        <v/>
      </c>
      <c r="W81">
        <f>HYPERLINK("https://klasma.github.io/Logging_1081/klagomålsmail/A 35060-2023 FSC-klagomål mail.docx", "A 35060-2023")</f>
        <v/>
      </c>
      <c r="X81">
        <f>HYPERLINK("https://klasma.github.io/Logging_1081/tillsyn/A 35060-2023 tillsynsbegäran.docx", "A 35060-2023")</f>
        <v/>
      </c>
      <c r="Y81">
        <f>HYPERLINK("https://klasma.github.io/Logging_1081/tillsynsmail/A 35060-2023 tillsynsbegäran 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45217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45217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45217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45217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45217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45217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45217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45217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45217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45217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45217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45217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45217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45217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45217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45217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45217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45217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45217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45217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45217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45217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45217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45217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45217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45217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45217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45217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45217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45217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45217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45217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45217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45217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45217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45217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45217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45217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45217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45217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45217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45217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45217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45217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45217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45217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45217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45217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45217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45217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45217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45217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45217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45217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45217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45217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45217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45217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45217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45217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45217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45217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45217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45217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45217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45217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45217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45217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45217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45217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45217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45217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45217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45217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45217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45217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45217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45217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45217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45217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45217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45217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45217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45217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45217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45217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45217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45217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45217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45217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45217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45217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45217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45217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45217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45217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45217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45217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45217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45217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45217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45217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45217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45217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45217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45217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45217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45217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45217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45217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45217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45217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45217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45217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45217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45217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45217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45217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45217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45217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45217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45217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45217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45217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45217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45217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45217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45217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45217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45217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45217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45217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45217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45217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45217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45217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45217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45217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45217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45217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45217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45217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45217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45217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45217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45217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45217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45217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45217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45217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45217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45217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45217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45217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45217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45217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45217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45217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45217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45217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45217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45217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45217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45217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45217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45217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45217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45217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45217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45217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45217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45217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45217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45217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45217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45217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45217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45217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45217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45217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45217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45217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45217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45217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45217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45217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45217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45217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45217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45217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45217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45217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45217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45217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45217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45217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45217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45217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45217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45217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45217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45217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45217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45217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45217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45217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45217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45217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45217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45217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45217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45217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45217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45217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45217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45217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45217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45217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45217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45217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45217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45217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45217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45217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45217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45217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45217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45217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45217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45217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45217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45217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45217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45217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45217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45217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45217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45217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45217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45217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45217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45217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45217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45217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45217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45217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45217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45217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45217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45217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45217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45217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45217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45217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45217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45217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45217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45217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45217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45217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45217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45217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45217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45217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45217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45217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45217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45217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45217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45217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45217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45217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45217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45217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45217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45217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45217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45217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45217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45217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45217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45217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45217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45217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45217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45217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45217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45217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45217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45217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45217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45217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45217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45217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45217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45217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45217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45217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45217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45217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45217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45217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45217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45217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45217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45217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45217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45217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45217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45217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45217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45217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45217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45217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45217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45217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45217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45217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45217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45217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45217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45217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45217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45217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45217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45217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45217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45217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45217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45217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45217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45217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45217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45217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45217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45217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45217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45217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45217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45217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45217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45217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45217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45217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45217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45217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45217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45217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45217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45217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45217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45217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45217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45217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45217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45217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45217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45217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45217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45217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45217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45217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45217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45217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45217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45217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45217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45217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45217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45217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45217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45217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45217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45217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45217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45217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45217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45217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45217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45217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45217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45217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45217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45217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45217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45217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45217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45217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45217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45217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45217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45217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45217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45217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45217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45217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45217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45217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45217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45217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45217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45217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45217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45217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45217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45217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45217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45217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45217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45217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45217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45217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45217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45217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45217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45217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45217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45217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45217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45217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45217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45217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45217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45217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45217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45217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45217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45217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45217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45217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45217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45217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45217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45217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45217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45217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45217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45217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45217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45217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45217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45217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45217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45217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45217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45217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45217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45217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45217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45217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45217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45217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45217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45217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45217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45217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45217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45217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45217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45217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45217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45217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45217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45217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45217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45217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45217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45217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45217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45217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45217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45217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45217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45217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45217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45217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45217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45217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45217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45217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45217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45217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45217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45217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45217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45217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45217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45217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45217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45217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45217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45217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45217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45217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45217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45217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45217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45217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45217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45217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45217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45217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45217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45217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45217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45217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45217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45217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45217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45217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45217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45217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45217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45217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45217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45217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45217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45217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45217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45217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45217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45217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45217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45217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45217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45217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45217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45217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45217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45217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45217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45217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45217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45217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45217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45217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45217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45217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45217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45217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45217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45217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45217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45217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45217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45217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45217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45217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45217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45217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45217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45217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45217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45217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45217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45217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45217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45217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45217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45217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45217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45217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45217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45217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45217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45217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45217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45217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45217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45217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45217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45217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45217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45217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45217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45217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45217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45217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45217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45217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45217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45217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45217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45217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45217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45217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45217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45217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45217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45217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45217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45217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45217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45217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45217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45217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45217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45217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45217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45217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45217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45217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45217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45217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45217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45217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45217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45217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45217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45217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45217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45217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45217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45217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45217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45217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45217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45217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45217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45217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45217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45217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45217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45217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45217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45217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45217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45217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45217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45217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45217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45217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45217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45217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45217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45217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45217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45217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45217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45217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45217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45217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45217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45217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45217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45217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45217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45217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45217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45217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45217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45217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45217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45217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45217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45217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45217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45217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45217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45217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45217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45217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45217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45217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45217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45217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45217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45217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45217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45217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45217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45217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45217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45217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45217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45217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45217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45217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45217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45217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45217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45217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45217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45217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45217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45217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45217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45217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45217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45217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45217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45217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45217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45217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45217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45217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45217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45217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45217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45217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45217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45217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45217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45217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45217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45217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45217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45217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45217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45217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45217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45217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45217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45217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45217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45217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45217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45217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45217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45217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45217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45217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45217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45217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45217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45217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45217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45217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45217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45217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45217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45217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45217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45217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45217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45217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45217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45217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45217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45217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45217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45217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45217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45217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45217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45217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45217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45217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45217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45217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45217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45217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45217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45217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45217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45217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45217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45217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45217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45217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45217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45217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45217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45217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45217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45217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45217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45217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45217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45217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45217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45217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45217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45217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45217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45217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45217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45217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45217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45217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45217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45217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45217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45217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45217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45217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45217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45217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45217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45217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45217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45217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45217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45217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45217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45217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45217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45217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45217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45217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45217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45217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45217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45217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45217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45217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45217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45217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45217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45217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45217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45217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45217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45217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45217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45217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45217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45217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45217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45217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45217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45217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45217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45217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45217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45217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45217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45217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45217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45217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45217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45217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45217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45217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45217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45217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45217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45217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45217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45217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45217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45217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45217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45217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45217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45217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45217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45217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45217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45217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45217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45217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45217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45217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45217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45217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45217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45217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45217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45217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45217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45217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45217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45217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45217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45217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45217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45217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45217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45217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45217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45217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45217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45217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45217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45217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45217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45217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45217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45217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45217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45217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45217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45217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45217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45217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45217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45217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45217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45217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45217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45217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45217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45217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45217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45217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45217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45217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45217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45217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45217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45217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45217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45217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45217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45217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45217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45217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45217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45217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45217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45217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45217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45217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45217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45217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45217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45217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45217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45217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45217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45217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45217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45217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45217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45217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45217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45217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45217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45217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45217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45217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45217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45217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45217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45217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45217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45217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45217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45217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45217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45217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45217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45217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45217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45217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45217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45217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45217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45217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45217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45217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45217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45217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45217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45217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45217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45217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45217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45217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45217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45217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45217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45217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45217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45217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45217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45217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45217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45217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45217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45217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45217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45217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45217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45217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45217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45217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45217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45217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45217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45217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45217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45217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45217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45217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45217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45217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45217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45217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45217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45217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45217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45217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45217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45217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45217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45217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45217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45217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45217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45217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45217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45217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45217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45217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45217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45217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45217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45217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45217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45217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45217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45217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45217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45217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45217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45217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45217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45217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45217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45217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45217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45217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45217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45217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45217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45217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45217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45217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45217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45217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45217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45217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45217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45217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45217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45217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45217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45217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45217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45217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45217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45217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45217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45217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45217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45217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45217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45217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45217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45217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45217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45217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45217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45217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45217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45217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45217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45217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45217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45217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45217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45217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45217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45217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45217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45217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45217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45217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45217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45217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45217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45217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45217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45217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45217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45217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45217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45217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45217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45217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45217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45217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45217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45217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45217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45217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45217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45217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45217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45217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45217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45217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45217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45217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45217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45217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45217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45217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45217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45217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45217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45217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45217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45217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45217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45217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45217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45217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45217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45217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45217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45217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45217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45217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45217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45217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45217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45217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45217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45217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45217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45217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45217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45217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45217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45217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45217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45217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45217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45217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45217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45217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45217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45217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45217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45217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45217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45217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45217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45217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45217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45217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45217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45217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45217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45217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45217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45217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45217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45217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45217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45217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45217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45217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45217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45217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45217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45217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45217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45217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45217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45217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45217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45217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45217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45217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45217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45217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45217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45217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45217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45217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45217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45217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45217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45217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45217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45217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45217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45217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45217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45217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45217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45217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45217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45217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45217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45217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45217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45217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45217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45217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45217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45217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45217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45217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45217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45217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45217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45217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45217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45217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45217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45217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45217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45217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45217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45217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45217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45217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45217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45217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45217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45217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45217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45217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45217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45217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45217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45217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45217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45217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45217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45217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45217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45217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45217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45217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45217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45217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45217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45217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45217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45217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45217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45217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45217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45217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45217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45217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45217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45217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45217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45217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45217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45217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45217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45217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45217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45217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45217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45217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45217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45217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45217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45217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45217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45217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45217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45217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45217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45217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45217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45217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45217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45217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45217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45217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45217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45217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45217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45217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45217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45217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45217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45217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45217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45217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45217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45217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45217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45217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45217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45217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45217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45217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45217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45217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45217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45217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45217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45217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45217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45217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45217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45217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45217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45217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45217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45217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45217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45217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45217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45217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45217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45217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45217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45217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45217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45217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45217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45217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45217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45217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45217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45217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45217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45217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45217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45217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45217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45217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45217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45217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45217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45217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45217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45217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45217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45217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45217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45217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45217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45217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45217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45217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45217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45217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45217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45217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45217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45217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45217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45217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45217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45217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45217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45217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45217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45217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45217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45217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45217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45217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45217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45217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45217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45217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45217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45217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45217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45217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45217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45217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45217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45217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45217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45217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45217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45217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45217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45217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45217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45217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45217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45217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45217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45217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45217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45217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45217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45217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45217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45217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45217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45217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45217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45217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45217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45217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45217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45217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45217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45217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45217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45217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45217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45217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45217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45217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45217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45217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45217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45217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45217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45217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45217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45217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45217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45217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45217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45217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45217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45217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45217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45217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45217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45217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45217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45217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45217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45217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45217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45217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45217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45217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45217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45217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45217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45217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45217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45217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45217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45217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45217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45217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45217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45217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45217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45217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45217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45217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45217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45217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45217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45217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45217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45217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45217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45217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45217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45217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45217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45217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45217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45217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45217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45217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45217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45217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45217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45217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45217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45217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45217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45217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45217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45217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45217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45217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45217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45217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45217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45217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45217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45217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45217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45217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45217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45217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45217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45217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45217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45217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45217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45217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45217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45217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45217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45217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45217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45217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45217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45217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45217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45217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45217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45217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45217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45217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45217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45217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45217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45217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45217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45217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45217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45217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45217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45217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45217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45217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45217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45217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45217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45217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45217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45217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45217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45217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45217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45217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45217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45217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45217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45217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45217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45217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45217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45217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45217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45217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45217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45217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45217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45217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45217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45217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45217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45217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45217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45217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45217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45217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45217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45217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45217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45217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45217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45217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45217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45217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45217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45217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45217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45217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45217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45217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45217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45217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45217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45217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45217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45217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45217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45217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45217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45217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45217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45217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45217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45217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45217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45217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45217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45217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45217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45217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45217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45217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45217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45217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45217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45217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45217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45217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45217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45217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45217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45217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45217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45217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45217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45217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45217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45217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45217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45217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45217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45217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45217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45217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45217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45217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45217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45217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45217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45217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45217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45217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45217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45217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45217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45217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45217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45217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45217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45217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45217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45217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45217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45217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45217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45217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45217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45217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45217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45217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45217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45217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45217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45217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45217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45217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45217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45217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45217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45217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45217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45217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45217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45217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45217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45217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45217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45217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45217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45217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45217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45217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45217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45217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45217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45217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45217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45217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45217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45217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45217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45217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45217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45217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45217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45217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45217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45217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45217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45217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45217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45217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45217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45217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45217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45217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45217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45217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45217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45217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45217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45217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45217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45217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45217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45217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45217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45217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45217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45217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45217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45217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45217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45217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45217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45217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45217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45217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45217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45217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45217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45217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45217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45217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45217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45217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45217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45217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45217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45217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45217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45217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45217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45217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45217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45217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45217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45217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45217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45217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45217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45217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45217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45217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45217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45217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45217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45217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45217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45217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45217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45217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45217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45217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45217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45217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45217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45217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45217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45217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45217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45217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45217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45217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45217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45217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45217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45217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45217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45217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45217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45217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45217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45217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45217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45217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45217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45217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45217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45217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45217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45217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45217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45217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45217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45217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45217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45217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45217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45217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45217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45217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45217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45217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45217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45217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45217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45217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45217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45217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45217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45217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45217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45217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45217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45217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45217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45217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45217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45217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45217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45217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45217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45217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45217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45217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45217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45217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45217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45217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45217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45217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45217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45217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45217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45217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45217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45217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45217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45217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45217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45217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45217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45217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45217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45217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45217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45217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45217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45217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45217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45217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45217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45217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45217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45217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45217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45217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45217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45217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45217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45217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45217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45217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45217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45217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45217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45217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45217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45217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45217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45217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45217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45217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45217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45217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45217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45217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45217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45217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45217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45217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45217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45217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45217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45217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45217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45217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45217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45217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45217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45217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45217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45217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45217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45217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45217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45217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45217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45217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45217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45217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45217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45217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45217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45217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45217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45217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45217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45217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45217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45217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45217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45217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45217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45217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45217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45217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45217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45217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45217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45217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45217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45217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45217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45217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45217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45217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45217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45217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45217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45217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45217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45217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45217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45217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45217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45217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45217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45217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45217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45217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45217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45217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45217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45217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45217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45217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45217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45217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45217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45217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45217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45217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45217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45217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45217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45217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45217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45217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45217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45217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45217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45217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45217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45217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45217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45217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45217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45217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45217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45217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45217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45217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45217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45217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45217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45217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45217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45217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45217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45217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45217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45217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45217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45217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45217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45217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45217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45217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45217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45217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45217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45217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45217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45217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45217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45217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45217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45217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45217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45217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45217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45217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45217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45217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45217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45217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45217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45217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45217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45217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45217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45217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45217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45217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45217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45217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45217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45217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45217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45217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45217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45217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45217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45217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45217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45217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45217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45217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45217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45217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45217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45217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45217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45217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45217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45217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45217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45217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45217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45217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45217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45217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45217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45217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45217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45217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45217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45217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45217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45217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45217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45217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45217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45217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45217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45217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45217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45217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45217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45217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45217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45217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45217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45217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45217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45217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45217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45217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45217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45217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45217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45217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45217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45217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45217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45217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45217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45217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45217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45217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45217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45217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45217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45217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45217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45217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45217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45217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45217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45217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45217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45217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45217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45217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45217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45217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45217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45217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45217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45217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45217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45217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45217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45217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45217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45217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45217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45217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45217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45217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45217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45217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45217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>
      <c r="A2167" t="inlineStr">
        <is>
          <t>A 47851-2023</t>
        </is>
      </c>
      <c r="B2167" s="1" t="n">
        <v>45204</v>
      </c>
      <c r="C2167" s="1" t="n">
        <v>45217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2023-10-18T04:48:20Z</dcterms:created>
  <dcterms:modified xmlns:dcterms="http://purl.org/dc/terms/" xmlns:xsi="http://www.w3.org/2001/XMLSchema-instance" xsi:type="dcterms:W3CDTF">2023-10-18T04:48:20Z</dcterms:modified>
</cp:coreProperties>
</file>