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50174-2020</t>
        </is>
      </c>
      <c r="B2" s="1" t="n">
        <v>44109</v>
      </c>
      <c r="C2" s="1" t="n">
        <v>45188</v>
      </c>
      <c r="D2" t="inlineStr">
        <is>
          <t>GÄVLEBORGS LÄN</t>
        </is>
      </c>
      <c r="E2" t="inlineStr">
        <is>
          <t>BOLLNÄS</t>
        </is>
      </c>
      <c r="F2" t="inlineStr">
        <is>
          <t>Bergvik skog väst AB</t>
        </is>
      </c>
      <c r="G2" t="n">
        <v>21.1</v>
      </c>
      <c r="H2" t="n">
        <v>3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Knärot
Garnlav
Kolflarnlav
Kortskaftad ärgspik
Mörk kolflarnlav
Tretåig hackspett
Vedskivlav
Vedtrappmossa
Gulnål
Plattlummer</t>
        </is>
      </c>
      <c r="S2">
        <f>HYPERLINK("https://klasma.github.io/Logging_BOLLNAS/artfynd/A 50174-2020.xlsx", "A 50174-2020")</f>
        <v/>
      </c>
      <c r="T2">
        <f>HYPERLINK("https://klasma.github.io/Logging_BOLLNAS/kartor/A 50174-2020.png", "A 50174-2020")</f>
        <v/>
      </c>
      <c r="U2">
        <f>HYPERLINK("https://klasma.github.io/Logging_BOLLNAS/knärot/A 50174-2020.png", "A 50174-2020")</f>
        <v/>
      </c>
      <c r="V2">
        <f>HYPERLINK("https://klasma.github.io/Logging_BOLLNAS/klagomål/A 50174-2020.docx", "A 50174-2020")</f>
        <v/>
      </c>
      <c r="W2">
        <f>HYPERLINK("https://klasma.github.io/Logging_BOLLNAS/klagomålsmail/A 50174-2020.docx", "A 50174-2020")</f>
        <v/>
      </c>
      <c r="X2">
        <f>HYPERLINK("https://klasma.github.io/Logging_BOLLNAS/tillsyn/A 50174-2020.docx", "A 50174-2020")</f>
        <v/>
      </c>
      <c r="Y2">
        <f>HYPERLINK("https://klasma.github.io/Logging_BOLLNAS/tillsynsmail/A 50174-2020.docx", "A 50174-2020")</f>
        <v/>
      </c>
    </row>
    <row r="3" ht="15" customHeight="1">
      <c r="A3" t="inlineStr">
        <is>
          <t>A 46692-2020</t>
        </is>
      </c>
      <c r="B3" s="1" t="n">
        <v>44095</v>
      </c>
      <c r="C3" s="1" t="n">
        <v>45188</v>
      </c>
      <c r="D3" t="inlineStr">
        <is>
          <t>GÄVLEBORGS LÄN</t>
        </is>
      </c>
      <c r="E3" t="inlineStr">
        <is>
          <t>BOLLNÄS</t>
        </is>
      </c>
      <c r="F3" t="inlineStr">
        <is>
          <t>Sveaskog</t>
        </is>
      </c>
      <c r="G3" t="n">
        <v>5.8</v>
      </c>
      <c r="H3" t="n">
        <v>2</v>
      </c>
      <c r="I3" t="n">
        <v>0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8</v>
      </c>
      <c r="R3" s="2" t="inlineStr">
        <is>
          <t>Knärot
Rynkskinn
Garnlav
Gropig brunbagge
Gränsticka
Rosenticka
Tretåig hackspett
Ullticka</t>
        </is>
      </c>
      <c r="S3">
        <f>HYPERLINK("https://klasma.github.io/Logging_BOLLNAS/artfynd/A 46692-2020.xlsx", "A 46692-2020")</f>
        <v/>
      </c>
      <c r="T3">
        <f>HYPERLINK("https://klasma.github.io/Logging_BOLLNAS/kartor/A 46692-2020.png", "A 46692-2020")</f>
        <v/>
      </c>
      <c r="U3">
        <f>HYPERLINK("https://klasma.github.io/Logging_BOLLNAS/knärot/A 46692-2020.png", "A 46692-2020")</f>
        <v/>
      </c>
      <c r="V3">
        <f>HYPERLINK("https://klasma.github.io/Logging_BOLLNAS/klagomål/A 46692-2020.docx", "A 46692-2020")</f>
        <v/>
      </c>
      <c r="W3">
        <f>HYPERLINK("https://klasma.github.io/Logging_BOLLNAS/klagomålsmail/A 46692-2020.docx", "A 46692-2020")</f>
        <v/>
      </c>
      <c r="X3">
        <f>HYPERLINK("https://klasma.github.io/Logging_BOLLNAS/tillsyn/A 46692-2020.docx", "A 46692-2020")</f>
        <v/>
      </c>
      <c r="Y3">
        <f>HYPERLINK("https://klasma.github.io/Logging_BOLLNAS/tillsynsmail/A 46692-2020.docx", "A 46692-2020")</f>
        <v/>
      </c>
    </row>
    <row r="4" ht="15" customHeight="1">
      <c r="A4" t="inlineStr">
        <is>
          <t>A 34590-2021</t>
        </is>
      </c>
      <c r="B4" s="1" t="n">
        <v>44382</v>
      </c>
      <c r="C4" s="1" t="n">
        <v>45188</v>
      </c>
      <c r="D4" t="inlineStr">
        <is>
          <t>GÄVLEBORGS LÄN</t>
        </is>
      </c>
      <c r="E4" t="inlineStr">
        <is>
          <t>BOLLNÄS</t>
        </is>
      </c>
      <c r="F4" t="inlineStr">
        <is>
          <t>Bergvik skog väst AB</t>
        </is>
      </c>
      <c r="G4" t="n">
        <v>5.6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Tibast
Brudsporre
Fläcknycklar</t>
        </is>
      </c>
      <c r="S4">
        <f>HYPERLINK("https://klasma.github.io/Logging_BOLLNAS/artfynd/A 34590-2021.xlsx", "A 34590-2021")</f>
        <v/>
      </c>
      <c r="T4">
        <f>HYPERLINK("https://klasma.github.io/Logging_BOLLNAS/kartor/A 34590-2021.png", "A 34590-2021")</f>
        <v/>
      </c>
      <c r="V4">
        <f>HYPERLINK("https://klasma.github.io/Logging_BOLLNAS/klagomål/A 34590-2021.docx", "A 34590-2021")</f>
        <v/>
      </c>
      <c r="W4">
        <f>HYPERLINK("https://klasma.github.io/Logging_BOLLNAS/klagomålsmail/A 34590-2021.docx", "A 34590-2021")</f>
        <v/>
      </c>
      <c r="X4">
        <f>HYPERLINK("https://klasma.github.io/Logging_BOLLNAS/tillsyn/A 34590-2021.docx", "A 34590-2021")</f>
        <v/>
      </c>
      <c r="Y4">
        <f>HYPERLINK("https://klasma.github.io/Logging_BOLLNAS/tillsynsmail/A 34590-2021.docx", "A 34590-2021")</f>
        <v/>
      </c>
    </row>
    <row r="5" ht="15" customHeight="1">
      <c r="A5" t="inlineStr">
        <is>
          <t>A 25129-2022</t>
        </is>
      </c>
      <c r="B5" s="1" t="n">
        <v>44729</v>
      </c>
      <c r="C5" s="1" t="n">
        <v>45188</v>
      </c>
      <c r="D5" t="inlineStr">
        <is>
          <t>GÄVLEBORGS LÄN</t>
        </is>
      </c>
      <c r="E5" t="inlineStr">
        <is>
          <t>BOLLNÄS</t>
        </is>
      </c>
      <c r="F5" t="inlineStr">
        <is>
          <t>Bergvik skog väst AB</t>
        </is>
      </c>
      <c r="G5" t="n">
        <v>27.4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Kortskaftad ärgspik
Nästlav</t>
        </is>
      </c>
      <c r="S5">
        <f>HYPERLINK("https://klasma.github.io/Logging_BOLLNAS/artfynd/A 25129-2022.xlsx", "A 25129-2022")</f>
        <v/>
      </c>
      <c r="T5">
        <f>HYPERLINK("https://klasma.github.io/Logging_BOLLNAS/kartor/A 25129-2022.png", "A 25129-2022")</f>
        <v/>
      </c>
      <c r="V5">
        <f>HYPERLINK("https://klasma.github.io/Logging_BOLLNAS/klagomål/A 25129-2022.docx", "A 25129-2022")</f>
        <v/>
      </c>
      <c r="W5">
        <f>HYPERLINK("https://klasma.github.io/Logging_BOLLNAS/klagomålsmail/A 25129-2022.docx", "A 25129-2022")</f>
        <v/>
      </c>
      <c r="X5">
        <f>HYPERLINK("https://klasma.github.io/Logging_BOLLNAS/tillsyn/A 25129-2022.docx", "A 25129-2022")</f>
        <v/>
      </c>
      <c r="Y5">
        <f>HYPERLINK("https://klasma.github.io/Logging_BOLLNAS/tillsynsmail/A 25129-2022.docx", "A 25129-2022")</f>
        <v/>
      </c>
    </row>
    <row r="6" ht="15" customHeight="1">
      <c r="A6" t="inlineStr">
        <is>
          <t>A 61372-2019</t>
        </is>
      </c>
      <c r="B6" s="1" t="n">
        <v>43783</v>
      </c>
      <c r="C6" s="1" t="n">
        <v>45188</v>
      </c>
      <c r="D6" t="inlineStr">
        <is>
          <t>GÄVLEBORGS LÄN</t>
        </is>
      </c>
      <c r="E6" t="inlineStr">
        <is>
          <t>BOLLNÄS</t>
        </is>
      </c>
      <c r="F6" t="inlineStr">
        <is>
          <t>Sveaskog</t>
        </is>
      </c>
      <c r="G6" t="n">
        <v>3.2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Garnlav</t>
        </is>
      </c>
      <c r="S6">
        <f>HYPERLINK("https://klasma.github.io/Logging_BOLLNAS/artfynd/A 61372-2019.xlsx", "A 61372-2019")</f>
        <v/>
      </c>
      <c r="T6">
        <f>HYPERLINK("https://klasma.github.io/Logging_BOLLNAS/kartor/A 61372-2019.png", "A 61372-2019")</f>
        <v/>
      </c>
      <c r="U6">
        <f>HYPERLINK("https://klasma.github.io/Logging_BOLLNAS/knärot/A 61372-2019.png", "A 61372-2019")</f>
        <v/>
      </c>
      <c r="V6">
        <f>HYPERLINK("https://klasma.github.io/Logging_BOLLNAS/klagomål/A 61372-2019.docx", "A 61372-2019")</f>
        <v/>
      </c>
      <c r="W6">
        <f>HYPERLINK("https://klasma.github.io/Logging_BOLLNAS/klagomålsmail/A 61372-2019.docx", "A 61372-2019")</f>
        <v/>
      </c>
      <c r="X6">
        <f>HYPERLINK("https://klasma.github.io/Logging_BOLLNAS/tillsyn/A 61372-2019.docx", "A 61372-2019")</f>
        <v/>
      </c>
      <c r="Y6">
        <f>HYPERLINK("https://klasma.github.io/Logging_BOLLNAS/tillsynsmail/A 61372-2019.docx", "A 61372-2019")</f>
        <v/>
      </c>
    </row>
    <row r="7" ht="15" customHeight="1">
      <c r="A7" t="inlineStr">
        <is>
          <t>A 61380-2019</t>
        </is>
      </c>
      <c r="B7" s="1" t="n">
        <v>43783</v>
      </c>
      <c r="C7" s="1" t="n">
        <v>45188</v>
      </c>
      <c r="D7" t="inlineStr">
        <is>
          <t>GÄVLEBORGS LÄN</t>
        </is>
      </c>
      <c r="E7" t="inlineStr">
        <is>
          <t>BOLLNÄS</t>
        </is>
      </c>
      <c r="F7" t="inlineStr">
        <is>
          <t>Sveaskog</t>
        </is>
      </c>
      <c r="G7" t="n">
        <v>6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Tibast</t>
        </is>
      </c>
      <c r="S7">
        <f>HYPERLINK("https://klasma.github.io/Logging_BOLLNAS/artfynd/A 61380-2019.xlsx", "A 61380-2019")</f>
        <v/>
      </c>
      <c r="T7">
        <f>HYPERLINK("https://klasma.github.io/Logging_BOLLNAS/kartor/A 61380-2019.png", "A 61380-2019")</f>
        <v/>
      </c>
      <c r="U7">
        <f>HYPERLINK("https://klasma.github.io/Logging_BOLLNAS/knärot/A 61380-2019.png", "A 61380-2019")</f>
        <v/>
      </c>
      <c r="V7">
        <f>HYPERLINK("https://klasma.github.io/Logging_BOLLNAS/klagomål/A 61380-2019.docx", "A 61380-2019")</f>
        <v/>
      </c>
      <c r="W7">
        <f>HYPERLINK("https://klasma.github.io/Logging_BOLLNAS/klagomålsmail/A 61380-2019.docx", "A 61380-2019")</f>
        <v/>
      </c>
      <c r="X7">
        <f>HYPERLINK("https://klasma.github.io/Logging_BOLLNAS/tillsyn/A 61380-2019.docx", "A 61380-2019")</f>
        <v/>
      </c>
      <c r="Y7">
        <f>HYPERLINK("https://klasma.github.io/Logging_BOLLNAS/tillsynsmail/A 61380-2019.docx", "A 61380-2019")</f>
        <v/>
      </c>
    </row>
    <row r="8" ht="15" customHeight="1">
      <c r="A8" t="inlineStr">
        <is>
          <t>A 61384-2019</t>
        </is>
      </c>
      <c r="B8" s="1" t="n">
        <v>43783</v>
      </c>
      <c r="C8" s="1" t="n">
        <v>45188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4.1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Korallrot</t>
        </is>
      </c>
      <c r="S8">
        <f>HYPERLINK("https://klasma.github.io/Logging_BOLLNAS/artfynd/A 61384-2019.xlsx", "A 61384-2019")</f>
        <v/>
      </c>
      <c r="T8">
        <f>HYPERLINK("https://klasma.github.io/Logging_BOLLNAS/kartor/A 61384-2019.png", "A 61384-2019")</f>
        <v/>
      </c>
      <c r="U8">
        <f>HYPERLINK("https://klasma.github.io/Logging_BOLLNAS/knärot/A 61384-2019.png", "A 61384-2019")</f>
        <v/>
      </c>
      <c r="V8">
        <f>HYPERLINK("https://klasma.github.io/Logging_BOLLNAS/klagomål/A 61384-2019.docx", "A 61384-2019")</f>
        <v/>
      </c>
      <c r="W8">
        <f>HYPERLINK("https://klasma.github.io/Logging_BOLLNAS/klagomålsmail/A 61384-2019.docx", "A 61384-2019")</f>
        <v/>
      </c>
      <c r="X8">
        <f>HYPERLINK("https://klasma.github.io/Logging_BOLLNAS/tillsyn/A 61384-2019.docx", "A 61384-2019")</f>
        <v/>
      </c>
      <c r="Y8">
        <f>HYPERLINK("https://klasma.github.io/Logging_BOLLNAS/tillsynsmail/A 61384-2019.docx", "A 61384-2019")</f>
        <v/>
      </c>
    </row>
    <row r="9" ht="15" customHeight="1">
      <c r="A9" t="inlineStr">
        <is>
          <t>A 27617-2020</t>
        </is>
      </c>
      <c r="B9" s="1" t="n">
        <v>43993</v>
      </c>
      <c r="C9" s="1" t="n">
        <v>45188</v>
      </c>
      <c r="D9" t="inlineStr">
        <is>
          <t>GÄVLEBORGS LÄN</t>
        </is>
      </c>
      <c r="E9" t="inlineStr">
        <is>
          <t>BOLLNÄS</t>
        </is>
      </c>
      <c r="G9" t="n">
        <v>3.6</v>
      </c>
      <c r="H9" t="n">
        <v>0</v>
      </c>
      <c r="I9" t="n">
        <v>0</v>
      </c>
      <c r="J9" t="n">
        <v>0</v>
      </c>
      <c r="K9" t="n">
        <v>0</v>
      </c>
      <c r="L9" t="n">
        <v>2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Bredgentiana
Fältgentiana</t>
        </is>
      </c>
      <c r="S9">
        <f>HYPERLINK("https://klasma.github.io/Logging_BOLLNAS/artfynd/A 27617-2020.xlsx", "A 27617-2020")</f>
        <v/>
      </c>
      <c r="T9">
        <f>HYPERLINK("https://klasma.github.io/Logging_BOLLNAS/kartor/A 27617-2020.png", "A 27617-2020")</f>
        <v/>
      </c>
      <c r="V9">
        <f>HYPERLINK("https://klasma.github.io/Logging_BOLLNAS/klagomål/A 27617-2020.docx", "A 27617-2020")</f>
        <v/>
      </c>
      <c r="W9">
        <f>HYPERLINK("https://klasma.github.io/Logging_BOLLNAS/klagomålsmail/A 27617-2020.docx", "A 27617-2020")</f>
        <v/>
      </c>
      <c r="X9">
        <f>HYPERLINK("https://klasma.github.io/Logging_BOLLNAS/tillsyn/A 27617-2020.docx", "A 27617-2020")</f>
        <v/>
      </c>
      <c r="Y9">
        <f>HYPERLINK("https://klasma.github.io/Logging_BOLLNAS/tillsynsmail/A 27617-2020.docx", "A 27617-2020")</f>
        <v/>
      </c>
    </row>
    <row r="10" ht="15" customHeight="1">
      <c r="A10" t="inlineStr">
        <is>
          <t>A 28704-2020</t>
        </is>
      </c>
      <c r="B10" s="1" t="n">
        <v>43999</v>
      </c>
      <c r="C10" s="1" t="n">
        <v>45188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Gammelgransskål
Tallticka</t>
        </is>
      </c>
      <c r="S10">
        <f>HYPERLINK("https://klasma.github.io/Logging_BOLLNAS/artfynd/A 28704-2020.xlsx", "A 28704-2020")</f>
        <v/>
      </c>
      <c r="T10">
        <f>HYPERLINK("https://klasma.github.io/Logging_BOLLNAS/kartor/A 28704-2020.png", "A 28704-2020")</f>
        <v/>
      </c>
      <c r="V10">
        <f>HYPERLINK("https://klasma.github.io/Logging_BOLLNAS/klagomål/A 28704-2020.docx", "A 28704-2020")</f>
        <v/>
      </c>
      <c r="W10">
        <f>HYPERLINK("https://klasma.github.io/Logging_BOLLNAS/klagomålsmail/A 28704-2020.docx", "A 28704-2020")</f>
        <v/>
      </c>
      <c r="X10">
        <f>HYPERLINK("https://klasma.github.io/Logging_BOLLNAS/tillsyn/A 28704-2020.docx", "A 28704-2020")</f>
        <v/>
      </c>
      <c r="Y10">
        <f>HYPERLINK("https://klasma.github.io/Logging_BOLLNAS/tillsynsmail/A 28704-2020.docx", "A 28704-2020")</f>
        <v/>
      </c>
    </row>
    <row r="11" ht="15" customHeight="1">
      <c r="A11" t="inlineStr">
        <is>
          <t>A 43259-2021</t>
        </is>
      </c>
      <c r="B11" s="1" t="n">
        <v>44432</v>
      </c>
      <c r="C11" s="1" t="n">
        <v>45188</v>
      </c>
      <c r="D11" t="inlineStr">
        <is>
          <t>GÄVLEBORGS LÄN</t>
        </is>
      </c>
      <c r="E11" t="inlineStr">
        <is>
          <t>BOLLNÄS</t>
        </is>
      </c>
      <c r="G11" t="n">
        <v>3.8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HYPERLINK("https://klasma.github.io/Logging_BOLLNAS/artfynd/A 43259-2021.xlsx", "A 43259-2021")</f>
        <v/>
      </c>
      <c r="T11">
        <f>HYPERLINK("https://klasma.github.io/Logging_BOLLNAS/kartor/A 43259-2021.png", "A 43259-2021")</f>
        <v/>
      </c>
      <c r="U11">
        <f>HYPERLINK("https://klasma.github.io/Logging_BOLLNAS/knärot/A 43259-2021.png", "A 43259-2021")</f>
        <v/>
      </c>
      <c r="V11">
        <f>HYPERLINK("https://klasma.github.io/Logging_BOLLNAS/klagomål/A 43259-2021.docx", "A 43259-2021")</f>
        <v/>
      </c>
      <c r="W11">
        <f>HYPERLINK("https://klasma.github.io/Logging_BOLLNAS/klagomålsmail/A 43259-2021.docx", "A 43259-2021")</f>
        <v/>
      </c>
      <c r="X11">
        <f>HYPERLINK("https://klasma.github.io/Logging_BOLLNAS/tillsyn/A 43259-2021.docx", "A 43259-2021")</f>
        <v/>
      </c>
      <c r="Y11">
        <f>HYPERLINK("https://klasma.github.io/Logging_BOLLNAS/tillsynsmail/A 43259-2021.docx", "A 43259-2021")</f>
        <v/>
      </c>
    </row>
    <row r="12" ht="15" customHeight="1">
      <c r="A12" t="inlineStr">
        <is>
          <t>A 26522-2023</t>
        </is>
      </c>
      <c r="B12" s="1" t="n">
        <v>45092</v>
      </c>
      <c r="C12" s="1" t="n">
        <v>45188</v>
      </c>
      <c r="D12" t="inlineStr">
        <is>
          <t>GÄVLEBORGS LÄN</t>
        </is>
      </c>
      <c r="E12" t="inlineStr">
        <is>
          <t>BOLLNÄS</t>
        </is>
      </c>
      <c r="F12" t="inlineStr">
        <is>
          <t>Bergvik skog väst AB</t>
        </is>
      </c>
      <c r="G12" t="n">
        <v>8.6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Smålom
Huggorm</t>
        </is>
      </c>
      <c r="S12">
        <f>HYPERLINK("https://klasma.github.io/Logging_BOLLNAS/artfynd/A 26522-2023.xlsx", "A 26522-2023")</f>
        <v/>
      </c>
      <c r="T12">
        <f>HYPERLINK("https://klasma.github.io/Logging_BOLLNAS/kartor/A 26522-2023.png", "A 26522-2023")</f>
        <v/>
      </c>
      <c r="V12">
        <f>HYPERLINK("https://klasma.github.io/Logging_BOLLNAS/klagomål/A 26522-2023.docx", "A 26522-2023")</f>
        <v/>
      </c>
      <c r="W12">
        <f>HYPERLINK("https://klasma.github.io/Logging_BOLLNAS/klagomålsmail/A 26522-2023.docx", "A 26522-2023")</f>
        <v/>
      </c>
      <c r="X12">
        <f>HYPERLINK("https://klasma.github.io/Logging_BOLLNAS/tillsyn/A 26522-2023.docx", "A 26522-2023")</f>
        <v/>
      </c>
      <c r="Y12">
        <f>HYPERLINK("https://klasma.github.io/Logging_BOLLNAS/tillsynsmail/A 26522-2023.docx", "A 26522-2023")</f>
        <v/>
      </c>
    </row>
    <row r="13" ht="15" customHeight="1">
      <c r="A13" t="inlineStr">
        <is>
          <t>A 24535-2019</t>
        </is>
      </c>
      <c r="B13" s="1" t="n">
        <v>43600</v>
      </c>
      <c r="C13" s="1" t="n">
        <v>45188</v>
      </c>
      <c r="D13" t="inlineStr">
        <is>
          <t>GÄVLEBORGS LÄN</t>
        </is>
      </c>
      <c r="E13" t="inlineStr">
        <is>
          <t>BOLLNÄS</t>
        </is>
      </c>
      <c r="G13" t="n">
        <v>6.3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HYPERLINK("https://klasma.github.io/Logging_BOLLNAS/artfynd/A 24535-2019.xlsx", "A 24535-2019")</f>
        <v/>
      </c>
      <c r="T13">
        <f>HYPERLINK("https://klasma.github.io/Logging_BOLLNAS/kartor/A 24535-2019.png", "A 24535-2019")</f>
        <v/>
      </c>
      <c r="V13">
        <f>HYPERLINK("https://klasma.github.io/Logging_BOLLNAS/klagomål/A 24535-2019.docx", "A 24535-2019")</f>
        <v/>
      </c>
      <c r="W13">
        <f>HYPERLINK("https://klasma.github.io/Logging_BOLLNAS/klagomålsmail/A 24535-2019.docx", "A 24535-2019")</f>
        <v/>
      </c>
      <c r="X13">
        <f>HYPERLINK("https://klasma.github.io/Logging_BOLLNAS/tillsyn/A 24535-2019.docx", "A 24535-2019")</f>
        <v/>
      </c>
      <c r="Y13">
        <f>HYPERLINK("https://klasma.github.io/Logging_BOLLNAS/tillsynsmail/A 24535-2019.docx", "A 24535-2019")</f>
        <v/>
      </c>
    </row>
    <row r="14" ht="15" customHeight="1">
      <c r="A14" t="inlineStr">
        <is>
          <t>A 27515-2019</t>
        </is>
      </c>
      <c r="B14" s="1" t="n">
        <v>43619</v>
      </c>
      <c r="C14" s="1" t="n">
        <v>45188</v>
      </c>
      <c r="D14" t="inlineStr">
        <is>
          <t>GÄVLEBORGS LÄN</t>
        </is>
      </c>
      <c r="E14" t="inlineStr">
        <is>
          <t>BOLLNÄS</t>
        </is>
      </c>
      <c r="G14" t="n">
        <v>10.8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HYPERLINK("https://klasma.github.io/Logging_BOLLNAS/artfynd/A 27515-2019.xlsx", "A 27515-2019")</f>
        <v/>
      </c>
      <c r="T14">
        <f>HYPERLINK("https://klasma.github.io/Logging_BOLLNAS/kartor/A 27515-2019.png", "A 27515-2019")</f>
        <v/>
      </c>
      <c r="U14">
        <f>HYPERLINK("https://klasma.github.io/Logging_BOLLNAS/knärot/A 27515-2019.png", "A 27515-2019")</f>
        <v/>
      </c>
      <c r="V14">
        <f>HYPERLINK("https://klasma.github.io/Logging_BOLLNAS/klagomål/A 27515-2019.docx", "A 27515-2019")</f>
        <v/>
      </c>
      <c r="W14">
        <f>HYPERLINK("https://klasma.github.io/Logging_BOLLNAS/klagomålsmail/A 27515-2019.docx", "A 27515-2019")</f>
        <v/>
      </c>
      <c r="X14">
        <f>HYPERLINK("https://klasma.github.io/Logging_BOLLNAS/tillsyn/A 27515-2019.docx", "A 27515-2019")</f>
        <v/>
      </c>
      <c r="Y14">
        <f>HYPERLINK("https://klasma.github.io/Logging_BOLLNAS/tillsynsmail/A 27515-2019.docx", "A 27515-2019")</f>
        <v/>
      </c>
    </row>
    <row r="15" ht="15" customHeight="1">
      <c r="A15" t="inlineStr">
        <is>
          <t>A 63545-2019</t>
        </is>
      </c>
      <c r="B15" s="1" t="n">
        <v>43794</v>
      </c>
      <c r="C15" s="1" t="n">
        <v>45188</v>
      </c>
      <c r="D15" t="inlineStr">
        <is>
          <t>GÄVLEBORGS LÄN</t>
        </is>
      </c>
      <c r="E15" t="inlineStr">
        <is>
          <t>BOLLNÄS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Skinnlav</t>
        </is>
      </c>
      <c r="S15">
        <f>HYPERLINK("https://klasma.github.io/Logging_BOLLNAS/artfynd/A 63545-2019.xlsx", "A 63545-2019")</f>
        <v/>
      </c>
      <c r="T15">
        <f>HYPERLINK("https://klasma.github.io/Logging_BOLLNAS/kartor/A 63545-2019.png", "A 63545-2019")</f>
        <v/>
      </c>
      <c r="V15">
        <f>HYPERLINK("https://klasma.github.io/Logging_BOLLNAS/klagomål/A 63545-2019.docx", "A 63545-2019")</f>
        <v/>
      </c>
      <c r="W15">
        <f>HYPERLINK("https://klasma.github.io/Logging_BOLLNAS/klagomålsmail/A 63545-2019.docx", "A 63545-2019")</f>
        <v/>
      </c>
      <c r="X15">
        <f>HYPERLINK("https://klasma.github.io/Logging_BOLLNAS/tillsyn/A 63545-2019.docx", "A 63545-2019")</f>
        <v/>
      </c>
      <c r="Y15">
        <f>HYPERLINK("https://klasma.github.io/Logging_BOLLNAS/tillsynsmail/A 63545-2019.docx", "A 63545-2019")</f>
        <v/>
      </c>
    </row>
    <row r="16" ht="15" customHeight="1">
      <c r="A16" t="inlineStr">
        <is>
          <t>A 5923-2020</t>
        </is>
      </c>
      <c r="B16" s="1" t="n">
        <v>43864</v>
      </c>
      <c r="C16" s="1" t="n">
        <v>45188</v>
      </c>
      <c r="D16" t="inlineStr">
        <is>
          <t>GÄVLEBORGS LÄN</t>
        </is>
      </c>
      <c r="E16" t="inlineStr">
        <is>
          <t>BOLLNÄS</t>
        </is>
      </c>
      <c r="G16" t="n">
        <v>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HYPERLINK("https://klasma.github.io/Logging_BOLLNAS/artfynd/A 5923-2020.xlsx", "A 5923-2020")</f>
        <v/>
      </c>
      <c r="T16">
        <f>HYPERLINK("https://klasma.github.io/Logging_BOLLNAS/kartor/A 5923-2020.png", "A 5923-2020")</f>
        <v/>
      </c>
      <c r="V16">
        <f>HYPERLINK("https://klasma.github.io/Logging_BOLLNAS/klagomål/A 5923-2020.docx", "A 5923-2020")</f>
        <v/>
      </c>
      <c r="W16">
        <f>HYPERLINK("https://klasma.github.io/Logging_BOLLNAS/klagomålsmail/A 5923-2020.docx", "A 5923-2020")</f>
        <v/>
      </c>
      <c r="X16">
        <f>HYPERLINK("https://klasma.github.io/Logging_BOLLNAS/tillsyn/A 5923-2020.docx", "A 5923-2020")</f>
        <v/>
      </c>
      <c r="Y16">
        <f>HYPERLINK("https://klasma.github.io/Logging_BOLLNAS/tillsynsmail/A 5923-2020.docx", "A 5923-2020")</f>
        <v/>
      </c>
    </row>
    <row r="17" ht="15" customHeight="1">
      <c r="A17" t="inlineStr">
        <is>
          <t>A 43381-2020</t>
        </is>
      </c>
      <c r="B17" s="1" t="n">
        <v>44081</v>
      </c>
      <c r="C17" s="1" t="n">
        <v>45188</v>
      </c>
      <c r="D17" t="inlineStr">
        <is>
          <t>GÄVLEBORGS LÄN</t>
        </is>
      </c>
      <c r="E17" t="inlineStr">
        <is>
          <t>BOLLNÄS</t>
        </is>
      </c>
      <c r="F17" t="inlineStr">
        <is>
          <t>Sveaskog</t>
        </is>
      </c>
      <c r="G17" t="n">
        <v>3.3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Tallticka</t>
        </is>
      </c>
      <c r="S17">
        <f>HYPERLINK("https://klasma.github.io/Logging_BOLLNAS/artfynd/A 43381-2020.xlsx", "A 43381-2020")</f>
        <v/>
      </c>
      <c r="T17">
        <f>HYPERLINK("https://klasma.github.io/Logging_BOLLNAS/kartor/A 43381-2020.png", "A 43381-2020")</f>
        <v/>
      </c>
      <c r="V17">
        <f>HYPERLINK("https://klasma.github.io/Logging_BOLLNAS/klagomål/A 43381-2020.docx", "A 43381-2020")</f>
        <v/>
      </c>
      <c r="W17">
        <f>HYPERLINK("https://klasma.github.io/Logging_BOLLNAS/klagomålsmail/A 43381-2020.docx", "A 43381-2020")</f>
        <v/>
      </c>
      <c r="X17">
        <f>HYPERLINK("https://klasma.github.io/Logging_BOLLNAS/tillsyn/A 43381-2020.docx", "A 43381-2020")</f>
        <v/>
      </c>
      <c r="Y17">
        <f>HYPERLINK("https://klasma.github.io/Logging_BOLLNAS/tillsynsmail/A 43381-2020.docx", "A 43381-2020")</f>
        <v/>
      </c>
    </row>
    <row r="18" ht="15" customHeight="1">
      <c r="A18" t="inlineStr">
        <is>
          <t>A 65446-2021</t>
        </is>
      </c>
      <c r="B18" s="1" t="n">
        <v>44515</v>
      </c>
      <c r="C18" s="1" t="n">
        <v>45188</v>
      </c>
      <c r="D18" t="inlineStr">
        <is>
          <t>GÄVLEBORGS LÄN</t>
        </is>
      </c>
      <c r="E18" t="inlineStr">
        <is>
          <t>BOLLNÄS</t>
        </is>
      </c>
      <c r="F18" t="inlineStr">
        <is>
          <t>Bergvik skog väst AB</t>
        </is>
      </c>
      <c r="G18" t="n">
        <v>14.4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Bredgentiana</t>
        </is>
      </c>
      <c r="S18">
        <f>HYPERLINK("https://klasma.github.io/Logging_BOLLNAS/artfynd/A 65446-2021.xlsx", "A 65446-2021")</f>
        <v/>
      </c>
      <c r="T18">
        <f>HYPERLINK("https://klasma.github.io/Logging_BOLLNAS/kartor/A 65446-2021.png", "A 65446-2021")</f>
        <v/>
      </c>
      <c r="V18">
        <f>HYPERLINK("https://klasma.github.io/Logging_BOLLNAS/klagomål/A 65446-2021.docx", "A 65446-2021")</f>
        <v/>
      </c>
      <c r="W18">
        <f>HYPERLINK("https://klasma.github.io/Logging_BOLLNAS/klagomålsmail/A 65446-2021.docx", "A 65446-2021")</f>
        <v/>
      </c>
      <c r="X18">
        <f>HYPERLINK("https://klasma.github.io/Logging_BOLLNAS/tillsyn/A 65446-2021.docx", "A 65446-2021")</f>
        <v/>
      </c>
      <c r="Y18">
        <f>HYPERLINK("https://klasma.github.io/Logging_BOLLNAS/tillsynsmail/A 65446-2021.docx", "A 65446-2021")</f>
        <v/>
      </c>
    </row>
    <row r="19" ht="15" customHeight="1">
      <c r="A19" t="inlineStr">
        <is>
          <t>A 38529-2022</t>
        </is>
      </c>
      <c r="B19" s="1" t="n">
        <v>44813</v>
      </c>
      <c r="C19" s="1" t="n">
        <v>45188</v>
      </c>
      <c r="D19" t="inlineStr">
        <is>
          <t>GÄVLEBORGS LÄN</t>
        </is>
      </c>
      <c r="E19" t="inlineStr">
        <is>
          <t>BOLLNÄS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Skrovlig taggsvamp</t>
        </is>
      </c>
      <c r="S19">
        <f>HYPERLINK("https://klasma.github.io/Logging_BOLLNAS/artfynd/A 38529-2022.xlsx", "A 38529-2022")</f>
        <v/>
      </c>
      <c r="T19">
        <f>HYPERLINK("https://klasma.github.io/Logging_BOLLNAS/kartor/A 38529-2022.png", "A 38529-2022")</f>
        <v/>
      </c>
      <c r="V19">
        <f>HYPERLINK("https://klasma.github.io/Logging_BOLLNAS/klagomål/A 38529-2022.docx", "A 38529-2022")</f>
        <v/>
      </c>
      <c r="W19">
        <f>HYPERLINK("https://klasma.github.io/Logging_BOLLNAS/klagomålsmail/A 38529-2022.docx", "A 38529-2022")</f>
        <v/>
      </c>
      <c r="X19">
        <f>HYPERLINK("https://klasma.github.io/Logging_BOLLNAS/tillsyn/A 38529-2022.docx", "A 38529-2022")</f>
        <v/>
      </c>
      <c r="Y19">
        <f>HYPERLINK("https://klasma.github.io/Logging_BOLLNAS/tillsynsmail/A 38529-2022.docx", "A 38529-2022")</f>
        <v/>
      </c>
    </row>
    <row r="20" ht="15" customHeight="1">
      <c r="A20" t="inlineStr">
        <is>
          <t>A 58333-2022</t>
        </is>
      </c>
      <c r="B20" s="1" t="n">
        <v>44901</v>
      </c>
      <c r="C20" s="1" t="n">
        <v>45188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HYPERLINK("https://klasma.github.io/Logging_BOLLNAS/artfynd/A 58333-2022.xlsx", "A 58333-2022")</f>
        <v/>
      </c>
      <c r="T20">
        <f>HYPERLINK("https://klasma.github.io/Logging_BOLLNAS/kartor/A 58333-2022.png", "A 58333-2022")</f>
        <v/>
      </c>
      <c r="V20">
        <f>HYPERLINK("https://klasma.github.io/Logging_BOLLNAS/klagomål/A 58333-2022.docx", "A 58333-2022")</f>
        <v/>
      </c>
      <c r="W20">
        <f>HYPERLINK("https://klasma.github.io/Logging_BOLLNAS/klagomålsmail/A 58333-2022.docx", "A 58333-2022")</f>
        <v/>
      </c>
      <c r="X20">
        <f>HYPERLINK("https://klasma.github.io/Logging_BOLLNAS/tillsyn/A 58333-2022.docx", "A 58333-2022")</f>
        <v/>
      </c>
      <c r="Y20">
        <f>HYPERLINK("https://klasma.github.io/Logging_BOLLNAS/tillsynsmail/A 58333-2022.docx", "A 58333-2022")</f>
        <v/>
      </c>
    </row>
    <row r="21" ht="15" customHeight="1">
      <c r="A21" t="inlineStr">
        <is>
          <t>A 20710-2023</t>
        </is>
      </c>
      <c r="B21" s="1" t="n">
        <v>45058</v>
      </c>
      <c r="C21" s="1" t="n">
        <v>45188</v>
      </c>
      <c r="D21" t="inlineStr">
        <is>
          <t>GÄVLEBORGS LÄN</t>
        </is>
      </c>
      <c r="E21" t="inlineStr">
        <is>
          <t>BOLLNÄS</t>
        </is>
      </c>
      <c r="G21" t="n">
        <v>8.800000000000001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HYPERLINK("https://klasma.github.io/Logging_BOLLNAS/artfynd/A 20710-2023.xlsx", "A 20710-2023")</f>
        <v/>
      </c>
      <c r="T21">
        <f>HYPERLINK("https://klasma.github.io/Logging_BOLLNAS/kartor/A 20710-2023.png", "A 20710-2023")</f>
        <v/>
      </c>
      <c r="U21">
        <f>HYPERLINK("https://klasma.github.io/Logging_BOLLNAS/knärot/A 20710-2023.png", "A 20710-2023")</f>
        <v/>
      </c>
      <c r="V21">
        <f>HYPERLINK("https://klasma.github.io/Logging_BOLLNAS/klagomål/A 20710-2023.docx", "A 20710-2023")</f>
        <v/>
      </c>
      <c r="W21">
        <f>HYPERLINK("https://klasma.github.io/Logging_BOLLNAS/klagomålsmail/A 20710-2023.docx", "A 20710-2023")</f>
        <v/>
      </c>
      <c r="X21">
        <f>HYPERLINK("https://klasma.github.io/Logging_BOLLNAS/tillsyn/A 20710-2023.docx", "A 20710-2023")</f>
        <v/>
      </c>
      <c r="Y21">
        <f>HYPERLINK("https://klasma.github.io/Logging_BOLLNAS/tillsynsmail/A 20710-2023.docx", "A 20710-2023")</f>
        <v/>
      </c>
    </row>
    <row r="22" ht="15" customHeight="1">
      <c r="A22" t="inlineStr">
        <is>
          <t>A 25802-2023</t>
        </is>
      </c>
      <c r="B22" s="1" t="n">
        <v>45090</v>
      </c>
      <c r="C22" s="1" t="n">
        <v>45188</v>
      </c>
      <c r="D22" t="inlineStr">
        <is>
          <t>GÄVLEBORGS LÄN</t>
        </is>
      </c>
      <c r="E22" t="inlineStr">
        <is>
          <t>BOLLNÄS</t>
        </is>
      </c>
      <c r="G22" t="n">
        <v>12.1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HYPERLINK("https://klasma.github.io/Logging_BOLLNAS/artfynd/A 25802-2023.xlsx", "A 25802-2023")</f>
        <v/>
      </c>
      <c r="T22">
        <f>HYPERLINK("https://klasma.github.io/Logging_BOLLNAS/kartor/A 25802-2023.png", "A 25802-2023")</f>
        <v/>
      </c>
      <c r="V22">
        <f>HYPERLINK("https://klasma.github.io/Logging_BOLLNAS/klagomål/A 25802-2023.docx", "A 25802-2023")</f>
        <v/>
      </c>
      <c r="W22">
        <f>HYPERLINK("https://klasma.github.io/Logging_BOLLNAS/klagomålsmail/A 25802-2023.docx", "A 25802-2023")</f>
        <v/>
      </c>
      <c r="X22">
        <f>HYPERLINK("https://klasma.github.io/Logging_BOLLNAS/tillsyn/A 25802-2023.docx", "A 25802-2023")</f>
        <v/>
      </c>
      <c r="Y22">
        <f>HYPERLINK("https://klasma.github.io/Logging_BOLLNAS/tillsynsmail/A 25802-2023.docx", "A 25802-2023")</f>
        <v/>
      </c>
    </row>
    <row r="23" ht="15" customHeight="1">
      <c r="A23" t="inlineStr">
        <is>
          <t>A 44175-2018</t>
        </is>
      </c>
      <c r="B23" s="1" t="n">
        <v>43360</v>
      </c>
      <c r="C23" s="1" t="n">
        <v>45188</v>
      </c>
      <c r="D23" t="inlineStr">
        <is>
          <t>GÄVLEBORGS LÄN</t>
        </is>
      </c>
      <c r="E23" t="inlineStr">
        <is>
          <t>BOLLNÄS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49007-2018</t>
        </is>
      </c>
      <c r="B24" s="1" t="n">
        <v>43375</v>
      </c>
      <c r="C24" s="1" t="n">
        <v>45188</v>
      </c>
      <c r="D24" t="inlineStr">
        <is>
          <t>GÄVLEBORGS LÄN</t>
        </is>
      </c>
      <c r="E24" t="inlineStr">
        <is>
          <t>BOLLNÄS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50992-2018</t>
        </is>
      </c>
      <c r="B25" s="1" t="n">
        <v>43382</v>
      </c>
      <c r="C25" s="1" t="n">
        <v>45188</v>
      </c>
      <c r="D25" t="inlineStr">
        <is>
          <t>GÄVLEBORGS LÄN</t>
        </is>
      </c>
      <c r="E25" t="inlineStr">
        <is>
          <t>BOLLNÄS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72677-2018</t>
        </is>
      </c>
      <c r="B26" s="1" t="n">
        <v>43389</v>
      </c>
      <c r="C26" s="1" t="n">
        <v>45188</v>
      </c>
      <c r="D26" t="inlineStr">
        <is>
          <t>GÄVLEBORGS LÄN</t>
        </is>
      </c>
      <c r="E26" t="inlineStr">
        <is>
          <t>BOLLNÄS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54085-2018</t>
        </is>
      </c>
      <c r="B27" s="1" t="n">
        <v>43392</v>
      </c>
      <c r="C27" s="1" t="n">
        <v>45188</v>
      </c>
      <c r="D27" t="inlineStr">
        <is>
          <t>GÄVLEBORGS LÄN</t>
        </is>
      </c>
      <c r="E27" t="inlineStr">
        <is>
          <t>BOLLNÄS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58916-2018</t>
        </is>
      </c>
      <c r="B28" s="1" t="n">
        <v>43410</v>
      </c>
      <c r="C28" s="1" t="n">
        <v>45188</v>
      </c>
      <c r="D28" t="inlineStr">
        <is>
          <t>GÄVLEBORGS LÄN</t>
        </is>
      </c>
      <c r="E28" t="inlineStr">
        <is>
          <t>BOLLNÄS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62718-2018</t>
        </is>
      </c>
      <c r="B29" s="1" t="n">
        <v>43413</v>
      </c>
      <c r="C29" s="1" t="n">
        <v>45188</v>
      </c>
      <c r="D29" t="inlineStr">
        <is>
          <t>GÄVLEBORGS LÄN</t>
        </is>
      </c>
      <c r="E29" t="inlineStr">
        <is>
          <t>BOLLNÄS</t>
        </is>
      </c>
      <c r="F29" t="inlineStr">
        <is>
          <t>Bergvik skog öst AB</t>
        </is>
      </c>
      <c r="G29" t="n">
        <v>6.7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62131-2018</t>
        </is>
      </c>
      <c r="B30" s="1" t="n">
        <v>43416</v>
      </c>
      <c r="C30" s="1" t="n">
        <v>45188</v>
      </c>
      <c r="D30" t="inlineStr">
        <is>
          <t>GÄVLEBORGS LÄN</t>
        </is>
      </c>
      <c r="E30" t="inlineStr">
        <is>
          <t>BOLLNÄS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62948-2018</t>
        </is>
      </c>
      <c r="B31" s="1" t="n">
        <v>43417</v>
      </c>
      <c r="C31" s="1" t="n">
        <v>45188</v>
      </c>
      <c r="D31" t="inlineStr">
        <is>
          <t>GÄVLEBORGS LÄN</t>
        </is>
      </c>
      <c r="E31" t="inlineStr">
        <is>
          <t>BOLLNÄS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62788-2018</t>
        </is>
      </c>
      <c r="B32" s="1" t="n">
        <v>43417</v>
      </c>
      <c r="C32" s="1" t="n">
        <v>45188</v>
      </c>
      <c r="D32" t="inlineStr">
        <is>
          <t>GÄVLEBORGS LÄN</t>
        </is>
      </c>
      <c r="E32" t="inlineStr">
        <is>
          <t>BOLLNÄS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63026-2018</t>
        </is>
      </c>
      <c r="B33" s="1" t="n">
        <v>43418</v>
      </c>
      <c r="C33" s="1" t="n">
        <v>45188</v>
      </c>
      <c r="D33" t="inlineStr">
        <is>
          <t>GÄVLEBORGS LÄN</t>
        </is>
      </c>
      <c r="E33" t="inlineStr">
        <is>
          <t>BOLLNÄS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63168-2018</t>
        </is>
      </c>
      <c r="B34" s="1" t="n">
        <v>43418</v>
      </c>
      <c r="C34" s="1" t="n">
        <v>45188</v>
      </c>
      <c r="D34" t="inlineStr">
        <is>
          <t>GÄVLEBORGS LÄN</t>
        </is>
      </c>
      <c r="E34" t="inlineStr">
        <is>
          <t>BOLLNÄS</t>
        </is>
      </c>
      <c r="G34" t="n">
        <v>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63169-2018</t>
        </is>
      </c>
      <c r="B35" s="1" t="n">
        <v>43418</v>
      </c>
      <c r="C35" s="1" t="n">
        <v>45188</v>
      </c>
      <c r="D35" t="inlineStr">
        <is>
          <t>GÄVLEBORGS LÄN</t>
        </is>
      </c>
      <c r="E35" t="inlineStr">
        <is>
          <t>BOLLNÄS</t>
        </is>
      </c>
      <c r="G35" t="n">
        <v>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59547-2018</t>
        </is>
      </c>
      <c r="B36" s="1" t="n">
        <v>43419</v>
      </c>
      <c r="C36" s="1" t="n">
        <v>45188</v>
      </c>
      <c r="D36" t="inlineStr">
        <is>
          <t>GÄVLEBORGS LÄN</t>
        </is>
      </c>
      <c r="E36" t="inlineStr">
        <is>
          <t>BOLLNÄS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60367-2018</t>
        </is>
      </c>
      <c r="B37" s="1" t="n">
        <v>43420</v>
      </c>
      <c r="C37" s="1" t="n">
        <v>45188</v>
      </c>
      <c r="D37" t="inlineStr">
        <is>
          <t>GÄVLEBORGS LÄN</t>
        </is>
      </c>
      <c r="E37" t="inlineStr">
        <is>
          <t>BOLLNÄS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61419-2018</t>
        </is>
      </c>
      <c r="B38" s="1" t="n">
        <v>43424</v>
      </c>
      <c r="C38" s="1" t="n">
        <v>45188</v>
      </c>
      <c r="D38" t="inlineStr">
        <is>
          <t>GÄVLEBORGS LÄN</t>
        </is>
      </c>
      <c r="E38" t="inlineStr">
        <is>
          <t>BOLLNÄS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65275-2018</t>
        </is>
      </c>
      <c r="B39" s="1" t="n">
        <v>43424</v>
      </c>
      <c r="C39" s="1" t="n">
        <v>45188</v>
      </c>
      <c r="D39" t="inlineStr">
        <is>
          <t>GÄVLEBORGS LÄN</t>
        </is>
      </c>
      <c r="E39" t="inlineStr">
        <is>
          <t>BOLLNÄS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61410-2018</t>
        </is>
      </c>
      <c r="B40" s="1" t="n">
        <v>43424</v>
      </c>
      <c r="C40" s="1" t="n">
        <v>45188</v>
      </c>
      <c r="D40" t="inlineStr">
        <is>
          <t>GÄVLEBORGS LÄN</t>
        </is>
      </c>
      <c r="E40" t="inlineStr">
        <is>
          <t>BOLLNÄS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61429-2018</t>
        </is>
      </c>
      <c r="B41" s="1" t="n">
        <v>43424</v>
      </c>
      <c r="C41" s="1" t="n">
        <v>45188</v>
      </c>
      <c r="D41" t="inlineStr">
        <is>
          <t>GÄVLEBORGS LÄN</t>
        </is>
      </c>
      <c r="E41" t="inlineStr">
        <is>
          <t>BOLLNÄS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61453-2018</t>
        </is>
      </c>
      <c r="B42" s="1" t="n">
        <v>43424</v>
      </c>
      <c r="C42" s="1" t="n">
        <v>45188</v>
      </c>
      <c r="D42" t="inlineStr">
        <is>
          <t>GÄVLEBORGS LÄN</t>
        </is>
      </c>
      <c r="E42" t="inlineStr">
        <is>
          <t>BOLLNÄS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61488-2018</t>
        </is>
      </c>
      <c r="B43" s="1" t="n">
        <v>43424</v>
      </c>
      <c r="C43" s="1" t="n">
        <v>45188</v>
      </c>
      <c r="D43" t="inlineStr">
        <is>
          <t>GÄVLEBORGS LÄN</t>
        </is>
      </c>
      <c r="E43" t="inlineStr">
        <is>
          <t>BOLLNÄS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61498-2018</t>
        </is>
      </c>
      <c r="B44" s="1" t="n">
        <v>43424</v>
      </c>
      <c r="C44" s="1" t="n">
        <v>45188</v>
      </c>
      <c r="D44" t="inlineStr">
        <is>
          <t>GÄVLEBORGS LÄN</t>
        </is>
      </c>
      <c r="E44" t="inlineStr">
        <is>
          <t>BOLLNÄS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63584-2018</t>
        </is>
      </c>
      <c r="B45" s="1" t="n">
        <v>43427</v>
      </c>
      <c r="C45" s="1" t="n">
        <v>45188</v>
      </c>
      <c r="D45" t="inlineStr">
        <is>
          <t>GÄVLEBORGS LÄN</t>
        </is>
      </c>
      <c r="E45" t="inlineStr">
        <is>
          <t>BOLLNÄS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66319-2018</t>
        </is>
      </c>
      <c r="B46" s="1" t="n">
        <v>43427</v>
      </c>
      <c r="C46" s="1" t="n">
        <v>45188</v>
      </c>
      <c r="D46" t="inlineStr">
        <is>
          <t>GÄVLEBORGS LÄN</t>
        </is>
      </c>
      <c r="E46" t="inlineStr">
        <is>
          <t>BOLLNÄS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63334-2018</t>
        </is>
      </c>
      <c r="B47" s="1" t="n">
        <v>43427</v>
      </c>
      <c r="C47" s="1" t="n">
        <v>45188</v>
      </c>
      <c r="D47" t="inlineStr">
        <is>
          <t>GÄVLEBORGS LÄN</t>
        </is>
      </c>
      <c r="E47" t="inlineStr">
        <is>
          <t>BOLLNÄS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66317-2018</t>
        </is>
      </c>
      <c r="B48" s="1" t="n">
        <v>43427</v>
      </c>
      <c r="C48" s="1" t="n">
        <v>45188</v>
      </c>
      <c r="D48" t="inlineStr">
        <is>
          <t>GÄVLEBORGS LÄN</t>
        </is>
      </c>
      <c r="E48" t="inlineStr">
        <is>
          <t>BOLLNÄS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66313-2018</t>
        </is>
      </c>
      <c r="B49" s="1" t="n">
        <v>43427</v>
      </c>
      <c r="C49" s="1" t="n">
        <v>45188</v>
      </c>
      <c r="D49" t="inlineStr">
        <is>
          <t>GÄVLEBORGS LÄN</t>
        </is>
      </c>
      <c r="E49" t="inlineStr">
        <is>
          <t>BOLLNÄS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64283-2018</t>
        </is>
      </c>
      <c r="B50" s="1" t="n">
        <v>43430</v>
      </c>
      <c r="C50" s="1" t="n">
        <v>45188</v>
      </c>
      <c r="D50" t="inlineStr">
        <is>
          <t>GÄVLEBORGS LÄN</t>
        </is>
      </c>
      <c r="E50" t="inlineStr">
        <is>
          <t>BOLLNÄS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64827-2018</t>
        </is>
      </c>
      <c r="B51" s="1" t="n">
        <v>43431</v>
      </c>
      <c r="C51" s="1" t="n">
        <v>45188</v>
      </c>
      <c r="D51" t="inlineStr">
        <is>
          <t>GÄVLEBORGS LÄN</t>
        </is>
      </c>
      <c r="E51" t="inlineStr">
        <is>
          <t>BOLLNÄS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64806-2018</t>
        </is>
      </c>
      <c r="B52" s="1" t="n">
        <v>43431</v>
      </c>
      <c r="C52" s="1" t="n">
        <v>45188</v>
      </c>
      <c r="D52" t="inlineStr">
        <is>
          <t>GÄVLEBORGS LÄN</t>
        </is>
      </c>
      <c r="E52" t="inlineStr">
        <is>
          <t>BOLLNÄS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66092-2018</t>
        </is>
      </c>
      <c r="B53" s="1" t="n">
        <v>43434</v>
      </c>
      <c r="C53" s="1" t="n">
        <v>45188</v>
      </c>
      <c r="D53" t="inlineStr">
        <is>
          <t>GÄVLEBORGS LÄN</t>
        </is>
      </c>
      <c r="E53" t="inlineStr">
        <is>
          <t>BOLLNÄS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66088-2018</t>
        </is>
      </c>
      <c r="B54" s="1" t="n">
        <v>43434</v>
      </c>
      <c r="C54" s="1" t="n">
        <v>45188</v>
      </c>
      <c r="D54" t="inlineStr">
        <is>
          <t>GÄVLEBORGS LÄN</t>
        </is>
      </c>
      <c r="E54" t="inlineStr">
        <is>
          <t>BOLLNÄS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66460-2018</t>
        </is>
      </c>
      <c r="B55" s="1" t="n">
        <v>43437</v>
      </c>
      <c r="C55" s="1" t="n">
        <v>45188</v>
      </c>
      <c r="D55" t="inlineStr">
        <is>
          <t>GÄVLEBORGS LÄN</t>
        </is>
      </c>
      <c r="E55" t="inlineStr">
        <is>
          <t>BOLLNÄS</t>
        </is>
      </c>
      <c r="G55" t="n">
        <v>9.300000000000001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68278-2018</t>
        </is>
      </c>
      <c r="B56" s="1" t="n">
        <v>43441</v>
      </c>
      <c r="C56" s="1" t="n">
        <v>45188</v>
      </c>
      <c r="D56" t="inlineStr">
        <is>
          <t>GÄVLEBORGS LÄN</t>
        </is>
      </c>
      <c r="E56" t="inlineStr">
        <is>
          <t>BOLLNÄS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68517-2018</t>
        </is>
      </c>
      <c r="B57" s="1" t="n">
        <v>43444</v>
      </c>
      <c r="C57" s="1" t="n">
        <v>45188</v>
      </c>
      <c r="D57" t="inlineStr">
        <is>
          <t>GÄVLEBORGS LÄN</t>
        </is>
      </c>
      <c r="E57" t="inlineStr">
        <is>
          <t>BOLLNÄS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69087-2018</t>
        </is>
      </c>
      <c r="B58" s="1" t="n">
        <v>43445</v>
      </c>
      <c r="C58" s="1" t="n">
        <v>45188</v>
      </c>
      <c r="D58" t="inlineStr">
        <is>
          <t>GÄVLEBORGS LÄN</t>
        </is>
      </c>
      <c r="E58" t="inlineStr">
        <is>
          <t>BOLLNÄS</t>
        </is>
      </c>
      <c r="F58" t="inlineStr">
        <is>
          <t>Holmen skog AB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69192-2018</t>
        </is>
      </c>
      <c r="B59" s="1" t="n">
        <v>43445</v>
      </c>
      <c r="C59" s="1" t="n">
        <v>45188</v>
      </c>
      <c r="D59" t="inlineStr">
        <is>
          <t>GÄVLEBORGS LÄN</t>
        </is>
      </c>
      <c r="E59" t="inlineStr">
        <is>
          <t>BOLLNÄS</t>
        </is>
      </c>
      <c r="G59" t="n">
        <v>15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69271-2018</t>
        </is>
      </c>
      <c r="B60" s="1" t="n">
        <v>43446</v>
      </c>
      <c r="C60" s="1" t="n">
        <v>45188</v>
      </c>
      <c r="D60" t="inlineStr">
        <is>
          <t>GÄVLEBORGS LÄN</t>
        </is>
      </c>
      <c r="E60" t="inlineStr">
        <is>
          <t>BOLLNÄS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69253-2018</t>
        </is>
      </c>
      <c r="B61" s="1" t="n">
        <v>43446</v>
      </c>
      <c r="C61" s="1" t="n">
        <v>45188</v>
      </c>
      <c r="D61" t="inlineStr">
        <is>
          <t>GÄVLEBORGS LÄN</t>
        </is>
      </c>
      <c r="E61" t="inlineStr">
        <is>
          <t>BOLLNÄS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69723-2018</t>
        </is>
      </c>
      <c r="B62" s="1" t="n">
        <v>43447</v>
      </c>
      <c r="C62" s="1" t="n">
        <v>45188</v>
      </c>
      <c r="D62" t="inlineStr">
        <is>
          <t>GÄVLEBORGS LÄN</t>
        </is>
      </c>
      <c r="E62" t="inlineStr">
        <is>
          <t>BOLLNÄS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1260-2019</t>
        </is>
      </c>
      <c r="B63" s="1" t="n">
        <v>43448</v>
      </c>
      <c r="C63" s="1" t="n">
        <v>45188</v>
      </c>
      <c r="D63" t="inlineStr">
        <is>
          <t>GÄVLEBORGS LÄN</t>
        </is>
      </c>
      <c r="E63" t="inlineStr">
        <is>
          <t>BOLLNÄS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70963-2018</t>
        </is>
      </c>
      <c r="B64" s="1" t="n">
        <v>43452</v>
      </c>
      <c r="C64" s="1" t="n">
        <v>45188</v>
      </c>
      <c r="D64" t="inlineStr">
        <is>
          <t>GÄVLEBORGS LÄN</t>
        </is>
      </c>
      <c r="E64" t="inlineStr">
        <is>
          <t>BOLLNÄS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70961-2018</t>
        </is>
      </c>
      <c r="B65" s="1" t="n">
        <v>43452</v>
      </c>
      <c r="C65" s="1" t="n">
        <v>45188</v>
      </c>
      <c r="D65" t="inlineStr">
        <is>
          <t>GÄVLEBORGS LÄN</t>
        </is>
      </c>
      <c r="E65" t="inlineStr">
        <is>
          <t>BOLLNÄS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71808-2018</t>
        </is>
      </c>
      <c r="B66" s="1" t="n">
        <v>43454</v>
      </c>
      <c r="C66" s="1" t="n">
        <v>45188</v>
      </c>
      <c r="D66" t="inlineStr">
        <is>
          <t>GÄVLEBORGS LÄN</t>
        </is>
      </c>
      <c r="E66" t="inlineStr">
        <is>
          <t>BOLLNÄS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71915-2018</t>
        </is>
      </c>
      <c r="B67" s="1" t="n">
        <v>43455</v>
      </c>
      <c r="C67" s="1" t="n">
        <v>45188</v>
      </c>
      <c r="D67" t="inlineStr">
        <is>
          <t>GÄVLEBORGS LÄN</t>
        </is>
      </c>
      <c r="E67" t="inlineStr">
        <is>
          <t>BOLLNÄS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791-2019</t>
        </is>
      </c>
      <c r="B68" s="1" t="n">
        <v>43455</v>
      </c>
      <c r="C68" s="1" t="n">
        <v>45188</v>
      </c>
      <c r="D68" t="inlineStr">
        <is>
          <t>GÄVLEBORGS LÄN</t>
        </is>
      </c>
      <c r="E68" t="inlineStr">
        <is>
          <t>BOLLNÄS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31-2019</t>
        </is>
      </c>
      <c r="B69" s="1" t="n">
        <v>43467</v>
      </c>
      <c r="C69" s="1" t="n">
        <v>45188</v>
      </c>
      <c r="D69" t="inlineStr">
        <is>
          <t>GÄVLEBORGS LÄN</t>
        </is>
      </c>
      <c r="E69" t="inlineStr">
        <is>
          <t>BOLLNÄS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905-2019</t>
        </is>
      </c>
      <c r="B70" s="1" t="n">
        <v>43472</v>
      </c>
      <c r="C70" s="1" t="n">
        <v>45188</v>
      </c>
      <c r="D70" t="inlineStr">
        <is>
          <t>GÄVLEBORGS LÄN</t>
        </is>
      </c>
      <c r="E70" t="inlineStr">
        <is>
          <t>BOLLNÄS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1048-2019</t>
        </is>
      </c>
      <c r="B71" s="1" t="n">
        <v>43472</v>
      </c>
      <c r="C71" s="1" t="n">
        <v>45188</v>
      </c>
      <c r="D71" t="inlineStr">
        <is>
          <t>GÄVLEBORGS LÄN</t>
        </is>
      </c>
      <c r="E71" t="inlineStr">
        <is>
          <t>BOLLNÄS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787-2019</t>
        </is>
      </c>
      <c r="B72" s="1" t="n">
        <v>43472</v>
      </c>
      <c r="C72" s="1" t="n">
        <v>45188</v>
      </c>
      <c r="D72" t="inlineStr">
        <is>
          <t>GÄVLEBORGS LÄN</t>
        </is>
      </c>
      <c r="E72" t="inlineStr">
        <is>
          <t>BOLLNÄS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2425-2019</t>
        </is>
      </c>
      <c r="B73" s="1" t="n">
        <v>43476</v>
      </c>
      <c r="C73" s="1" t="n">
        <v>45188</v>
      </c>
      <c r="D73" t="inlineStr">
        <is>
          <t>GÄVLEBORGS LÄN</t>
        </is>
      </c>
      <c r="E73" t="inlineStr">
        <is>
          <t>BOLLNÄS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2416-2019</t>
        </is>
      </c>
      <c r="B74" s="1" t="n">
        <v>43476</v>
      </c>
      <c r="C74" s="1" t="n">
        <v>45188</v>
      </c>
      <c r="D74" t="inlineStr">
        <is>
          <t>GÄVLEBORGS LÄN</t>
        </is>
      </c>
      <c r="E74" t="inlineStr">
        <is>
          <t>BOLLNÄS</t>
        </is>
      </c>
      <c r="G74" t="n">
        <v>14.7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2423-2019</t>
        </is>
      </c>
      <c r="B75" s="1" t="n">
        <v>43476</v>
      </c>
      <c r="C75" s="1" t="n">
        <v>45188</v>
      </c>
      <c r="D75" t="inlineStr">
        <is>
          <t>GÄVLEBORGS LÄN</t>
        </is>
      </c>
      <c r="E75" t="inlineStr">
        <is>
          <t>BOLLNÄS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3230-2019</t>
        </is>
      </c>
      <c r="B76" s="1" t="n">
        <v>43480</v>
      </c>
      <c r="C76" s="1" t="n">
        <v>45188</v>
      </c>
      <c r="D76" t="inlineStr">
        <is>
          <t>GÄVLEBORGS LÄN</t>
        </is>
      </c>
      <c r="E76" t="inlineStr">
        <is>
          <t>BOLLNÄS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3917-2019</t>
        </is>
      </c>
      <c r="B77" s="1" t="n">
        <v>43482</v>
      </c>
      <c r="C77" s="1" t="n">
        <v>45188</v>
      </c>
      <c r="D77" t="inlineStr">
        <is>
          <t>GÄVLEBORGS LÄN</t>
        </is>
      </c>
      <c r="E77" t="inlineStr">
        <is>
          <t>BOLLNÄS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3924-2019</t>
        </is>
      </c>
      <c r="B78" s="1" t="n">
        <v>43482</v>
      </c>
      <c r="C78" s="1" t="n">
        <v>45188</v>
      </c>
      <c r="D78" t="inlineStr">
        <is>
          <t>GÄVLEBORGS LÄN</t>
        </is>
      </c>
      <c r="E78" t="inlineStr">
        <is>
          <t>BOLLNÄS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7454-2019</t>
        </is>
      </c>
      <c r="B79" s="1" t="n">
        <v>43497</v>
      </c>
      <c r="C79" s="1" t="n">
        <v>45188</v>
      </c>
      <c r="D79" t="inlineStr">
        <is>
          <t>GÄVLEBORGS LÄN</t>
        </is>
      </c>
      <c r="E79" t="inlineStr">
        <is>
          <t>BOLLNÄS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9872-2019</t>
        </is>
      </c>
      <c r="B80" s="1" t="n">
        <v>43509</v>
      </c>
      <c r="C80" s="1" t="n">
        <v>45188</v>
      </c>
      <c r="D80" t="inlineStr">
        <is>
          <t>GÄVLEBORGS LÄN</t>
        </is>
      </c>
      <c r="E80" t="inlineStr">
        <is>
          <t>BOLLNÄS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10877-2019</t>
        </is>
      </c>
      <c r="B81" s="1" t="n">
        <v>43515</v>
      </c>
      <c r="C81" s="1" t="n">
        <v>45188</v>
      </c>
      <c r="D81" t="inlineStr">
        <is>
          <t>GÄVLEBORGS LÄN</t>
        </is>
      </c>
      <c r="E81" t="inlineStr">
        <is>
          <t>BOLLNÄS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11489-2019</t>
        </is>
      </c>
      <c r="B82" s="1" t="n">
        <v>43517</v>
      </c>
      <c r="C82" s="1" t="n">
        <v>45188</v>
      </c>
      <c r="D82" t="inlineStr">
        <is>
          <t>GÄVLEBORGS LÄN</t>
        </is>
      </c>
      <c r="E82" t="inlineStr">
        <is>
          <t>BOLLNÄS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11652-2019</t>
        </is>
      </c>
      <c r="B83" s="1" t="n">
        <v>43518</v>
      </c>
      <c r="C83" s="1" t="n">
        <v>45188</v>
      </c>
      <c r="D83" t="inlineStr">
        <is>
          <t>GÄVLEBORGS LÄN</t>
        </is>
      </c>
      <c r="E83" t="inlineStr">
        <is>
          <t>BOLLNÄS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12118-2019</t>
        </is>
      </c>
      <c r="B84" s="1" t="n">
        <v>43522</v>
      </c>
      <c r="C84" s="1" t="n">
        <v>45188</v>
      </c>
      <c r="D84" t="inlineStr">
        <is>
          <t>GÄVLEBORGS LÄN</t>
        </is>
      </c>
      <c r="E84" t="inlineStr">
        <is>
          <t>BOLLNÄS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12319-2019</t>
        </is>
      </c>
      <c r="B85" s="1" t="n">
        <v>43523</v>
      </c>
      <c r="C85" s="1" t="n">
        <v>45188</v>
      </c>
      <c r="D85" t="inlineStr">
        <is>
          <t>GÄVLEBORGS LÄN</t>
        </is>
      </c>
      <c r="E85" t="inlineStr">
        <is>
          <t>BOLLNÄS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13034-2019</t>
        </is>
      </c>
      <c r="B86" s="1" t="n">
        <v>43528</v>
      </c>
      <c r="C86" s="1" t="n">
        <v>45188</v>
      </c>
      <c r="D86" t="inlineStr">
        <is>
          <t>GÄVLEBORGS LÄN</t>
        </is>
      </c>
      <c r="E86" t="inlineStr">
        <is>
          <t>BOLLNÄS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13028-2019</t>
        </is>
      </c>
      <c r="B87" s="1" t="n">
        <v>43528</v>
      </c>
      <c r="C87" s="1" t="n">
        <v>45188</v>
      </c>
      <c r="D87" t="inlineStr">
        <is>
          <t>GÄVLEBORGS LÄN</t>
        </is>
      </c>
      <c r="E87" t="inlineStr">
        <is>
          <t>BOLLNÄS</t>
        </is>
      </c>
      <c r="G87" t="n">
        <v>10.3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13287-2019</t>
        </is>
      </c>
      <c r="B88" s="1" t="n">
        <v>43529</v>
      </c>
      <c r="C88" s="1" t="n">
        <v>45188</v>
      </c>
      <c r="D88" t="inlineStr">
        <is>
          <t>GÄVLEBORGS LÄN</t>
        </is>
      </c>
      <c r="E88" t="inlineStr">
        <is>
          <t>BOLLNÄS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13946-2019</t>
        </is>
      </c>
      <c r="B89" s="1" t="n">
        <v>43532</v>
      </c>
      <c r="C89" s="1" t="n">
        <v>45188</v>
      </c>
      <c r="D89" t="inlineStr">
        <is>
          <t>GÄVLEBORGS LÄN</t>
        </is>
      </c>
      <c r="E89" t="inlineStr">
        <is>
          <t>BOLLNÄS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13997-2019</t>
        </is>
      </c>
      <c r="B90" s="1" t="n">
        <v>43532</v>
      </c>
      <c r="C90" s="1" t="n">
        <v>45188</v>
      </c>
      <c r="D90" t="inlineStr">
        <is>
          <t>GÄVLEBORGS LÄN</t>
        </is>
      </c>
      <c r="E90" t="inlineStr">
        <is>
          <t>BOLLNÄS</t>
        </is>
      </c>
      <c r="G90" t="n">
        <v>8.5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14390-2019</t>
        </is>
      </c>
      <c r="B91" s="1" t="n">
        <v>43536</v>
      </c>
      <c r="C91" s="1" t="n">
        <v>45188</v>
      </c>
      <c r="D91" t="inlineStr">
        <is>
          <t>GÄVLEBORGS LÄN</t>
        </is>
      </c>
      <c r="E91" t="inlineStr">
        <is>
          <t>BOLLNÄS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14981-2019</t>
        </is>
      </c>
      <c r="B92" s="1" t="n">
        <v>43537</v>
      </c>
      <c r="C92" s="1" t="n">
        <v>45188</v>
      </c>
      <c r="D92" t="inlineStr">
        <is>
          <t>GÄVLEBORGS LÄN</t>
        </is>
      </c>
      <c r="E92" t="inlineStr">
        <is>
          <t>BOLLNÄS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18405-2019</t>
        </is>
      </c>
      <c r="B93" s="1" t="n">
        <v>43559</v>
      </c>
      <c r="C93" s="1" t="n">
        <v>45188</v>
      </c>
      <c r="D93" t="inlineStr">
        <is>
          <t>GÄVLEBORGS LÄN</t>
        </is>
      </c>
      <c r="E93" t="inlineStr">
        <is>
          <t>BOLLNÄS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18667-2019</t>
        </is>
      </c>
      <c r="B94" s="1" t="n">
        <v>43560</v>
      </c>
      <c r="C94" s="1" t="n">
        <v>45188</v>
      </c>
      <c r="D94" t="inlineStr">
        <is>
          <t>GÄVLEBORGS LÄN</t>
        </is>
      </c>
      <c r="E94" t="inlineStr">
        <is>
          <t>BOLLNÄS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19004-2019</t>
        </is>
      </c>
      <c r="B95" s="1" t="n">
        <v>43563</v>
      </c>
      <c r="C95" s="1" t="n">
        <v>45188</v>
      </c>
      <c r="D95" t="inlineStr">
        <is>
          <t>GÄVLEBORGS LÄN</t>
        </is>
      </c>
      <c r="E95" t="inlineStr">
        <is>
          <t>BOLLNÄS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19161-2019</t>
        </is>
      </c>
      <c r="B96" s="1" t="n">
        <v>43564</v>
      </c>
      <c r="C96" s="1" t="n">
        <v>45188</v>
      </c>
      <c r="D96" t="inlineStr">
        <is>
          <t>GÄVLEBORGS LÄN</t>
        </is>
      </c>
      <c r="E96" t="inlineStr">
        <is>
          <t>BOLLNÄS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19908-2019</t>
        </is>
      </c>
      <c r="B97" s="1" t="n">
        <v>43567</v>
      </c>
      <c r="C97" s="1" t="n">
        <v>45188</v>
      </c>
      <c r="D97" t="inlineStr">
        <is>
          <t>GÄVLEBORGS LÄN</t>
        </is>
      </c>
      <c r="E97" t="inlineStr">
        <is>
          <t>BOLLNÄS</t>
        </is>
      </c>
      <c r="G97" t="n">
        <v>12.1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20413-2019</t>
        </is>
      </c>
      <c r="B98" s="1" t="n">
        <v>43571</v>
      </c>
      <c r="C98" s="1" t="n">
        <v>45188</v>
      </c>
      <c r="D98" t="inlineStr">
        <is>
          <t>GÄVLEBORGS LÄN</t>
        </is>
      </c>
      <c r="E98" t="inlineStr">
        <is>
          <t>BOLLNÄS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21449-2019</t>
        </is>
      </c>
      <c r="B99" s="1" t="n">
        <v>43580</v>
      </c>
      <c r="C99" s="1" t="n">
        <v>45188</v>
      </c>
      <c r="D99" t="inlineStr">
        <is>
          <t>GÄVLEBORGS LÄN</t>
        </is>
      </c>
      <c r="E99" t="inlineStr">
        <is>
          <t>BOLLNÄS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21823-2019</t>
        </is>
      </c>
      <c r="B100" s="1" t="n">
        <v>43583</v>
      </c>
      <c r="C100" s="1" t="n">
        <v>45188</v>
      </c>
      <c r="D100" t="inlineStr">
        <is>
          <t>GÄVLEBORGS LÄN</t>
        </is>
      </c>
      <c r="E100" t="inlineStr">
        <is>
          <t>BOLLNÄS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22526-2019</t>
        </is>
      </c>
      <c r="B101" s="1" t="n">
        <v>43587</v>
      </c>
      <c r="C101" s="1" t="n">
        <v>45188</v>
      </c>
      <c r="D101" t="inlineStr">
        <is>
          <t>GÄVLEBORGS LÄN</t>
        </is>
      </c>
      <c r="E101" t="inlineStr">
        <is>
          <t>BOLLNÄS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23400-2019</t>
        </is>
      </c>
      <c r="B102" s="1" t="n">
        <v>43593</v>
      </c>
      <c r="C102" s="1" t="n">
        <v>45188</v>
      </c>
      <c r="D102" t="inlineStr">
        <is>
          <t>GÄVLEBORGS LÄN</t>
        </is>
      </c>
      <c r="E102" t="inlineStr">
        <is>
          <t>BOLLNÄS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23441-2019</t>
        </is>
      </c>
      <c r="B103" s="1" t="n">
        <v>43593</v>
      </c>
      <c r="C103" s="1" t="n">
        <v>45188</v>
      </c>
      <c r="D103" t="inlineStr">
        <is>
          <t>GÄVLEBORGS LÄN</t>
        </is>
      </c>
      <c r="E103" t="inlineStr">
        <is>
          <t>BOLLNÄS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23617-2019</t>
        </is>
      </c>
      <c r="B104" s="1" t="n">
        <v>43594</v>
      </c>
      <c r="C104" s="1" t="n">
        <v>45188</v>
      </c>
      <c r="D104" t="inlineStr">
        <is>
          <t>GÄVLEBORGS LÄN</t>
        </is>
      </c>
      <c r="E104" t="inlineStr">
        <is>
          <t>BOLLNÄS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23997-2019</t>
        </is>
      </c>
      <c r="B105" s="1" t="n">
        <v>43598</v>
      </c>
      <c r="C105" s="1" t="n">
        <v>45188</v>
      </c>
      <c r="D105" t="inlineStr">
        <is>
          <t>GÄVLEBORGS LÄN</t>
        </is>
      </c>
      <c r="E105" t="inlineStr">
        <is>
          <t>BOLLNÄS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24325-2019</t>
        </is>
      </c>
      <c r="B106" s="1" t="n">
        <v>43599</v>
      </c>
      <c r="C106" s="1" t="n">
        <v>45188</v>
      </c>
      <c r="D106" t="inlineStr">
        <is>
          <t>GÄVLEBORGS LÄN</t>
        </is>
      </c>
      <c r="E106" t="inlineStr">
        <is>
          <t>BOLLNÄS</t>
        </is>
      </c>
      <c r="G106" t="n">
        <v>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24237-2019</t>
        </is>
      </c>
      <c r="B107" s="1" t="n">
        <v>43599</v>
      </c>
      <c r="C107" s="1" t="n">
        <v>45188</v>
      </c>
      <c r="D107" t="inlineStr">
        <is>
          <t>GÄVLEBORGS LÄN</t>
        </is>
      </c>
      <c r="E107" t="inlineStr">
        <is>
          <t>BOLLNÄS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24251-2019</t>
        </is>
      </c>
      <c r="B108" s="1" t="n">
        <v>43599</v>
      </c>
      <c r="C108" s="1" t="n">
        <v>45188</v>
      </c>
      <c r="D108" t="inlineStr">
        <is>
          <t>GÄVLEBORGS LÄN</t>
        </is>
      </c>
      <c r="E108" t="inlineStr">
        <is>
          <t>BOLLNÄS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25074-2019</t>
        </is>
      </c>
      <c r="B109" s="1" t="n">
        <v>43605</v>
      </c>
      <c r="C109" s="1" t="n">
        <v>45188</v>
      </c>
      <c r="D109" t="inlineStr">
        <is>
          <t>GÄVLEBORGS LÄN</t>
        </is>
      </c>
      <c r="E109" t="inlineStr">
        <is>
          <t>BOLLNÄS</t>
        </is>
      </c>
      <c r="F109" t="inlineStr">
        <is>
          <t>Sveaskog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25637-2019</t>
        </is>
      </c>
      <c r="B110" s="1" t="n">
        <v>43607</v>
      </c>
      <c r="C110" s="1" t="n">
        <v>45188</v>
      </c>
      <c r="D110" t="inlineStr">
        <is>
          <t>GÄVLEBORGS LÄN</t>
        </is>
      </c>
      <c r="E110" t="inlineStr">
        <is>
          <t>BOLLNÄS</t>
        </is>
      </c>
      <c r="G110" t="n">
        <v>9.5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26543-2019</t>
        </is>
      </c>
      <c r="B111" s="1" t="n">
        <v>43612</v>
      </c>
      <c r="C111" s="1" t="n">
        <v>45188</v>
      </c>
      <c r="D111" t="inlineStr">
        <is>
          <t>GÄVLEBORGS LÄN</t>
        </is>
      </c>
      <c r="E111" t="inlineStr">
        <is>
          <t>BOLLNÄS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27639-2019</t>
        </is>
      </c>
      <c r="B112" s="1" t="n">
        <v>43619</v>
      </c>
      <c r="C112" s="1" t="n">
        <v>45188</v>
      </c>
      <c r="D112" t="inlineStr">
        <is>
          <t>GÄVLEBORGS LÄN</t>
        </is>
      </c>
      <c r="E112" t="inlineStr">
        <is>
          <t>BOLLNÄS</t>
        </is>
      </c>
      <c r="F112" t="inlineStr">
        <is>
          <t>Sveaskog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27680-2019</t>
        </is>
      </c>
      <c r="B113" s="1" t="n">
        <v>43619</v>
      </c>
      <c r="C113" s="1" t="n">
        <v>45188</v>
      </c>
      <c r="D113" t="inlineStr">
        <is>
          <t>GÄVLEBORGS LÄN</t>
        </is>
      </c>
      <c r="E113" t="inlineStr">
        <is>
          <t>BOLLNÄS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27693-2019</t>
        </is>
      </c>
      <c r="B114" s="1" t="n">
        <v>43619</v>
      </c>
      <c r="C114" s="1" t="n">
        <v>45188</v>
      </c>
      <c r="D114" t="inlineStr">
        <is>
          <t>GÄVLEBORGS LÄN</t>
        </is>
      </c>
      <c r="E114" t="inlineStr">
        <is>
          <t>BOLLNÄS</t>
        </is>
      </c>
      <c r="F114" t="inlineStr">
        <is>
          <t>Sveaskog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27685-2019</t>
        </is>
      </c>
      <c r="B115" s="1" t="n">
        <v>43619</v>
      </c>
      <c r="C115" s="1" t="n">
        <v>45188</v>
      </c>
      <c r="D115" t="inlineStr">
        <is>
          <t>GÄVLEBORGS LÄN</t>
        </is>
      </c>
      <c r="E115" t="inlineStr">
        <is>
          <t>BOLLNÄS</t>
        </is>
      </c>
      <c r="F115" t="inlineStr">
        <is>
          <t>Sveaskog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27888-2019</t>
        </is>
      </c>
      <c r="B116" s="1" t="n">
        <v>43620</v>
      </c>
      <c r="C116" s="1" t="n">
        <v>45188</v>
      </c>
      <c r="D116" t="inlineStr">
        <is>
          <t>GÄVLEBORGS LÄN</t>
        </is>
      </c>
      <c r="E116" t="inlineStr">
        <is>
          <t>BOLLNÄS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27845-2019</t>
        </is>
      </c>
      <c r="B117" s="1" t="n">
        <v>43620</v>
      </c>
      <c r="C117" s="1" t="n">
        <v>45188</v>
      </c>
      <c r="D117" t="inlineStr">
        <is>
          <t>GÄVLEBORGS LÄN</t>
        </is>
      </c>
      <c r="E117" t="inlineStr">
        <is>
          <t>BOLLNÄS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29401-2019</t>
        </is>
      </c>
      <c r="B118" s="1" t="n">
        <v>43629</v>
      </c>
      <c r="C118" s="1" t="n">
        <v>45188</v>
      </c>
      <c r="D118" t="inlineStr">
        <is>
          <t>GÄVLEBORGS LÄN</t>
        </is>
      </c>
      <c r="E118" t="inlineStr">
        <is>
          <t>BOLLNÄS</t>
        </is>
      </c>
      <c r="F118" t="inlineStr">
        <is>
          <t>Sveaskog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29255-2019</t>
        </is>
      </c>
      <c r="B119" s="1" t="n">
        <v>43629</v>
      </c>
      <c r="C119" s="1" t="n">
        <v>45188</v>
      </c>
      <c r="D119" t="inlineStr">
        <is>
          <t>GÄVLEBORGS LÄN</t>
        </is>
      </c>
      <c r="E119" t="inlineStr">
        <is>
          <t>BOLLNÄS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29852-2019</t>
        </is>
      </c>
      <c r="B120" s="1" t="n">
        <v>43633</v>
      </c>
      <c r="C120" s="1" t="n">
        <v>45188</v>
      </c>
      <c r="D120" t="inlineStr">
        <is>
          <t>GÄVLEBORGS LÄN</t>
        </is>
      </c>
      <c r="E120" t="inlineStr">
        <is>
          <t>BOLLNÄS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30417-2019</t>
        </is>
      </c>
      <c r="B121" s="1" t="n">
        <v>43635</v>
      </c>
      <c r="C121" s="1" t="n">
        <v>45188</v>
      </c>
      <c r="D121" t="inlineStr">
        <is>
          <t>GÄVLEBORGS LÄN</t>
        </is>
      </c>
      <c r="E121" t="inlineStr">
        <is>
          <t>BOLLNÄS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31082-2019</t>
        </is>
      </c>
      <c r="B122" s="1" t="n">
        <v>43640</v>
      </c>
      <c r="C122" s="1" t="n">
        <v>45188</v>
      </c>
      <c r="D122" t="inlineStr">
        <is>
          <t>GÄVLEBORGS LÄN</t>
        </is>
      </c>
      <c r="E122" t="inlineStr">
        <is>
          <t>BOLLNÄS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31538-2019</t>
        </is>
      </c>
      <c r="B123" s="1" t="n">
        <v>43641</v>
      </c>
      <c r="C123" s="1" t="n">
        <v>45188</v>
      </c>
      <c r="D123" t="inlineStr">
        <is>
          <t>GÄVLEBORGS LÄN</t>
        </is>
      </c>
      <c r="E123" t="inlineStr">
        <is>
          <t>BOLLNÄS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31914-2019</t>
        </is>
      </c>
      <c r="B124" s="1" t="n">
        <v>43643</v>
      </c>
      <c r="C124" s="1" t="n">
        <v>45188</v>
      </c>
      <c r="D124" t="inlineStr">
        <is>
          <t>GÄVLEBORGS LÄN</t>
        </is>
      </c>
      <c r="E124" t="inlineStr">
        <is>
          <t>BOLLNÄS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33064-2019</t>
        </is>
      </c>
      <c r="B125" s="1" t="n">
        <v>43649</v>
      </c>
      <c r="C125" s="1" t="n">
        <v>45188</v>
      </c>
      <c r="D125" t="inlineStr">
        <is>
          <t>GÄVLEBORGS LÄN</t>
        </is>
      </c>
      <c r="E125" t="inlineStr">
        <is>
          <t>BOLLNÄS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33120-2019</t>
        </is>
      </c>
      <c r="B126" s="1" t="n">
        <v>43649</v>
      </c>
      <c r="C126" s="1" t="n">
        <v>45188</v>
      </c>
      <c r="D126" t="inlineStr">
        <is>
          <t>GÄVLEBORGS LÄN</t>
        </is>
      </c>
      <c r="E126" t="inlineStr">
        <is>
          <t>BOLLNÄS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33507-2019</t>
        </is>
      </c>
      <c r="B127" s="1" t="n">
        <v>43651</v>
      </c>
      <c r="C127" s="1" t="n">
        <v>45188</v>
      </c>
      <c r="D127" t="inlineStr">
        <is>
          <t>GÄVLEBORGS LÄN</t>
        </is>
      </c>
      <c r="E127" t="inlineStr">
        <is>
          <t>BOLLNÄS</t>
        </is>
      </c>
      <c r="F127" t="inlineStr">
        <is>
          <t>Bergvik skog väst AB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34019-2019</t>
        </is>
      </c>
      <c r="B128" s="1" t="n">
        <v>43654</v>
      </c>
      <c r="C128" s="1" t="n">
        <v>45188</v>
      </c>
      <c r="D128" t="inlineStr">
        <is>
          <t>GÄVLEBORGS LÄN</t>
        </is>
      </c>
      <c r="E128" t="inlineStr">
        <is>
          <t>BOLLNÄS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34321-2019</t>
        </is>
      </c>
      <c r="B129" s="1" t="n">
        <v>43656</v>
      </c>
      <c r="C129" s="1" t="n">
        <v>45188</v>
      </c>
      <c r="D129" t="inlineStr">
        <is>
          <t>GÄVLEBORGS LÄN</t>
        </is>
      </c>
      <c r="E129" t="inlineStr">
        <is>
          <t>BOLLNÄS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34516-2019</t>
        </is>
      </c>
      <c r="B130" s="1" t="n">
        <v>43657</v>
      </c>
      <c r="C130" s="1" t="n">
        <v>45188</v>
      </c>
      <c r="D130" t="inlineStr">
        <is>
          <t>GÄVLEBORGS LÄN</t>
        </is>
      </c>
      <c r="E130" t="inlineStr">
        <is>
          <t>BOLLNÄS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34610-2019</t>
        </is>
      </c>
      <c r="B131" s="1" t="n">
        <v>43657</v>
      </c>
      <c r="C131" s="1" t="n">
        <v>45188</v>
      </c>
      <c r="D131" t="inlineStr">
        <is>
          <t>GÄVLEBORGS LÄN</t>
        </is>
      </c>
      <c r="E131" t="inlineStr">
        <is>
          <t>BOLLNÄS</t>
        </is>
      </c>
      <c r="F131" t="inlineStr">
        <is>
          <t>Kyrkan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35610-2019</t>
        </is>
      </c>
      <c r="B132" s="1" t="n">
        <v>43664</v>
      </c>
      <c r="C132" s="1" t="n">
        <v>45188</v>
      </c>
      <c r="D132" t="inlineStr">
        <is>
          <t>GÄVLEBORGS LÄN</t>
        </is>
      </c>
      <c r="E132" t="inlineStr">
        <is>
          <t>BOLLNÄS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39020-2019</t>
        </is>
      </c>
      <c r="B133" s="1" t="n">
        <v>43689</v>
      </c>
      <c r="C133" s="1" t="n">
        <v>45188</v>
      </c>
      <c r="D133" t="inlineStr">
        <is>
          <t>GÄVLEBORGS LÄN</t>
        </is>
      </c>
      <c r="E133" t="inlineStr">
        <is>
          <t>BOLLNÄS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39643-2019</t>
        </is>
      </c>
      <c r="B134" s="1" t="n">
        <v>43691</v>
      </c>
      <c r="C134" s="1" t="n">
        <v>45188</v>
      </c>
      <c r="D134" t="inlineStr">
        <is>
          <t>GÄVLEBORGS LÄN</t>
        </is>
      </c>
      <c r="E134" t="inlineStr">
        <is>
          <t>BOLLNÄS</t>
        </is>
      </c>
      <c r="F134" t="inlineStr">
        <is>
          <t>Sveaskog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41047-2019</t>
        </is>
      </c>
      <c r="B135" s="1" t="n">
        <v>43698</v>
      </c>
      <c r="C135" s="1" t="n">
        <v>45188</v>
      </c>
      <c r="D135" t="inlineStr">
        <is>
          <t>GÄVLEBORGS LÄN</t>
        </is>
      </c>
      <c r="E135" t="inlineStr">
        <is>
          <t>BOLLNÄS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41365-2019</t>
        </is>
      </c>
      <c r="B136" s="1" t="n">
        <v>43698</v>
      </c>
      <c r="C136" s="1" t="n">
        <v>45188</v>
      </c>
      <c r="D136" t="inlineStr">
        <is>
          <t>GÄVLEBORGS LÄN</t>
        </is>
      </c>
      <c r="E136" t="inlineStr">
        <is>
          <t>BOLLNÄS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42181-2019</t>
        </is>
      </c>
      <c r="B137" s="1" t="n">
        <v>43703</v>
      </c>
      <c r="C137" s="1" t="n">
        <v>45188</v>
      </c>
      <c r="D137" t="inlineStr">
        <is>
          <t>GÄVLEBORGS LÄN</t>
        </is>
      </c>
      <c r="E137" t="inlineStr">
        <is>
          <t>BOLLNÄS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42598-2019</t>
        </is>
      </c>
      <c r="B138" s="1" t="n">
        <v>43704</v>
      </c>
      <c r="C138" s="1" t="n">
        <v>45188</v>
      </c>
      <c r="D138" t="inlineStr">
        <is>
          <t>GÄVLEBORGS LÄN</t>
        </is>
      </c>
      <c r="E138" t="inlineStr">
        <is>
          <t>BOLLNÄS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42596-2019</t>
        </is>
      </c>
      <c r="B139" s="1" t="n">
        <v>43704</v>
      </c>
      <c r="C139" s="1" t="n">
        <v>45188</v>
      </c>
      <c r="D139" t="inlineStr">
        <is>
          <t>GÄVLEBORGS LÄN</t>
        </is>
      </c>
      <c r="E139" t="inlineStr">
        <is>
          <t>BOLLNÄS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42908-2019</t>
        </is>
      </c>
      <c r="B140" s="1" t="n">
        <v>43705</v>
      </c>
      <c r="C140" s="1" t="n">
        <v>45188</v>
      </c>
      <c r="D140" t="inlineStr">
        <is>
          <t>GÄVLEBORGS LÄN</t>
        </is>
      </c>
      <c r="E140" t="inlineStr">
        <is>
          <t>BOLLNÄS</t>
        </is>
      </c>
      <c r="F140" t="inlineStr">
        <is>
          <t>Bergvik skog väst AB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43529-2019</t>
        </is>
      </c>
      <c r="B141" s="1" t="n">
        <v>43706</v>
      </c>
      <c r="C141" s="1" t="n">
        <v>45188</v>
      </c>
      <c r="D141" t="inlineStr">
        <is>
          <t>GÄVLEBORGS LÄN</t>
        </is>
      </c>
      <c r="E141" t="inlineStr">
        <is>
          <t>BOLLNÄS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43780-2019</t>
        </is>
      </c>
      <c r="B142" s="1" t="n">
        <v>43707</v>
      </c>
      <c r="C142" s="1" t="n">
        <v>45188</v>
      </c>
      <c r="D142" t="inlineStr">
        <is>
          <t>GÄVLEBORGS LÄN</t>
        </is>
      </c>
      <c r="E142" t="inlineStr">
        <is>
          <t>BOLLNÄS</t>
        </is>
      </c>
      <c r="F142" t="inlineStr">
        <is>
          <t>Sveaskog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43778-2019</t>
        </is>
      </c>
      <c r="B143" s="1" t="n">
        <v>43707</v>
      </c>
      <c r="C143" s="1" t="n">
        <v>45188</v>
      </c>
      <c r="D143" t="inlineStr">
        <is>
          <t>GÄVLEBORGS LÄN</t>
        </is>
      </c>
      <c r="E143" t="inlineStr">
        <is>
          <t>BOLLNÄS</t>
        </is>
      </c>
      <c r="F143" t="inlineStr">
        <is>
          <t>Sveaskog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44212-2019</t>
        </is>
      </c>
      <c r="B144" s="1" t="n">
        <v>43710</v>
      </c>
      <c r="C144" s="1" t="n">
        <v>45188</v>
      </c>
      <c r="D144" t="inlineStr">
        <is>
          <t>GÄVLEBORGS LÄN</t>
        </is>
      </c>
      <c r="E144" t="inlineStr">
        <is>
          <t>BOLLNÄS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44342-2019</t>
        </is>
      </c>
      <c r="B145" s="1" t="n">
        <v>43711</v>
      </c>
      <c r="C145" s="1" t="n">
        <v>45188</v>
      </c>
      <c r="D145" t="inlineStr">
        <is>
          <t>GÄVLEBORGS LÄN</t>
        </is>
      </c>
      <c r="E145" t="inlineStr">
        <is>
          <t>BOLLNÄS</t>
        </is>
      </c>
      <c r="F145" t="inlineStr">
        <is>
          <t>Sveaskog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45595-2019</t>
        </is>
      </c>
      <c r="B146" s="1" t="n">
        <v>43717</v>
      </c>
      <c r="C146" s="1" t="n">
        <v>45188</v>
      </c>
      <c r="D146" t="inlineStr">
        <is>
          <t>GÄVLEBORGS LÄN</t>
        </is>
      </c>
      <c r="E146" t="inlineStr">
        <is>
          <t>BOLLNÄS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46253-2019</t>
        </is>
      </c>
      <c r="B147" s="1" t="n">
        <v>43718</v>
      </c>
      <c r="C147" s="1" t="n">
        <v>45188</v>
      </c>
      <c r="D147" t="inlineStr">
        <is>
          <t>GÄVLEBORGS LÄN</t>
        </is>
      </c>
      <c r="E147" t="inlineStr">
        <is>
          <t>BOLLNÄS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46273-2019</t>
        </is>
      </c>
      <c r="B148" s="1" t="n">
        <v>43718</v>
      </c>
      <c r="C148" s="1" t="n">
        <v>45188</v>
      </c>
      <c r="D148" t="inlineStr">
        <is>
          <t>GÄVLEBORGS LÄN</t>
        </is>
      </c>
      <c r="E148" t="inlineStr">
        <is>
          <t>BOLLNÄS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47182-2019</t>
        </is>
      </c>
      <c r="B149" s="1" t="n">
        <v>43721</v>
      </c>
      <c r="C149" s="1" t="n">
        <v>45188</v>
      </c>
      <c r="D149" t="inlineStr">
        <is>
          <t>GÄVLEBORGS LÄN</t>
        </is>
      </c>
      <c r="E149" t="inlineStr">
        <is>
          <t>BOLLNÄS</t>
        </is>
      </c>
      <c r="F149" t="inlineStr">
        <is>
          <t>Holmen skog AB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48344-2019</t>
        </is>
      </c>
      <c r="B150" s="1" t="n">
        <v>43726</v>
      </c>
      <c r="C150" s="1" t="n">
        <v>45188</v>
      </c>
      <c r="D150" t="inlineStr">
        <is>
          <t>GÄVLEBORGS LÄN</t>
        </is>
      </c>
      <c r="E150" t="inlineStr">
        <is>
          <t>BOLLNÄS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49520-2019</t>
        </is>
      </c>
      <c r="B151" s="1" t="n">
        <v>43732</v>
      </c>
      <c r="C151" s="1" t="n">
        <v>45188</v>
      </c>
      <c r="D151" t="inlineStr">
        <is>
          <t>GÄVLEBORGS LÄN</t>
        </is>
      </c>
      <c r="E151" t="inlineStr">
        <is>
          <t>BOLLNÄS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49906-2019</t>
        </is>
      </c>
      <c r="B152" s="1" t="n">
        <v>43733</v>
      </c>
      <c r="C152" s="1" t="n">
        <v>45188</v>
      </c>
      <c r="D152" t="inlineStr">
        <is>
          <t>GÄVLEBORGS LÄN</t>
        </is>
      </c>
      <c r="E152" t="inlineStr">
        <is>
          <t>BOLLNÄS</t>
        </is>
      </c>
      <c r="F152" t="inlineStr">
        <is>
          <t>Sveaskog</t>
        </is>
      </c>
      <c r="G152" t="n">
        <v>4.7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49909-2019</t>
        </is>
      </c>
      <c r="B153" s="1" t="n">
        <v>43733</v>
      </c>
      <c r="C153" s="1" t="n">
        <v>45188</v>
      </c>
      <c r="D153" t="inlineStr">
        <is>
          <t>GÄVLEBORGS LÄN</t>
        </is>
      </c>
      <c r="E153" t="inlineStr">
        <is>
          <t>BOLLNÄS</t>
        </is>
      </c>
      <c r="F153" t="inlineStr">
        <is>
          <t>Sveaskog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50705-2019</t>
        </is>
      </c>
      <c r="B154" s="1" t="n">
        <v>43738</v>
      </c>
      <c r="C154" s="1" t="n">
        <v>45188</v>
      </c>
      <c r="D154" t="inlineStr">
        <is>
          <t>GÄVLEBORGS LÄN</t>
        </is>
      </c>
      <c r="E154" t="inlineStr">
        <is>
          <t>BOLLNÄS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51162-2019</t>
        </is>
      </c>
      <c r="B155" s="1" t="n">
        <v>43739</v>
      </c>
      <c r="C155" s="1" t="n">
        <v>45188</v>
      </c>
      <c r="D155" t="inlineStr">
        <is>
          <t>GÄVLEBORGS LÄN</t>
        </is>
      </c>
      <c r="E155" t="inlineStr">
        <is>
          <t>BOLLNÄS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51425-2019</t>
        </is>
      </c>
      <c r="B156" s="1" t="n">
        <v>43740</v>
      </c>
      <c r="C156" s="1" t="n">
        <v>45188</v>
      </c>
      <c r="D156" t="inlineStr">
        <is>
          <t>GÄVLEBORGS LÄN</t>
        </is>
      </c>
      <c r="E156" t="inlineStr">
        <is>
          <t>BOLLNÄS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51825-2019</t>
        </is>
      </c>
      <c r="B157" s="1" t="n">
        <v>43741</v>
      </c>
      <c r="C157" s="1" t="n">
        <v>45188</v>
      </c>
      <c r="D157" t="inlineStr">
        <is>
          <t>GÄVLEBORGS LÄN</t>
        </is>
      </c>
      <c r="E157" t="inlineStr">
        <is>
          <t>BOLLNÄS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52125-2019</t>
        </is>
      </c>
      <c r="B158" s="1" t="n">
        <v>43742</v>
      </c>
      <c r="C158" s="1" t="n">
        <v>45188</v>
      </c>
      <c r="D158" t="inlineStr">
        <is>
          <t>GÄVLEBORGS LÄN</t>
        </is>
      </c>
      <c r="E158" t="inlineStr">
        <is>
          <t>BOLLNÄS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52178-2019</t>
        </is>
      </c>
      <c r="B159" s="1" t="n">
        <v>43742</v>
      </c>
      <c r="C159" s="1" t="n">
        <v>45188</v>
      </c>
      <c r="D159" t="inlineStr">
        <is>
          <t>GÄVLEBORGS LÄN</t>
        </is>
      </c>
      <c r="E159" t="inlineStr">
        <is>
          <t>BOLLNÄS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52176-2019</t>
        </is>
      </c>
      <c r="B160" s="1" t="n">
        <v>43742</v>
      </c>
      <c r="C160" s="1" t="n">
        <v>45188</v>
      </c>
      <c r="D160" t="inlineStr">
        <is>
          <t>GÄVLEBORGS LÄN</t>
        </is>
      </c>
      <c r="E160" t="inlineStr">
        <is>
          <t>BOLLNÄS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53395-2019</t>
        </is>
      </c>
      <c r="B161" s="1" t="n">
        <v>43748</v>
      </c>
      <c r="C161" s="1" t="n">
        <v>45188</v>
      </c>
      <c r="D161" t="inlineStr">
        <is>
          <t>GÄVLEBORGS LÄN</t>
        </is>
      </c>
      <c r="E161" t="inlineStr">
        <is>
          <t>BOLLNÄS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54142-2019</t>
        </is>
      </c>
      <c r="B162" s="1" t="n">
        <v>43753</v>
      </c>
      <c r="C162" s="1" t="n">
        <v>45188</v>
      </c>
      <c r="D162" t="inlineStr">
        <is>
          <t>GÄVLEBORGS LÄN</t>
        </is>
      </c>
      <c r="E162" t="inlineStr">
        <is>
          <t>BOLLNÄS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54600-2019</t>
        </is>
      </c>
      <c r="B163" s="1" t="n">
        <v>43754</v>
      </c>
      <c r="C163" s="1" t="n">
        <v>45188</v>
      </c>
      <c r="D163" t="inlineStr">
        <is>
          <t>GÄVLEBORGS LÄN</t>
        </is>
      </c>
      <c r="E163" t="inlineStr">
        <is>
          <t>BOLLNÄS</t>
        </is>
      </c>
      <c r="F163" t="inlineStr">
        <is>
          <t>Sveaskog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54606-2019</t>
        </is>
      </c>
      <c r="B164" s="1" t="n">
        <v>43754</v>
      </c>
      <c r="C164" s="1" t="n">
        <v>45188</v>
      </c>
      <c r="D164" t="inlineStr">
        <is>
          <t>GÄVLEBORGS LÄN</t>
        </is>
      </c>
      <c r="E164" t="inlineStr">
        <is>
          <t>BOLLNÄS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54807-2019</t>
        </is>
      </c>
      <c r="B165" s="1" t="n">
        <v>43755</v>
      </c>
      <c r="C165" s="1" t="n">
        <v>45188</v>
      </c>
      <c r="D165" t="inlineStr">
        <is>
          <t>GÄVLEBORGS LÄN</t>
        </is>
      </c>
      <c r="E165" t="inlineStr">
        <is>
          <t>BOLLNÄS</t>
        </is>
      </c>
      <c r="F165" t="inlineStr">
        <is>
          <t>Sveaskog</t>
        </is>
      </c>
      <c r="G165" t="n">
        <v>12.9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56047-2019</t>
        </is>
      </c>
      <c r="B166" s="1" t="n">
        <v>43759</v>
      </c>
      <c r="C166" s="1" t="n">
        <v>45188</v>
      </c>
      <c r="D166" t="inlineStr">
        <is>
          <t>GÄVLEBORGS LÄN</t>
        </is>
      </c>
      <c r="E166" t="inlineStr">
        <is>
          <t>BOLLNÄS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56956-2019</t>
        </is>
      </c>
      <c r="B167" s="1" t="n">
        <v>43759</v>
      </c>
      <c r="C167" s="1" t="n">
        <v>45188</v>
      </c>
      <c r="D167" t="inlineStr">
        <is>
          <t>GÄVLEBORGS LÄN</t>
        </is>
      </c>
      <c r="E167" t="inlineStr">
        <is>
          <t>BOLLNÄS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55539-2019</t>
        </is>
      </c>
      <c r="B168" s="1" t="n">
        <v>43760</v>
      </c>
      <c r="C168" s="1" t="n">
        <v>45188</v>
      </c>
      <c r="D168" t="inlineStr">
        <is>
          <t>GÄVLEBORGS LÄN</t>
        </is>
      </c>
      <c r="E168" t="inlineStr">
        <is>
          <t>BOLLNÄS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56076-2019</t>
        </is>
      </c>
      <c r="B169" s="1" t="n">
        <v>43761</v>
      </c>
      <c r="C169" s="1" t="n">
        <v>45188</v>
      </c>
      <c r="D169" t="inlineStr">
        <is>
          <t>GÄVLEBORGS LÄN</t>
        </is>
      </c>
      <c r="E169" t="inlineStr">
        <is>
          <t>BOLLNÄS</t>
        </is>
      </c>
      <c r="F169" t="inlineStr">
        <is>
          <t>Kommuner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57437-2019</t>
        </is>
      </c>
      <c r="B170" s="1" t="n">
        <v>43767</v>
      </c>
      <c r="C170" s="1" t="n">
        <v>45188</v>
      </c>
      <c r="D170" t="inlineStr">
        <is>
          <t>GÄVLEBORGS LÄN</t>
        </is>
      </c>
      <c r="E170" t="inlineStr">
        <is>
          <t>BOLLNÄS</t>
        </is>
      </c>
      <c r="F170" t="inlineStr">
        <is>
          <t>Sveaskog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58041-2019</t>
        </is>
      </c>
      <c r="B171" s="1" t="n">
        <v>43769</v>
      </c>
      <c r="C171" s="1" t="n">
        <v>45188</v>
      </c>
      <c r="D171" t="inlineStr">
        <is>
          <t>GÄVLEBORGS LÄN</t>
        </is>
      </c>
      <c r="E171" t="inlineStr">
        <is>
          <t>BOLLNÄS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58641-2019</t>
        </is>
      </c>
      <c r="B172" s="1" t="n">
        <v>43773</v>
      </c>
      <c r="C172" s="1" t="n">
        <v>45188</v>
      </c>
      <c r="D172" t="inlineStr">
        <is>
          <t>GÄVLEBORGS LÄN</t>
        </is>
      </c>
      <c r="E172" t="inlineStr">
        <is>
          <t>BOLLNÄS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59699-2019</t>
        </is>
      </c>
      <c r="B173" s="1" t="n">
        <v>43776</v>
      </c>
      <c r="C173" s="1" t="n">
        <v>45188</v>
      </c>
      <c r="D173" t="inlineStr">
        <is>
          <t>GÄVLEBORGS LÄN</t>
        </is>
      </c>
      <c r="E173" t="inlineStr">
        <is>
          <t>BOLLNÄS</t>
        </is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59980-2019</t>
        </is>
      </c>
      <c r="B174" s="1" t="n">
        <v>43777</v>
      </c>
      <c r="C174" s="1" t="n">
        <v>45188</v>
      </c>
      <c r="D174" t="inlineStr">
        <is>
          <t>GÄVLEBORGS LÄN</t>
        </is>
      </c>
      <c r="E174" t="inlineStr">
        <is>
          <t>BOLLNÄS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60539-2019</t>
        </is>
      </c>
      <c r="B175" s="1" t="n">
        <v>43781</v>
      </c>
      <c r="C175" s="1" t="n">
        <v>45188</v>
      </c>
      <c r="D175" t="inlineStr">
        <is>
          <t>GÄVLEBORGS LÄN</t>
        </is>
      </c>
      <c r="E175" t="inlineStr">
        <is>
          <t>BOLLNÄS</t>
        </is>
      </c>
      <c r="F175" t="inlineStr">
        <is>
          <t>Sveaskog</t>
        </is>
      </c>
      <c r="G175" t="n">
        <v>8.4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61246-2019</t>
        </is>
      </c>
      <c r="B176" s="1" t="n">
        <v>43783</v>
      </c>
      <c r="C176" s="1" t="n">
        <v>45188</v>
      </c>
      <c r="D176" t="inlineStr">
        <is>
          <t>GÄVLEBORGS LÄN</t>
        </is>
      </c>
      <c r="E176" t="inlineStr">
        <is>
          <t>BOLLNÄS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62938-2019</t>
        </is>
      </c>
      <c r="B177" s="1" t="n">
        <v>43783</v>
      </c>
      <c r="C177" s="1" t="n">
        <v>45188</v>
      </c>
      <c r="D177" t="inlineStr">
        <is>
          <t>GÄVLEBORGS LÄN</t>
        </is>
      </c>
      <c r="E177" t="inlineStr">
        <is>
          <t>BOLLNÄS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61374-2019</t>
        </is>
      </c>
      <c r="B178" s="1" t="n">
        <v>43783</v>
      </c>
      <c r="C178" s="1" t="n">
        <v>45188</v>
      </c>
      <c r="D178" t="inlineStr">
        <is>
          <t>GÄVLEBORGS LÄN</t>
        </is>
      </c>
      <c r="E178" t="inlineStr">
        <is>
          <t>BOLLNÄS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  <c r="U178">
        <f>HYPERLINK("https://klasma.github.io/Logging_BOLLNAS/knärot/A 61374-2019.png", "A 61374-2019")</f>
        <v/>
      </c>
      <c r="V178">
        <f>HYPERLINK("https://klasma.github.io/Logging_BOLLNAS/klagomål/A 61374-2019.docx", "A 61374-2019")</f>
        <v/>
      </c>
      <c r="W178">
        <f>HYPERLINK("https://klasma.github.io/Logging_BOLLNAS/klagomålsmail/A 61374-2019.docx", "A 61374-2019")</f>
        <v/>
      </c>
      <c r="X178">
        <f>HYPERLINK("https://klasma.github.io/Logging_BOLLNAS/tillsyn/A 61374-2019.docx", "A 61374-2019")</f>
        <v/>
      </c>
      <c r="Y178">
        <f>HYPERLINK("https://klasma.github.io/Logging_BOLLNAS/tillsynsmail/A 61374-2019.docx", "A 61374-2019")</f>
        <v/>
      </c>
    </row>
    <row r="179" ht="15" customHeight="1">
      <c r="A179" t="inlineStr">
        <is>
          <t>A 62119-2019</t>
        </is>
      </c>
      <c r="B179" s="1" t="n">
        <v>43787</v>
      </c>
      <c r="C179" s="1" t="n">
        <v>45188</v>
      </c>
      <c r="D179" t="inlineStr">
        <is>
          <t>GÄVLEBORGS LÄN</t>
        </is>
      </c>
      <c r="E179" t="inlineStr">
        <is>
          <t>BOLLNÄS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62632-2019</t>
        </is>
      </c>
      <c r="B180" s="1" t="n">
        <v>43789</v>
      </c>
      <c r="C180" s="1" t="n">
        <v>45188</v>
      </c>
      <c r="D180" t="inlineStr">
        <is>
          <t>GÄVLEBORGS LÄN</t>
        </is>
      </c>
      <c r="E180" t="inlineStr">
        <is>
          <t>BOLLNÄS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62633-2019</t>
        </is>
      </c>
      <c r="B181" s="1" t="n">
        <v>43789</v>
      </c>
      <c r="C181" s="1" t="n">
        <v>45188</v>
      </c>
      <c r="D181" t="inlineStr">
        <is>
          <t>GÄVLEBORGS LÄN</t>
        </is>
      </c>
      <c r="E181" t="inlineStr">
        <is>
          <t>BOLLNÄS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62775-2019</t>
        </is>
      </c>
      <c r="B182" s="1" t="n">
        <v>43790</v>
      </c>
      <c r="C182" s="1" t="n">
        <v>45188</v>
      </c>
      <c r="D182" t="inlineStr">
        <is>
          <t>GÄVLEBORGS LÄN</t>
        </is>
      </c>
      <c r="E182" t="inlineStr">
        <is>
          <t>BOLLNÄS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63540-2019</t>
        </is>
      </c>
      <c r="B183" s="1" t="n">
        <v>43794</v>
      </c>
      <c r="C183" s="1" t="n">
        <v>45188</v>
      </c>
      <c r="D183" t="inlineStr">
        <is>
          <t>GÄVLEBORGS LÄN</t>
        </is>
      </c>
      <c r="E183" t="inlineStr">
        <is>
          <t>BOLLNÄS</t>
        </is>
      </c>
      <c r="G183" t="n">
        <v>6.2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63614-2019</t>
        </is>
      </c>
      <c r="B184" s="1" t="n">
        <v>43795</v>
      </c>
      <c r="C184" s="1" t="n">
        <v>45188</v>
      </c>
      <c r="D184" t="inlineStr">
        <is>
          <t>GÄVLEBORGS LÄN</t>
        </is>
      </c>
      <c r="E184" t="inlineStr">
        <is>
          <t>BOLLNÄS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64673-2019</t>
        </is>
      </c>
      <c r="B185" s="1" t="n">
        <v>43798</v>
      </c>
      <c r="C185" s="1" t="n">
        <v>45188</v>
      </c>
      <c r="D185" t="inlineStr">
        <is>
          <t>GÄVLEBORGS LÄN</t>
        </is>
      </c>
      <c r="E185" t="inlineStr">
        <is>
          <t>BOLLNÄS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64747-2019</t>
        </is>
      </c>
      <c r="B186" s="1" t="n">
        <v>43800</v>
      </c>
      <c r="C186" s="1" t="n">
        <v>45188</v>
      </c>
      <c r="D186" t="inlineStr">
        <is>
          <t>GÄVLEBORGS LÄN</t>
        </is>
      </c>
      <c r="E186" t="inlineStr">
        <is>
          <t>BOLLNÄS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65177-2019</t>
        </is>
      </c>
      <c r="B187" s="1" t="n">
        <v>43802</v>
      </c>
      <c r="C187" s="1" t="n">
        <v>45188</v>
      </c>
      <c r="D187" t="inlineStr">
        <is>
          <t>GÄVLEBORGS LÄN</t>
        </is>
      </c>
      <c r="E187" t="inlineStr">
        <is>
          <t>BOLLNÄS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66196-2019</t>
        </is>
      </c>
      <c r="B188" s="1" t="n">
        <v>43808</v>
      </c>
      <c r="C188" s="1" t="n">
        <v>45188</v>
      </c>
      <c r="D188" t="inlineStr">
        <is>
          <t>GÄVLEBORGS LÄN</t>
        </is>
      </c>
      <c r="E188" t="inlineStr">
        <is>
          <t>BOLLNÄS</t>
        </is>
      </c>
      <c r="F188" t="inlineStr">
        <is>
          <t>Bergvik skog väst AB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66477-2019</t>
        </is>
      </c>
      <c r="B189" s="1" t="n">
        <v>43809</v>
      </c>
      <c r="C189" s="1" t="n">
        <v>45188</v>
      </c>
      <c r="D189" t="inlineStr">
        <is>
          <t>GÄVLEBORGS LÄN</t>
        </is>
      </c>
      <c r="E189" t="inlineStr">
        <is>
          <t>BOLLNÄS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66479-2019</t>
        </is>
      </c>
      <c r="B190" s="1" t="n">
        <v>43809</v>
      </c>
      <c r="C190" s="1" t="n">
        <v>45188</v>
      </c>
      <c r="D190" t="inlineStr">
        <is>
          <t>GÄVLEBORGS LÄN</t>
        </is>
      </c>
      <c r="E190" t="inlineStr">
        <is>
          <t>BOLLNÄS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66399-2019</t>
        </is>
      </c>
      <c r="B191" s="1" t="n">
        <v>43809</v>
      </c>
      <c r="C191" s="1" t="n">
        <v>45188</v>
      </c>
      <c r="D191" t="inlineStr">
        <is>
          <t>GÄVLEBORGS LÄN</t>
        </is>
      </c>
      <c r="E191" t="inlineStr">
        <is>
          <t>BOLLNÄS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68532-2019</t>
        </is>
      </c>
      <c r="B192" s="1" t="n">
        <v>43812</v>
      </c>
      <c r="C192" s="1" t="n">
        <v>45188</v>
      </c>
      <c r="D192" t="inlineStr">
        <is>
          <t>GÄVLEBORGS LÄN</t>
        </is>
      </c>
      <c r="E192" t="inlineStr">
        <is>
          <t>BOLLNÄS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67596-2019</t>
        </is>
      </c>
      <c r="B193" s="1" t="n">
        <v>43815</v>
      </c>
      <c r="C193" s="1" t="n">
        <v>45188</v>
      </c>
      <c r="D193" t="inlineStr">
        <is>
          <t>GÄVLEBORGS LÄN</t>
        </is>
      </c>
      <c r="E193" t="inlineStr">
        <is>
          <t>BOLLNÄS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68633-2019</t>
        </is>
      </c>
      <c r="B194" s="1" t="n">
        <v>43819</v>
      </c>
      <c r="C194" s="1" t="n">
        <v>45188</v>
      </c>
      <c r="D194" t="inlineStr">
        <is>
          <t>GÄVLEBORGS LÄN</t>
        </is>
      </c>
      <c r="E194" t="inlineStr">
        <is>
          <t>BOLLNÄS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68800-2019</t>
        </is>
      </c>
      <c r="B195" s="1" t="n">
        <v>43819</v>
      </c>
      <c r="C195" s="1" t="n">
        <v>45188</v>
      </c>
      <c r="D195" t="inlineStr">
        <is>
          <t>GÄVLEBORGS LÄN</t>
        </is>
      </c>
      <c r="E195" t="inlineStr">
        <is>
          <t>BOLLNÄS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305-2020</t>
        </is>
      </c>
      <c r="B196" s="1" t="n">
        <v>43837</v>
      </c>
      <c r="C196" s="1" t="n">
        <v>45188</v>
      </c>
      <c r="D196" t="inlineStr">
        <is>
          <t>GÄVLEBORGS LÄN</t>
        </is>
      </c>
      <c r="E196" t="inlineStr">
        <is>
          <t>BOLLNÄS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412-2020</t>
        </is>
      </c>
      <c r="B197" s="1" t="n">
        <v>43837</v>
      </c>
      <c r="C197" s="1" t="n">
        <v>45188</v>
      </c>
      <c r="D197" t="inlineStr">
        <is>
          <t>GÄVLEBORGS LÄN</t>
        </is>
      </c>
      <c r="E197" t="inlineStr">
        <is>
          <t>BOLLNÄS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2398-2020</t>
        </is>
      </c>
      <c r="B198" s="1" t="n">
        <v>43840</v>
      </c>
      <c r="C198" s="1" t="n">
        <v>45188</v>
      </c>
      <c r="D198" t="inlineStr">
        <is>
          <t>GÄVLEBORGS LÄN</t>
        </is>
      </c>
      <c r="E198" t="inlineStr">
        <is>
          <t>BOLLNÄS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2395-2020</t>
        </is>
      </c>
      <c r="B199" s="1" t="n">
        <v>43840</v>
      </c>
      <c r="C199" s="1" t="n">
        <v>45188</v>
      </c>
      <c r="D199" t="inlineStr">
        <is>
          <t>GÄVLEBORGS LÄN</t>
        </is>
      </c>
      <c r="E199" t="inlineStr">
        <is>
          <t>BOLLNÄS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2281-2020</t>
        </is>
      </c>
      <c r="B200" s="1" t="n">
        <v>43846</v>
      </c>
      <c r="C200" s="1" t="n">
        <v>45188</v>
      </c>
      <c r="D200" t="inlineStr">
        <is>
          <t>GÄVLEBORGS LÄN</t>
        </is>
      </c>
      <c r="E200" t="inlineStr">
        <is>
          <t>BOLLNÄS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2680-2020</t>
        </is>
      </c>
      <c r="B201" s="1" t="n">
        <v>43850</v>
      </c>
      <c r="C201" s="1" t="n">
        <v>45188</v>
      </c>
      <c r="D201" t="inlineStr">
        <is>
          <t>GÄVLEBORGS LÄN</t>
        </is>
      </c>
      <c r="E201" t="inlineStr">
        <is>
          <t>BOLLNÄS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3289-2020</t>
        </is>
      </c>
      <c r="B202" s="1" t="n">
        <v>43852</v>
      </c>
      <c r="C202" s="1" t="n">
        <v>45188</v>
      </c>
      <c r="D202" t="inlineStr">
        <is>
          <t>GÄVLEBORGS LÄN</t>
        </is>
      </c>
      <c r="E202" t="inlineStr">
        <is>
          <t>BOLLNÄS</t>
        </is>
      </c>
      <c r="F202" t="inlineStr">
        <is>
          <t>Sveaskog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3506-2020</t>
        </is>
      </c>
      <c r="B203" s="1" t="n">
        <v>43853</v>
      </c>
      <c r="C203" s="1" t="n">
        <v>45188</v>
      </c>
      <c r="D203" t="inlineStr">
        <is>
          <t>GÄVLEBORGS LÄN</t>
        </is>
      </c>
      <c r="E203" t="inlineStr">
        <is>
          <t>BOLLNÄS</t>
        </is>
      </c>
      <c r="F203" t="inlineStr">
        <is>
          <t>Sveaskog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4374-2020</t>
        </is>
      </c>
      <c r="B204" s="1" t="n">
        <v>43858</v>
      </c>
      <c r="C204" s="1" t="n">
        <v>45188</v>
      </c>
      <c r="D204" t="inlineStr">
        <is>
          <t>GÄVLEBORGS LÄN</t>
        </is>
      </c>
      <c r="E204" t="inlineStr">
        <is>
          <t>BOLLNÄS</t>
        </is>
      </c>
      <c r="F204" t="inlineStr">
        <is>
          <t>Bergvik skog väst AB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5029-2020</t>
        </is>
      </c>
      <c r="B205" s="1" t="n">
        <v>43859</v>
      </c>
      <c r="C205" s="1" t="n">
        <v>45188</v>
      </c>
      <c r="D205" t="inlineStr">
        <is>
          <t>GÄVLEBORGS LÄN</t>
        </is>
      </c>
      <c r="E205" t="inlineStr">
        <is>
          <t>BOLLNÄS</t>
        </is>
      </c>
      <c r="F205" t="inlineStr">
        <is>
          <t>Sveaskog</t>
        </is>
      </c>
      <c r="G205" t="n">
        <v>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6041-2020</t>
        </is>
      </c>
      <c r="B206" s="1" t="n">
        <v>43865</v>
      </c>
      <c r="C206" s="1" t="n">
        <v>45188</v>
      </c>
      <c r="D206" t="inlineStr">
        <is>
          <t>GÄVLEBORGS LÄN</t>
        </is>
      </c>
      <c r="E206" t="inlineStr">
        <is>
          <t>BOLLNÄS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6638-2020</t>
        </is>
      </c>
      <c r="B207" s="1" t="n">
        <v>43867</v>
      </c>
      <c r="C207" s="1" t="n">
        <v>45188</v>
      </c>
      <c r="D207" t="inlineStr">
        <is>
          <t>GÄVLEBORGS LÄN</t>
        </is>
      </c>
      <c r="E207" t="inlineStr">
        <is>
          <t>BOLLNÄS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7483-2020</t>
        </is>
      </c>
      <c r="B208" s="1" t="n">
        <v>43871</v>
      </c>
      <c r="C208" s="1" t="n">
        <v>45188</v>
      </c>
      <c r="D208" t="inlineStr">
        <is>
          <t>GÄVLEBORGS LÄN</t>
        </is>
      </c>
      <c r="E208" t="inlineStr">
        <is>
          <t>BOLLNÄS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8659-2020</t>
        </is>
      </c>
      <c r="B209" s="1" t="n">
        <v>43878</v>
      </c>
      <c r="C209" s="1" t="n">
        <v>45188</v>
      </c>
      <c r="D209" t="inlineStr">
        <is>
          <t>GÄVLEBORGS LÄN</t>
        </is>
      </c>
      <c r="E209" t="inlineStr">
        <is>
          <t>BOLLNÄS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8633-2020</t>
        </is>
      </c>
      <c r="B210" s="1" t="n">
        <v>43878</v>
      </c>
      <c r="C210" s="1" t="n">
        <v>45188</v>
      </c>
      <c r="D210" t="inlineStr">
        <is>
          <t>GÄVLEBORGS LÄN</t>
        </is>
      </c>
      <c r="E210" t="inlineStr">
        <is>
          <t>BOLLNÄS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9088-2020</t>
        </is>
      </c>
      <c r="B211" s="1" t="n">
        <v>43879</v>
      </c>
      <c r="C211" s="1" t="n">
        <v>45188</v>
      </c>
      <c r="D211" t="inlineStr">
        <is>
          <t>GÄVLEBORGS LÄN</t>
        </is>
      </c>
      <c r="E211" t="inlineStr">
        <is>
          <t>BOLLNÄS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10050-2020</t>
        </is>
      </c>
      <c r="B212" s="1" t="n">
        <v>43882</v>
      </c>
      <c r="C212" s="1" t="n">
        <v>45188</v>
      </c>
      <c r="D212" t="inlineStr">
        <is>
          <t>GÄVLEBORGS LÄN</t>
        </is>
      </c>
      <c r="E212" t="inlineStr">
        <is>
          <t>BOLLNÄS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10509-2020</t>
        </is>
      </c>
      <c r="B213" s="1" t="n">
        <v>43886</v>
      </c>
      <c r="C213" s="1" t="n">
        <v>45188</v>
      </c>
      <c r="D213" t="inlineStr">
        <is>
          <t>GÄVLEBORGS LÄN</t>
        </is>
      </c>
      <c r="E213" t="inlineStr">
        <is>
          <t>BOLLNÄS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10426-2020</t>
        </is>
      </c>
      <c r="B214" s="1" t="n">
        <v>43886</v>
      </c>
      <c r="C214" s="1" t="n">
        <v>45188</v>
      </c>
      <c r="D214" t="inlineStr">
        <is>
          <t>GÄVLEBORGS LÄN</t>
        </is>
      </c>
      <c r="E214" t="inlineStr">
        <is>
          <t>BOLLNÄS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10334-2020</t>
        </is>
      </c>
      <c r="B215" s="1" t="n">
        <v>43887</v>
      </c>
      <c r="C215" s="1" t="n">
        <v>45188</v>
      </c>
      <c r="D215" t="inlineStr">
        <is>
          <t>GÄVLEBORGS LÄN</t>
        </is>
      </c>
      <c r="E215" t="inlineStr">
        <is>
          <t>BOLLNÄS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10665-2020</t>
        </is>
      </c>
      <c r="B216" s="1" t="n">
        <v>43888</v>
      </c>
      <c r="C216" s="1" t="n">
        <v>45188</v>
      </c>
      <c r="D216" t="inlineStr">
        <is>
          <t>GÄVLEBORGS LÄN</t>
        </is>
      </c>
      <c r="E216" t="inlineStr">
        <is>
          <t>BOLLNÄS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11240-2020</t>
        </is>
      </c>
      <c r="B217" s="1" t="n">
        <v>43892</v>
      </c>
      <c r="C217" s="1" t="n">
        <v>45188</v>
      </c>
      <c r="D217" t="inlineStr">
        <is>
          <t>GÄVLEBORGS LÄN</t>
        </is>
      </c>
      <c r="E217" t="inlineStr">
        <is>
          <t>BOLLNÄS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11841-2020</t>
        </is>
      </c>
      <c r="B218" s="1" t="n">
        <v>43894</v>
      </c>
      <c r="C218" s="1" t="n">
        <v>45188</v>
      </c>
      <c r="D218" t="inlineStr">
        <is>
          <t>GÄVLEBORGS LÄN</t>
        </is>
      </c>
      <c r="E218" t="inlineStr">
        <is>
          <t>BOLLNÄS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11749-2020</t>
        </is>
      </c>
      <c r="B219" s="1" t="n">
        <v>43894</v>
      </c>
      <c r="C219" s="1" t="n">
        <v>45188</v>
      </c>
      <c r="D219" t="inlineStr">
        <is>
          <t>GÄVLEBORGS LÄN</t>
        </is>
      </c>
      <c r="E219" t="inlineStr">
        <is>
          <t>BOLLNÄS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13200-2020</t>
        </is>
      </c>
      <c r="B220" s="1" t="n">
        <v>43901</v>
      </c>
      <c r="C220" s="1" t="n">
        <v>45188</v>
      </c>
      <c r="D220" t="inlineStr">
        <is>
          <t>GÄVLEBORGS LÄN</t>
        </is>
      </c>
      <c r="E220" t="inlineStr">
        <is>
          <t>BOLLNÄS</t>
        </is>
      </c>
      <c r="F220" t="inlineStr">
        <is>
          <t>Bergvik skog väst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13489-2020</t>
        </is>
      </c>
      <c r="B221" s="1" t="n">
        <v>43902</v>
      </c>
      <c r="C221" s="1" t="n">
        <v>45188</v>
      </c>
      <c r="D221" t="inlineStr">
        <is>
          <t>GÄVLEBORGS LÄN</t>
        </is>
      </c>
      <c r="E221" t="inlineStr">
        <is>
          <t>BOLLNÄS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15183-2020</t>
        </is>
      </c>
      <c r="B222" s="1" t="n">
        <v>43913</v>
      </c>
      <c r="C222" s="1" t="n">
        <v>45188</v>
      </c>
      <c r="D222" t="inlineStr">
        <is>
          <t>GÄVLEBORGS LÄN</t>
        </is>
      </c>
      <c r="E222" t="inlineStr">
        <is>
          <t>BOLLNÄS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15211-2020</t>
        </is>
      </c>
      <c r="B223" s="1" t="n">
        <v>43913</v>
      </c>
      <c r="C223" s="1" t="n">
        <v>45188</v>
      </c>
      <c r="D223" t="inlineStr">
        <is>
          <t>GÄVLEBORGS LÄN</t>
        </is>
      </c>
      <c r="E223" t="inlineStr">
        <is>
          <t>BOLLNÄS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15317-2020</t>
        </is>
      </c>
      <c r="B224" s="1" t="n">
        <v>43913</v>
      </c>
      <c r="C224" s="1" t="n">
        <v>45188</v>
      </c>
      <c r="D224" t="inlineStr">
        <is>
          <t>GÄVLEBORGS LÄN</t>
        </is>
      </c>
      <c r="E224" t="inlineStr">
        <is>
          <t>BOLLNÄS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15930-2020</t>
        </is>
      </c>
      <c r="B225" s="1" t="n">
        <v>43916</v>
      </c>
      <c r="C225" s="1" t="n">
        <v>45188</v>
      </c>
      <c r="D225" t="inlineStr">
        <is>
          <t>GÄVLEBORGS LÄN</t>
        </is>
      </c>
      <c r="E225" t="inlineStr">
        <is>
          <t>BOLLNÄS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16088-2020</t>
        </is>
      </c>
      <c r="B226" s="1" t="n">
        <v>43916</v>
      </c>
      <c r="C226" s="1" t="n">
        <v>45188</v>
      </c>
      <c r="D226" t="inlineStr">
        <is>
          <t>GÄVLEBORGS LÄN</t>
        </is>
      </c>
      <c r="E226" t="inlineStr">
        <is>
          <t>BOLLNÄS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17880-2020</t>
        </is>
      </c>
      <c r="B227" s="1" t="n">
        <v>43924</v>
      </c>
      <c r="C227" s="1" t="n">
        <v>45188</v>
      </c>
      <c r="D227" t="inlineStr">
        <is>
          <t>GÄVLEBORGS LÄN</t>
        </is>
      </c>
      <c r="E227" t="inlineStr">
        <is>
          <t>BOLLNÄS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18020-2020</t>
        </is>
      </c>
      <c r="B228" s="1" t="n">
        <v>43927</v>
      </c>
      <c r="C228" s="1" t="n">
        <v>45188</v>
      </c>
      <c r="D228" t="inlineStr">
        <is>
          <t>GÄVLEBORGS LÄN</t>
        </is>
      </c>
      <c r="E228" t="inlineStr">
        <is>
          <t>BOLLNÄS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18637-2020</t>
        </is>
      </c>
      <c r="B229" s="1" t="n">
        <v>43930</v>
      </c>
      <c r="C229" s="1" t="n">
        <v>45188</v>
      </c>
      <c r="D229" t="inlineStr">
        <is>
          <t>GÄVLEBORGS LÄN</t>
        </is>
      </c>
      <c r="E229" t="inlineStr">
        <is>
          <t>BOLLNÄS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20308-2020</t>
        </is>
      </c>
      <c r="B230" s="1" t="n">
        <v>43945</v>
      </c>
      <c r="C230" s="1" t="n">
        <v>45188</v>
      </c>
      <c r="D230" t="inlineStr">
        <is>
          <t>GÄVLEBORGS LÄN</t>
        </is>
      </c>
      <c r="E230" t="inlineStr">
        <is>
          <t>BOLLNÄS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20697-2020</t>
        </is>
      </c>
      <c r="B231" s="1" t="n">
        <v>43949</v>
      </c>
      <c r="C231" s="1" t="n">
        <v>45188</v>
      </c>
      <c r="D231" t="inlineStr">
        <is>
          <t>GÄVLEBORGS LÄN</t>
        </is>
      </c>
      <c r="E231" t="inlineStr">
        <is>
          <t>BOLLNÄS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20692-2020</t>
        </is>
      </c>
      <c r="B232" s="1" t="n">
        <v>43949</v>
      </c>
      <c r="C232" s="1" t="n">
        <v>45188</v>
      </c>
      <c r="D232" t="inlineStr">
        <is>
          <t>GÄVLEBORGS LÄN</t>
        </is>
      </c>
      <c r="E232" t="inlineStr">
        <is>
          <t>BOLLNÄS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21431-2020</t>
        </is>
      </c>
      <c r="B233" s="1" t="n">
        <v>43956</v>
      </c>
      <c r="C233" s="1" t="n">
        <v>45188</v>
      </c>
      <c r="D233" t="inlineStr">
        <is>
          <t>GÄVLEBORGS LÄN</t>
        </is>
      </c>
      <c r="E233" t="inlineStr">
        <is>
          <t>BOLLNÄS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26446-2020</t>
        </is>
      </c>
      <c r="B234" s="1" t="n">
        <v>43987</v>
      </c>
      <c r="C234" s="1" t="n">
        <v>45188</v>
      </c>
      <c r="D234" t="inlineStr">
        <is>
          <t>GÄVLEBORGS LÄN</t>
        </is>
      </c>
      <c r="E234" t="inlineStr">
        <is>
          <t>BOLLNÄS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27561-2020</t>
        </is>
      </c>
      <c r="B235" s="1" t="n">
        <v>43991</v>
      </c>
      <c r="C235" s="1" t="n">
        <v>45188</v>
      </c>
      <c r="D235" t="inlineStr">
        <is>
          <t>GÄVLEBORGS LÄN</t>
        </is>
      </c>
      <c r="E235" t="inlineStr">
        <is>
          <t>BOLLNÄS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27440-2020</t>
        </is>
      </c>
      <c r="B236" s="1" t="n">
        <v>43993</v>
      </c>
      <c r="C236" s="1" t="n">
        <v>45188</v>
      </c>
      <c r="D236" t="inlineStr">
        <is>
          <t>GÄVLEBORGS LÄN</t>
        </is>
      </c>
      <c r="E236" t="inlineStr">
        <is>
          <t>BOLLNÄS</t>
        </is>
      </c>
      <c r="F236" t="inlineStr">
        <is>
          <t>Sveaskog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27526-2020</t>
        </is>
      </c>
      <c r="B237" s="1" t="n">
        <v>43993</v>
      </c>
      <c r="C237" s="1" t="n">
        <v>45188</v>
      </c>
      <c r="D237" t="inlineStr">
        <is>
          <t>GÄVLEBORGS LÄN</t>
        </is>
      </c>
      <c r="E237" t="inlineStr">
        <is>
          <t>BOLLNÄS</t>
        </is>
      </c>
      <c r="F237" t="inlineStr">
        <is>
          <t>Sveaskog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27793-2020</t>
        </is>
      </c>
      <c r="B238" s="1" t="n">
        <v>43994</v>
      </c>
      <c r="C238" s="1" t="n">
        <v>45188</v>
      </c>
      <c r="D238" t="inlineStr">
        <is>
          <t>GÄVLEBORGS LÄN</t>
        </is>
      </c>
      <c r="E238" t="inlineStr">
        <is>
          <t>BOLLNÄS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28435-2020</t>
        </is>
      </c>
      <c r="B239" s="1" t="n">
        <v>43998</v>
      </c>
      <c r="C239" s="1" t="n">
        <v>45188</v>
      </c>
      <c r="D239" t="inlineStr">
        <is>
          <t>GÄVLEBORGS LÄN</t>
        </is>
      </c>
      <c r="E239" t="inlineStr">
        <is>
          <t>BOLLNÄS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28823-2020</t>
        </is>
      </c>
      <c r="B240" s="1" t="n">
        <v>44000</v>
      </c>
      <c r="C240" s="1" t="n">
        <v>45188</v>
      </c>
      <c r="D240" t="inlineStr">
        <is>
          <t>GÄVLEBORGS LÄN</t>
        </is>
      </c>
      <c r="E240" t="inlineStr">
        <is>
          <t>BOLLNÄS</t>
        </is>
      </c>
      <c r="F240" t="inlineStr">
        <is>
          <t>Sveaskog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29836-2020</t>
        </is>
      </c>
      <c r="B241" s="1" t="n">
        <v>44006</v>
      </c>
      <c r="C241" s="1" t="n">
        <v>45188</v>
      </c>
      <c r="D241" t="inlineStr">
        <is>
          <t>GÄVLEBORGS LÄN</t>
        </is>
      </c>
      <c r="E241" t="inlineStr">
        <is>
          <t>BOLLNÄS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30587-2020</t>
        </is>
      </c>
      <c r="B242" s="1" t="n">
        <v>44008</v>
      </c>
      <c r="C242" s="1" t="n">
        <v>45188</v>
      </c>
      <c r="D242" t="inlineStr">
        <is>
          <t>GÄVLEBORGS LÄN</t>
        </is>
      </c>
      <c r="E242" t="inlineStr">
        <is>
          <t>BOLLNÄS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31287-2020</t>
        </is>
      </c>
      <c r="B243" s="1" t="n">
        <v>44012</v>
      </c>
      <c r="C243" s="1" t="n">
        <v>45188</v>
      </c>
      <c r="D243" t="inlineStr">
        <is>
          <t>GÄVLEBORGS LÄN</t>
        </is>
      </c>
      <c r="E243" t="inlineStr">
        <is>
          <t>BOLLNÄS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31599-2020</t>
        </is>
      </c>
      <c r="B244" s="1" t="n">
        <v>44013</v>
      </c>
      <c r="C244" s="1" t="n">
        <v>45188</v>
      </c>
      <c r="D244" t="inlineStr">
        <is>
          <t>GÄVLEBORGS LÄN</t>
        </is>
      </c>
      <c r="E244" t="inlineStr">
        <is>
          <t>BOLLNÄS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31817-2020</t>
        </is>
      </c>
      <c r="B245" s="1" t="n">
        <v>44014</v>
      </c>
      <c r="C245" s="1" t="n">
        <v>45188</v>
      </c>
      <c r="D245" t="inlineStr">
        <is>
          <t>GÄVLEBORGS LÄN</t>
        </is>
      </c>
      <c r="E245" t="inlineStr">
        <is>
          <t>BOLLNÄS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31830-2020</t>
        </is>
      </c>
      <c r="B246" s="1" t="n">
        <v>44014</v>
      </c>
      <c r="C246" s="1" t="n">
        <v>45188</v>
      </c>
      <c r="D246" t="inlineStr">
        <is>
          <t>GÄVLEBORGS LÄN</t>
        </is>
      </c>
      <c r="E246" t="inlineStr">
        <is>
          <t>BOLLNÄS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31842-2020</t>
        </is>
      </c>
      <c r="B247" s="1" t="n">
        <v>44014</v>
      </c>
      <c r="C247" s="1" t="n">
        <v>45188</v>
      </c>
      <c r="D247" t="inlineStr">
        <is>
          <t>GÄVLEBORGS LÄN</t>
        </is>
      </c>
      <c r="E247" t="inlineStr">
        <is>
          <t>BOLLNÄS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31827-2020</t>
        </is>
      </c>
      <c r="B248" s="1" t="n">
        <v>44014</v>
      </c>
      <c r="C248" s="1" t="n">
        <v>45188</v>
      </c>
      <c r="D248" t="inlineStr">
        <is>
          <t>GÄVLEBORGS LÄN</t>
        </is>
      </c>
      <c r="E248" t="inlineStr">
        <is>
          <t>BOLLNÄS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31890-2020</t>
        </is>
      </c>
      <c r="B249" s="1" t="n">
        <v>44014</v>
      </c>
      <c r="C249" s="1" t="n">
        <v>45188</v>
      </c>
      <c r="D249" t="inlineStr">
        <is>
          <t>GÄVLEBORGS LÄN</t>
        </is>
      </c>
      <c r="E249" t="inlineStr">
        <is>
          <t>BOLLNÄS</t>
        </is>
      </c>
      <c r="G249" t="n">
        <v>0.1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32234-2020</t>
        </is>
      </c>
      <c r="B250" s="1" t="n">
        <v>44015</v>
      </c>
      <c r="C250" s="1" t="n">
        <v>45188</v>
      </c>
      <c r="D250" t="inlineStr">
        <is>
          <t>GÄVLEBORGS LÄN</t>
        </is>
      </c>
      <c r="E250" t="inlineStr">
        <is>
          <t>BOLLNÄS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32293-2020</t>
        </is>
      </c>
      <c r="B251" s="1" t="n">
        <v>44015</v>
      </c>
      <c r="C251" s="1" t="n">
        <v>45188</v>
      </c>
      <c r="D251" t="inlineStr">
        <is>
          <t>GÄVLEBORGS LÄN</t>
        </is>
      </c>
      <c r="E251" t="inlineStr">
        <is>
          <t>BOLLNÄS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34683-2020</t>
        </is>
      </c>
      <c r="B252" s="1" t="n">
        <v>44035</v>
      </c>
      <c r="C252" s="1" t="n">
        <v>45188</v>
      </c>
      <c r="D252" t="inlineStr">
        <is>
          <t>GÄVLEBORGS LÄN</t>
        </is>
      </c>
      <c r="E252" t="inlineStr">
        <is>
          <t>BOLLNÄS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34740-2020</t>
        </is>
      </c>
      <c r="B253" s="1" t="n">
        <v>44035</v>
      </c>
      <c r="C253" s="1" t="n">
        <v>45188</v>
      </c>
      <c r="D253" t="inlineStr">
        <is>
          <t>GÄVLEBORGS LÄN</t>
        </is>
      </c>
      <c r="E253" t="inlineStr">
        <is>
          <t>BOLLNÄS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37411-2020</t>
        </is>
      </c>
      <c r="B254" s="1" t="n">
        <v>44055</v>
      </c>
      <c r="C254" s="1" t="n">
        <v>45188</v>
      </c>
      <c r="D254" t="inlineStr">
        <is>
          <t>GÄVLEBORGS LÄN</t>
        </is>
      </c>
      <c r="E254" t="inlineStr">
        <is>
          <t>BOLLNÄS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38011-2020</t>
        </is>
      </c>
      <c r="B255" s="1" t="n">
        <v>44057</v>
      </c>
      <c r="C255" s="1" t="n">
        <v>45188</v>
      </c>
      <c r="D255" t="inlineStr">
        <is>
          <t>GÄVLEBORGS LÄN</t>
        </is>
      </c>
      <c r="E255" t="inlineStr">
        <is>
          <t>BOLLNÄS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38680-2020</t>
        </is>
      </c>
      <c r="B256" s="1" t="n">
        <v>44061</v>
      </c>
      <c r="C256" s="1" t="n">
        <v>45188</v>
      </c>
      <c r="D256" t="inlineStr">
        <is>
          <t>GÄVLEBORGS LÄN</t>
        </is>
      </c>
      <c r="E256" t="inlineStr">
        <is>
          <t>BOLLNÄS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38870-2020</t>
        </is>
      </c>
      <c r="B257" s="1" t="n">
        <v>44062</v>
      </c>
      <c r="C257" s="1" t="n">
        <v>45188</v>
      </c>
      <c r="D257" t="inlineStr">
        <is>
          <t>GÄVLEBORGS LÄN</t>
        </is>
      </c>
      <c r="E257" t="inlineStr">
        <is>
          <t>BOLLNÄS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39371-2020</t>
        </is>
      </c>
      <c r="B258" s="1" t="n">
        <v>44064</v>
      </c>
      <c r="C258" s="1" t="n">
        <v>45188</v>
      </c>
      <c r="D258" t="inlineStr">
        <is>
          <t>GÄVLEBORGS LÄN</t>
        </is>
      </c>
      <c r="E258" t="inlineStr">
        <is>
          <t>BOLLNÄS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40929-2020</t>
        </is>
      </c>
      <c r="B259" s="1" t="n">
        <v>44070</v>
      </c>
      <c r="C259" s="1" t="n">
        <v>45188</v>
      </c>
      <c r="D259" t="inlineStr">
        <is>
          <t>GÄVLEBORGS LÄN</t>
        </is>
      </c>
      <c r="E259" t="inlineStr">
        <is>
          <t>BOLLNÄS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42308-2020</t>
        </is>
      </c>
      <c r="B260" s="1" t="n">
        <v>44076</v>
      </c>
      <c r="C260" s="1" t="n">
        <v>45188</v>
      </c>
      <c r="D260" t="inlineStr">
        <is>
          <t>GÄVLEBORGS LÄN</t>
        </is>
      </c>
      <c r="E260" t="inlineStr">
        <is>
          <t>BOLLNÄS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42318-2020</t>
        </is>
      </c>
      <c r="B261" s="1" t="n">
        <v>44076</v>
      </c>
      <c r="C261" s="1" t="n">
        <v>45188</v>
      </c>
      <c r="D261" t="inlineStr">
        <is>
          <t>GÄVLEBORGS LÄN</t>
        </is>
      </c>
      <c r="E261" t="inlineStr">
        <is>
          <t>BOLLNÄS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44018-2020</t>
        </is>
      </c>
      <c r="B262" s="1" t="n">
        <v>44083</v>
      </c>
      <c r="C262" s="1" t="n">
        <v>45188</v>
      </c>
      <c r="D262" t="inlineStr">
        <is>
          <t>GÄVLEBORGS LÄN</t>
        </is>
      </c>
      <c r="E262" t="inlineStr">
        <is>
          <t>BOLLNÄS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44017-2020</t>
        </is>
      </c>
      <c r="B263" s="1" t="n">
        <v>44083</v>
      </c>
      <c r="C263" s="1" t="n">
        <v>45188</v>
      </c>
      <c r="D263" t="inlineStr">
        <is>
          <t>GÄVLEBORGS LÄN</t>
        </is>
      </c>
      <c r="E263" t="inlineStr">
        <is>
          <t>BOLLNÄS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44014-2020</t>
        </is>
      </c>
      <c r="B264" s="1" t="n">
        <v>44083</v>
      </c>
      <c r="C264" s="1" t="n">
        <v>45188</v>
      </c>
      <c r="D264" t="inlineStr">
        <is>
          <t>GÄVLEBORGS LÄN</t>
        </is>
      </c>
      <c r="E264" t="inlineStr">
        <is>
          <t>BOLLNÄS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44012-2020</t>
        </is>
      </c>
      <c r="B265" s="1" t="n">
        <v>44083</v>
      </c>
      <c r="C265" s="1" t="n">
        <v>45188</v>
      </c>
      <c r="D265" t="inlineStr">
        <is>
          <t>GÄVLEBORGS LÄN</t>
        </is>
      </c>
      <c r="E265" t="inlineStr">
        <is>
          <t>BOLLNÄS</t>
        </is>
      </c>
      <c r="G265" t="n">
        <v>4.2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44270-2020</t>
        </is>
      </c>
      <c r="B266" s="1" t="n">
        <v>44084</v>
      </c>
      <c r="C266" s="1" t="n">
        <v>45188</v>
      </c>
      <c r="D266" t="inlineStr">
        <is>
          <t>GÄVLEBORGS LÄN</t>
        </is>
      </c>
      <c r="E266" t="inlineStr">
        <is>
          <t>BOLLNÄS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45128-2020</t>
        </is>
      </c>
      <c r="B267" s="1" t="n">
        <v>44088</v>
      </c>
      <c r="C267" s="1" t="n">
        <v>45188</v>
      </c>
      <c r="D267" t="inlineStr">
        <is>
          <t>GÄVLEBORGS LÄN</t>
        </is>
      </c>
      <c r="E267" t="inlineStr">
        <is>
          <t>BOLLNÄS</t>
        </is>
      </c>
      <c r="F267" t="inlineStr">
        <is>
          <t>Bergvik skog väst AB</t>
        </is>
      </c>
      <c r="G267" t="n">
        <v>27.9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45317-2020</t>
        </is>
      </c>
      <c r="B268" s="1" t="n">
        <v>44089</v>
      </c>
      <c r="C268" s="1" t="n">
        <v>45188</v>
      </c>
      <c r="D268" t="inlineStr">
        <is>
          <t>GÄVLEBORGS LÄN</t>
        </is>
      </c>
      <c r="E268" t="inlineStr">
        <is>
          <t>BOLLNÄS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45620-2020</t>
        </is>
      </c>
      <c r="B269" s="1" t="n">
        <v>44090</v>
      </c>
      <c r="C269" s="1" t="n">
        <v>45188</v>
      </c>
      <c r="D269" t="inlineStr">
        <is>
          <t>GÄVLEBORGS LÄN</t>
        </is>
      </c>
      <c r="E269" t="inlineStr">
        <is>
          <t>BOLLNÄS</t>
        </is>
      </c>
      <c r="F269" t="inlineStr">
        <is>
          <t>Bergvik skog väst AB</t>
        </is>
      </c>
      <c r="G269" t="n">
        <v>7.4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46654-2020</t>
        </is>
      </c>
      <c r="B270" s="1" t="n">
        <v>44095</v>
      </c>
      <c r="C270" s="1" t="n">
        <v>45188</v>
      </c>
      <c r="D270" t="inlineStr">
        <is>
          <t>GÄVLEBORGS LÄN</t>
        </is>
      </c>
      <c r="E270" t="inlineStr">
        <is>
          <t>BOLLNÄS</t>
        </is>
      </c>
      <c r="G270" t="n">
        <v>3.7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48734-2020</t>
        </is>
      </c>
      <c r="B271" s="1" t="n">
        <v>44103</v>
      </c>
      <c r="C271" s="1" t="n">
        <v>45188</v>
      </c>
      <c r="D271" t="inlineStr">
        <is>
          <t>GÄVLEBORGS LÄN</t>
        </is>
      </c>
      <c r="E271" t="inlineStr">
        <is>
          <t>BOLLNÄS</t>
        </is>
      </c>
      <c r="G271" t="n">
        <v>10.4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49465-2020</t>
        </is>
      </c>
      <c r="B272" s="1" t="n">
        <v>44105</v>
      </c>
      <c r="C272" s="1" t="n">
        <v>45188</v>
      </c>
      <c r="D272" t="inlineStr">
        <is>
          <t>GÄVLEBORGS LÄN</t>
        </is>
      </c>
      <c r="E272" t="inlineStr">
        <is>
          <t>BOLLNÄS</t>
        </is>
      </c>
      <c r="G272" t="n">
        <v>4.9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49337-2020</t>
        </is>
      </c>
      <c r="B273" s="1" t="n">
        <v>44105</v>
      </c>
      <c r="C273" s="1" t="n">
        <v>45188</v>
      </c>
      <c r="D273" t="inlineStr">
        <is>
          <t>GÄVLEBORGS LÄN</t>
        </is>
      </c>
      <c r="E273" t="inlineStr">
        <is>
          <t>BOLLNÄS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50376-2020</t>
        </is>
      </c>
      <c r="B274" s="1" t="n">
        <v>44110</v>
      </c>
      <c r="C274" s="1" t="n">
        <v>45188</v>
      </c>
      <c r="D274" t="inlineStr">
        <is>
          <t>GÄVLEBORGS LÄN</t>
        </is>
      </c>
      <c r="E274" t="inlineStr">
        <is>
          <t>BOLLNÄS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50571-2020</t>
        </is>
      </c>
      <c r="B275" s="1" t="n">
        <v>44110</v>
      </c>
      <c r="C275" s="1" t="n">
        <v>45188</v>
      </c>
      <c r="D275" t="inlineStr">
        <is>
          <t>GÄVLEBORGS LÄN</t>
        </is>
      </c>
      <c r="E275" t="inlineStr">
        <is>
          <t>BOLLNÄS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52441-2020</t>
        </is>
      </c>
      <c r="B276" s="1" t="n">
        <v>44116</v>
      </c>
      <c r="C276" s="1" t="n">
        <v>45188</v>
      </c>
      <c r="D276" t="inlineStr">
        <is>
          <t>GÄVLEBORGS LÄN</t>
        </is>
      </c>
      <c r="E276" t="inlineStr">
        <is>
          <t>BOLLNÄS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52908-2020</t>
        </is>
      </c>
      <c r="B277" s="1" t="n">
        <v>44119</v>
      </c>
      <c r="C277" s="1" t="n">
        <v>45188</v>
      </c>
      <c r="D277" t="inlineStr">
        <is>
          <t>GÄVLEBORGS LÄN</t>
        </is>
      </c>
      <c r="E277" t="inlineStr">
        <is>
          <t>BOLLNÄS</t>
        </is>
      </c>
      <c r="F277" t="inlineStr">
        <is>
          <t>Bergvik skog väst AB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52907-2020</t>
        </is>
      </c>
      <c r="B278" s="1" t="n">
        <v>44119</v>
      </c>
      <c r="C278" s="1" t="n">
        <v>45188</v>
      </c>
      <c r="D278" t="inlineStr">
        <is>
          <t>GÄVLEBORGS LÄN</t>
        </is>
      </c>
      <c r="E278" t="inlineStr">
        <is>
          <t>BOLLNÄS</t>
        </is>
      </c>
      <c r="F278" t="inlineStr">
        <is>
          <t>Bergvik skog väst AB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52776-2020</t>
        </is>
      </c>
      <c r="B279" s="1" t="n">
        <v>44119</v>
      </c>
      <c r="C279" s="1" t="n">
        <v>45188</v>
      </c>
      <c r="D279" t="inlineStr">
        <is>
          <t>GÄVLEBORGS LÄN</t>
        </is>
      </c>
      <c r="E279" t="inlineStr">
        <is>
          <t>BOLLNÄS</t>
        </is>
      </c>
      <c r="F279" t="inlineStr">
        <is>
          <t>Holmen skog AB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52950-2020</t>
        </is>
      </c>
      <c r="B280" s="1" t="n">
        <v>44120</v>
      </c>
      <c r="C280" s="1" t="n">
        <v>45188</v>
      </c>
      <c r="D280" t="inlineStr">
        <is>
          <t>GÄVLEBORGS LÄN</t>
        </is>
      </c>
      <c r="E280" t="inlineStr">
        <is>
          <t>BOLLNÄS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53853-2020</t>
        </is>
      </c>
      <c r="B281" s="1" t="n">
        <v>44125</v>
      </c>
      <c r="C281" s="1" t="n">
        <v>45188</v>
      </c>
      <c r="D281" t="inlineStr">
        <is>
          <t>GÄVLEBORGS LÄN</t>
        </is>
      </c>
      <c r="E281" t="inlineStr">
        <is>
          <t>BOLLNÄS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54004-2020</t>
        </is>
      </c>
      <c r="B282" s="1" t="n">
        <v>44125</v>
      </c>
      <c r="C282" s="1" t="n">
        <v>45188</v>
      </c>
      <c r="D282" t="inlineStr">
        <is>
          <t>GÄVLEBORGS LÄN</t>
        </is>
      </c>
      <c r="E282" t="inlineStr">
        <is>
          <t>BOLLNÄS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54704-2020</t>
        </is>
      </c>
      <c r="B283" s="1" t="n">
        <v>44127</v>
      </c>
      <c r="C283" s="1" t="n">
        <v>45188</v>
      </c>
      <c r="D283" t="inlineStr">
        <is>
          <t>GÄVLEBORGS LÄN</t>
        </is>
      </c>
      <c r="E283" t="inlineStr">
        <is>
          <t>BOLLNÄS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54675-2020</t>
        </is>
      </c>
      <c r="B284" s="1" t="n">
        <v>44127</v>
      </c>
      <c r="C284" s="1" t="n">
        <v>45188</v>
      </c>
      <c r="D284" t="inlineStr">
        <is>
          <t>GÄVLEBORGS LÄN</t>
        </is>
      </c>
      <c r="E284" t="inlineStr">
        <is>
          <t>BOLLNÄS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54699-2020</t>
        </is>
      </c>
      <c r="B285" s="1" t="n">
        <v>44127</v>
      </c>
      <c r="C285" s="1" t="n">
        <v>45188</v>
      </c>
      <c r="D285" t="inlineStr">
        <is>
          <t>GÄVLEBORGS LÄN</t>
        </is>
      </c>
      <c r="E285" t="inlineStr">
        <is>
          <t>BOLLNÄS</t>
        </is>
      </c>
      <c r="G285" t="n">
        <v>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54969-2020</t>
        </is>
      </c>
      <c r="B286" s="1" t="n">
        <v>44130</v>
      </c>
      <c r="C286" s="1" t="n">
        <v>45188</v>
      </c>
      <c r="D286" t="inlineStr">
        <is>
          <t>GÄVLEBORGS LÄN</t>
        </is>
      </c>
      <c r="E286" t="inlineStr">
        <is>
          <t>BOLLNÄS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56139-2020</t>
        </is>
      </c>
      <c r="B287" s="1" t="n">
        <v>44133</v>
      </c>
      <c r="C287" s="1" t="n">
        <v>45188</v>
      </c>
      <c r="D287" t="inlineStr">
        <is>
          <t>GÄVLEBORGS LÄN</t>
        </is>
      </c>
      <c r="E287" t="inlineStr">
        <is>
          <t>BOLLNÄS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56151-2020</t>
        </is>
      </c>
      <c r="B288" s="1" t="n">
        <v>44133</v>
      </c>
      <c r="C288" s="1" t="n">
        <v>45188</v>
      </c>
      <c r="D288" t="inlineStr">
        <is>
          <t>GÄVLEBORGS LÄN</t>
        </is>
      </c>
      <c r="E288" t="inlineStr">
        <is>
          <t>BOLLNÄS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56149-2020</t>
        </is>
      </c>
      <c r="B289" s="1" t="n">
        <v>44133</v>
      </c>
      <c r="C289" s="1" t="n">
        <v>45188</v>
      </c>
      <c r="D289" t="inlineStr">
        <is>
          <t>GÄVLEBORGS LÄN</t>
        </is>
      </c>
      <c r="E289" t="inlineStr">
        <is>
          <t>BOLLNÄS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56641-2020</t>
        </is>
      </c>
      <c r="B290" s="1" t="n">
        <v>44137</v>
      </c>
      <c r="C290" s="1" t="n">
        <v>45188</v>
      </c>
      <c r="D290" t="inlineStr">
        <is>
          <t>GÄVLEBORGS LÄN</t>
        </is>
      </c>
      <c r="E290" t="inlineStr">
        <is>
          <t>BOLLNÄS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57634-2020</t>
        </is>
      </c>
      <c r="B291" s="1" t="n">
        <v>44140</v>
      </c>
      <c r="C291" s="1" t="n">
        <v>45188</v>
      </c>
      <c r="D291" t="inlineStr">
        <is>
          <t>GÄVLEBORGS LÄN</t>
        </is>
      </c>
      <c r="E291" t="inlineStr">
        <is>
          <t>BOLLNÄS</t>
        </is>
      </c>
      <c r="F291" t="inlineStr">
        <is>
          <t>Holmen skog AB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57885-2020</t>
        </is>
      </c>
      <c r="B292" s="1" t="n">
        <v>44141</v>
      </c>
      <c r="C292" s="1" t="n">
        <v>45188</v>
      </c>
      <c r="D292" t="inlineStr">
        <is>
          <t>GÄVLEBORGS LÄN</t>
        </is>
      </c>
      <c r="E292" t="inlineStr">
        <is>
          <t>BOLLNÄS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58001-2020</t>
        </is>
      </c>
      <c r="B293" s="1" t="n">
        <v>44144</v>
      </c>
      <c r="C293" s="1" t="n">
        <v>45188</v>
      </c>
      <c r="D293" t="inlineStr">
        <is>
          <t>GÄVLEBORGS LÄN</t>
        </is>
      </c>
      <c r="E293" t="inlineStr">
        <is>
          <t>BOLLNÄS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58030-2020</t>
        </is>
      </c>
      <c r="B294" s="1" t="n">
        <v>44144</v>
      </c>
      <c r="C294" s="1" t="n">
        <v>45188</v>
      </c>
      <c r="D294" t="inlineStr">
        <is>
          <t>GÄVLEBORGS LÄN</t>
        </is>
      </c>
      <c r="E294" t="inlineStr">
        <is>
          <t>BOLLNÄS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58883-2020</t>
        </is>
      </c>
      <c r="B295" s="1" t="n">
        <v>44146</v>
      </c>
      <c r="C295" s="1" t="n">
        <v>45188</v>
      </c>
      <c r="D295" t="inlineStr">
        <is>
          <t>GÄVLEBORGS LÄN</t>
        </is>
      </c>
      <c r="E295" t="inlineStr">
        <is>
          <t>BOLLNÄS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59154-2020</t>
        </is>
      </c>
      <c r="B296" s="1" t="n">
        <v>44147</v>
      </c>
      <c r="C296" s="1" t="n">
        <v>45188</v>
      </c>
      <c r="D296" t="inlineStr">
        <is>
          <t>GÄVLEBORGS LÄN</t>
        </is>
      </c>
      <c r="E296" t="inlineStr">
        <is>
          <t>BOLLNÄS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59311-2020</t>
        </is>
      </c>
      <c r="B297" s="1" t="n">
        <v>44147</v>
      </c>
      <c r="C297" s="1" t="n">
        <v>45188</v>
      </c>
      <c r="D297" t="inlineStr">
        <is>
          <t>GÄVLEBORGS LÄN</t>
        </is>
      </c>
      <c r="E297" t="inlineStr">
        <is>
          <t>BOLLNÄS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59107-2020</t>
        </is>
      </c>
      <c r="B298" s="1" t="n">
        <v>44147</v>
      </c>
      <c r="C298" s="1" t="n">
        <v>45188</v>
      </c>
      <c r="D298" t="inlineStr">
        <is>
          <t>GÄVLEBORGS LÄN</t>
        </is>
      </c>
      <c r="E298" t="inlineStr">
        <is>
          <t>BOLLNÄS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59161-2020</t>
        </is>
      </c>
      <c r="B299" s="1" t="n">
        <v>44147</v>
      </c>
      <c r="C299" s="1" t="n">
        <v>45188</v>
      </c>
      <c r="D299" t="inlineStr">
        <is>
          <t>GÄVLEBORGS LÄN</t>
        </is>
      </c>
      <c r="E299" t="inlineStr">
        <is>
          <t>BOLLNÄS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59463-2020</t>
        </is>
      </c>
      <c r="B300" s="1" t="n">
        <v>44148</v>
      </c>
      <c r="C300" s="1" t="n">
        <v>45188</v>
      </c>
      <c r="D300" t="inlineStr">
        <is>
          <t>GÄVLEBORGS LÄN</t>
        </is>
      </c>
      <c r="E300" t="inlineStr">
        <is>
          <t>BOLLNÄS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59573-2020</t>
        </is>
      </c>
      <c r="B301" s="1" t="n">
        <v>44148</v>
      </c>
      <c r="C301" s="1" t="n">
        <v>45188</v>
      </c>
      <c r="D301" t="inlineStr">
        <is>
          <t>GÄVLEBORGS LÄN</t>
        </is>
      </c>
      <c r="E301" t="inlineStr">
        <is>
          <t>BOLLNÄS</t>
        </is>
      </c>
      <c r="F301" t="inlineStr">
        <is>
          <t>Bergvik skog väst AB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59723-2020</t>
        </is>
      </c>
      <c r="B302" s="1" t="n">
        <v>44151</v>
      </c>
      <c r="C302" s="1" t="n">
        <v>45188</v>
      </c>
      <c r="D302" t="inlineStr">
        <is>
          <t>GÄVLEBORGS LÄN</t>
        </is>
      </c>
      <c r="E302" t="inlineStr">
        <is>
          <t>BOLLNÄS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59734-2020</t>
        </is>
      </c>
      <c r="B303" s="1" t="n">
        <v>44151</v>
      </c>
      <c r="C303" s="1" t="n">
        <v>45188</v>
      </c>
      <c r="D303" t="inlineStr">
        <is>
          <t>GÄVLEBORGS LÄN</t>
        </is>
      </c>
      <c r="E303" t="inlineStr">
        <is>
          <t>BOLLNÄS</t>
        </is>
      </c>
      <c r="G303" t="n">
        <v>7.4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60071-2020</t>
        </is>
      </c>
      <c r="B304" s="1" t="n">
        <v>44151</v>
      </c>
      <c r="C304" s="1" t="n">
        <v>45188</v>
      </c>
      <c r="D304" t="inlineStr">
        <is>
          <t>GÄVLEBORGS LÄN</t>
        </is>
      </c>
      <c r="E304" t="inlineStr">
        <is>
          <t>BOLLNÄS</t>
        </is>
      </c>
      <c r="F304" t="inlineStr">
        <is>
          <t>Bergvik skog väst AB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59754-2020</t>
        </is>
      </c>
      <c r="B305" s="1" t="n">
        <v>44151</v>
      </c>
      <c r="C305" s="1" t="n">
        <v>45188</v>
      </c>
      <c r="D305" t="inlineStr">
        <is>
          <t>GÄVLEBORGS LÄN</t>
        </is>
      </c>
      <c r="E305" t="inlineStr">
        <is>
          <t>BOLLNÄS</t>
        </is>
      </c>
      <c r="G305" t="n">
        <v>7.8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59690-2020</t>
        </is>
      </c>
      <c r="B306" s="1" t="n">
        <v>44151</v>
      </c>
      <c r="C306" s="1" t="n">
        <v>45188</v>
      </c>
      <c r="D306" t="inlineStr">
        <is>
          <t>GÄVLEBORGS LÄN</t>
        </is>
      </c>
      <c r="E306" t="inlineStr">
        <is>
          <t>BOLLNÄS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59728-2020</t>
        </is>
      </c>
      <c r="B307" s="1" t="n">
        <v>44151</v>
      </c>
      <c r="C307" s="1" t="n">
        <v>45188</v>
      </c>
      <c r="D307" t="inlineStr">
        <is>
          <t>GÄVLEBORGS LÄN</t>
        </is>
      </c>
      <c r="E307" t="inlineStr">
        <is>
          <t>BOLLNÄS</t>
        </is>
      </c>
      <c r="G307" t="n">
        <v>3.8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59910-2020</t>
        </is>
      </c>
      <c r="B308" s="1" t="n">
        <v>44151</v>
      </c>
      <c r="C308" s="1" t="n">
        <v>45188</v>
      </c>
      <c r="D308" t="inlineStr">
        <is>
          <t>GÄVLEBORGS LÄN</t>
        </is>
      </c>
      <c r="E308" t="inlineStr">
        <is>
          <t>BOLLNÄS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60075-2020</t>
        </is>
      </c>
      <c r="B309" s="1" t="n">
        <v>44152</v>
      </c>
      <c r="C309" s="1" t="n">
        <v>45188</v>
      </c>
      <c r="D309" t="inlineStr">
        <is>
          <t>GÄVLEBORGS LÄN</t>
        </is>
      </c>
      <c r="E309" t="inlineStr">
        <is>
          <t>BOLLNÄS</t>
        </is>
      </c>
      <c r="F309" t="inlineStr">
        <is>
          <t>Bergvik skog väst AB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60717-2020</t>
        </is>
      </c>
      <c r="B310" s="1" t="n">
        <v>44153</v>
      </c>
      <c r="C310" s="1" t="n">
        <v>45188</v>
      </c>
      <c r="D310" t="inlineStr">
        <is>
          <t>GÄVLEBORGS LÄN</t>
        </is>
      </c>
      <c r="E310" t="inlineStr">
        <is>
          <t>BOLLNÄS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60720-2020</t>
        </is>
      </c>
      <c r="B311" s="1" t="n">
        <v>44153</v>
      </c>
      <c r="C311" s="1" t="n">
        <v>45188</v>
      </c>
      <c r="D311" t="inlineStr">
        <is>
          <t>GÄVLEBORGS LÄN</t>
        </is>
      </c>
      <c r="E311" t="inlineStr">
        <is>
          <t>BOLLNÄS</t>
        </is>
      </c>
      <c r="F311" t="inlineStr">
        <is>
          <t>Kommuner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60729-2020</t>
        </is>
      </c>
      <c r="B312" s="1" t="n">
        <v>44153</v>
      </c>
      <c r="C312" s="1" t="n">
        <v>45188</v>
      </c>
      <c r="D312" t="inlineStr">
        <is>
          <t>GÄVLEBORGS LÄN</t>
        </is>
      </c>
      <c r="E312" t="inlineStr">
        <is>
          <t>BOLLNÄS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60726-2020</t>
        </is>
      </c>
      <c r="B313" s="1" t="n">
        <v>44153</v>
      </c>
      <c r="C313" s="1" t="n">
        <v>45188</v>
      </c>
      <c r="D313" t="inlineStr">
        <is>
          <t>GÄVLEBORGS LÄN</t>
        </is>
      </c>
      <c r="E313" t="inlineStr">
        <is>
          <t>BOLLNÄS</t>
        </is>
      </c>
      <c r="F313" t="inlineStr">
        <is>
          <t>Kommuner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62423-2020</t>
        </is>
      </c>
      <c r="B314" s="1" t="n">
        <v>44160</v>
      </c>
      <c r="C314" s="1" t="n">
        <v>45188</v>
      </c>
      <c r="D314" t="inlineStr">
        <is>
          <t>GÄVLEBORGS LÄN</t>
        </is>
      </c>
      <c r="E314" t="inlineStr">
        <is>
          <t>BOLLNÄS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62635-2020</t>
        </is>
      </c>
      <c r="B315" s="1" t="n">
        <v>44161</v>
      </c>
      <c r="C315" s="1" t="n">
        <v>45188</v>
      </c>
      <c r="D315" t="inlineStr">
        <is>
          <t>GÄVLEBORGS LÄN</t>
        </is>
      </c>
      <c r="E315" t="inlineStr">
        <is>
          <t>BOLLNÄS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62636-2020</t>
        </is>
      </c>
      <c r="B316" s="1" t="n">
        <v>44161</v>
      </c>
      <c r="C316" s="1" t="n">
        <v>45188</v>
      </c>
      <c r="D316" t="inlineStr">
        <is>
          <t>GÄVLEBORGS LÄN</t>
        </is>
      </c>
      <c r="E316" t="inlineStr">
        <is>
          <t>BOLLNÄS</t>
        </is>
      </c>
      <c r="F316" t="inlineStr">
        <is>
          <t>Holmen skog AB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62959-2020</t>
        </is>
      </c>
      <c r="B317" s="1" t="n">
        <v>44162</v>
      </c>
      <c r="C317" s="1" t="n">
        <v>45188</v>
      </c>
      <c r="D317" t="inlineStr">
        <is>
          <t>GÄVLEBORGS LÄN</t>
        </is>
      </c>
      <c r="E317" t="inlineStr">
        <is>
          <t>BOLLNÄS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63361-2020</t>
        </is>
      </c>
      <c r="B318" s="1" t="n">
        <v>44165</v>
      </c>
      <c r="C318" s="1" t="n">
        <v>45188</v>
      </c>
      <c r="D318" t="inlineStr">
        <is>
          <t>GÄVLEBORGS LÄN</t>
        </is>
      </c>
      <c r="E318" t="inlineStr">
        <is>
          <t>BOLLNÄS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63877-2020</t>
        </is>
      </c>
      <c r="B319" s="1" t="n">
        <v>44166</v>
      </c>
      <c r="C319" s="1" t="n">
        <v>45188</v>
      </c>
      <c r="D319" t="inlineStr">
        <is>
          <t>GÄVLEBORGS LÄN</t>
        </is>
      </c>
      <c r="E319" t="inlineStr">
        <is>
          <t>BOLLNÄS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64175-2020</t>
        </is>
      </c>
      <c r="B320" s="1" t="n">
        <v>44167</v>
      </c>
      <c r="C320" s="1" t="n">
        <v>45188</v>
      </c>
      <c r="D320" t="inlineStr">
        <is>
          <t>GÄVLEBORGS LÄN</t>
        </is>
      </c>
      <c r="E320" t="inlineStr">
        <is>
          <t>BOLLNÄS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64685-2020</t>
        </is>
      </c>
      <c r="B321" s="1" t="n">
        <v>44169</v>
      </c>
      <c r="C321" s="1" t="n">
        <v>45188</v>
      </c>
      <c r="D321" t="inlineStr">
        <is>
          <t>GÄVLEBORGS LÄN</t>
        </is>
      </c>
      <c r="E321" t="inlineStr">
        <is>
          <t>BOLLNÄS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66342-2020</t>
        </is>
      </c>
      <c r="B322" s="1" t="n">
        <v>44176</v>
      </c>
      <c r="C322" s="1" t="n">
        <v>45188</v>
      </c>
      <c r="D322" t="inlineStr">
        <is>
          <t>GÄVLEBORGS LÄN</t>
        </is>
      </c>
      <c r="E322" t="inlineStr">
        <is>
          <t>BOLLNÄS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67069-2020</t>
        </is>
      </c>
      <c r="B323" s="1" t="n">
        <v>44180</v>
      </c>
      <c r="C323" s="1" t="n">
        <v>45188</v>
      </c>
      <c r="D323" t="inlineStr">
        <is>
          <t>GÄVLEBORGS LÄN</t>
        </is>
      </c>
      <c r="E323" t="inlineStr">
        <is>
          <t>BOLLNÄS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67064-2020</t>
        </is>
      </c>
      <c r="B324" s="1" t="n">
        <v>44180</v>
      </c>
      <c r="C324" s="1" t="n">
        <v>45188</v>
      </c>
      <c r="D324" t="inlineStr">
        <is>
          <t>GÄVLEBORGS LÄN</t>
        </is>
      </c>
      <c r="E324" t="inlineStr">
        <is>
          <t>BOLLNÄS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66980-2020</t>
        </is>
      </c>
      <c r="B325" s="1" t="n">
        <v>44180</v>
      </c>
      <c r="C325" s="1" t="n">
        <v>45188</v>
      </c>
      <c r="D325" t="inlineStr">
        <is>
          <t>GÄVLEBORGS LÄN</t>
        </is>
      </c>
      <c r="E325" t="inlineStr">
        <is>
          <t>BOLLNÄS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67128-2020</t>
        </is>
      </c>
      <c r="B326" s="1" t="n">
        <v>44180</v>
      </c>
      <c r="C326" s="1" t="n">
        <v>45188</v>
      </c>
      <c r="D326" t="inlineStr">
        <is>
          <t>GÄVLEBORGS LÄN</t>
        </is>
      </c>
      <c r="E326" t="inlineStr">
        <is>
          <t>BOLLNÄS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68382-2020</t>
        </is>
      </c>
      <c r="B327" s="1" t="n">
        <v>44186</v>
      </c>
      <c r="C327" s="1" t="n">
        <v>45188</v>
      </c>
      <c r="D327" t="inlineStr">
        <is>
          <t>GÄVLEBORGS LÄN</t>
        </is>
      </c>
      <c r="E327" t="inlineStr">
        <is>
          <t>BOLLNÄS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68734-2020</t>
        </is>
      </c>
      <c r="B328" s="1" t="n">
        <v>44187</v>
      </c>
      <c r="C328" s="1" t="n">
        <v>45188</v>
      </c>
      <c r="D328" t="inlineStr">
        <is>
          <t>GÄVLEBORGS LÄN</t>
        </is>
      </c>
      <c r="E328" t="inlineStr">
        <is>
          <t>BOLLNÄS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68735-2020</t>
        </is>
      </c>
      <c r="B329" s="1" t="n">
        <v>44187</v>
      </c>
      <c r="C329" s="1" t="n">
        <v>45188</v>
      </c>
      <c r="D329" t="inlineStr">
        <is>
          <t>GÄVLEBORGS LÄN</t>
        </is>
      </c>
      <c r="E329" t="inlineStr">
        <is>
          <t>BOLLNÄS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68723-2020</t>
        </is>
      </c>
      <c r="B330" s="1" t="n">
        <v>44187</v>
      </c>
      <c r="C330" s="1" t="n">
        <v>45188</v>
      </c>
      <c r="D330" t="inlineStr">
        <is>
          <t>GÄVLEBORGS LÄN</t>
        </is>
      </c>
      <c r="E330" t="inlineStr">
        <is>
          <t>BOLLNÄS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68989-2020</t>
        </is>
      </c>
      <c r="B331" s="1" t="n">
        <v>44188</v>
      </c>
      <c r="C331" s="1" t="n">
        <v>45188</v>
      </c>
      <c r="D331" t="inlineStr">
        <is>
          <t>GÄVLEBORGS LÄN</t>
        </is>
      </c>
      <c r="E331" t="inlineStr">
        <is>
          <t>BOLLNÄS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69432-2020</t>
        </is>
      </c>
      <c r="B332" s="1" t="n">
        <v>44194</v>
      </c>
      <c r="C332" s="1" t="n">
        <v>45188</v>
      </c>
      <c r="D332" t="inlineStr">
        <is>
          <t>GÄVLEBORGS LÄN</t>
        </is>
      </c>
      <c r="E332" t="inlineStr">
        <is>
          <t>BOLLNÄS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69627-2020</t>
        </is>
      </c>
      <c r="B333" s="1" t="n">
        <v>44195</v>
      </c>
      <c r="C333" s="1" t="n">
        <v>45188</v>
      </c>
      <c r="D333" t="inlineStr">
        <is>
          <t>GÄVLEBORGS LÄN</t>
        </is>
      </c>
      <c r="E333" t="inlineStr">
        <is>
          <t>BOLLNÄS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545-2021</t>
        </is>
      </c>
      <c r="B334" s="1" t="n">
        <v>44203</v>
      </c>
      <c r="C334" s="1" t="n">
        <v>45188</v>
      </c>
      <c r="D334" t="inlineStr">
        <is>
          <t>GÄVLEBORGS LÄN</t>
        </is>
      </c>
      <c r="E334" t="inlineStr">
        <is>
          <t>BOLLNÄS</t>
        </is>
      </c>
      <c r="F334" t="inlineStr">
        <is>
          <t>Bergvik skog väst AB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629-2021</t>
        </is>
      </c>
      <c r="B335" s="1" t="n">
        <v>44203</v>
      </c>
      <c r="C335" s="1" t="n">
        <v>45188</v>
      </c>
      <c r="D335" t="inlineStr">
        <is>
          <t>GÄVLEBORGS LÄN</t>
        </is>
      </c>
      <c r="E335" t="inlineStr">
        <is>
          <t>BOLLNÄS</t>
        </is>
      </c>
      <c r="F335" t="inlineStr">
        <is>
          <t>Bergvik skog väst AB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652-2021</t>
        </is>
      </c>
      <c r="B336" s="1" t="n">
        <v>44203</v>
      </c>
      <c r="C336" s="1" t="n">
        <v>45188</v>
      </c>
      <c r="D336" t="inlineStr">
        <is>
          <t>GÄVLEBORGS LÄN</t>
        </is>
      </c>
      <c r="E336" t="inlineStr">
        <is>
          <t>BOLLNÄS</t>
        </is>
      </c>
      <c r="F336" t="inlineStr">
        <is>
          <t>Bergvik skog väst AB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546-2021</t>
        </is>
      </c>
      <c r="B337" s="1" t="n">
        <v>44203</v>
      </c>
      <c r="C337" s="1" t="n">
        <v>45188</v>
      </c>
      <c r="D337" t="inlineStr">
        <is>
          <t>GÄVLEBORGS LÄN</t>
        </is>
      </c>
      <c r="E337" t="inlineStr">
        <is>
          <t>BOLLNÄS</t>
        </is>
      </c>
      <c r="F337" t="inlineStr">
        <is>
          <t>Bergvik skog väst AB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541-2021</t>
        </is>
      </c>
      <c r="B338" s="1" t="n">
        <v>44203</v>
      </c>
      <c r="C338" s="1" t="n">
        <v>45188</v>
      </c>
      <c r="D338" t="inlineStr">
        <is>
          <t>GÄVLEBORGS LÄN</t>
        </is>
      </c>
      <c r="E338" t="inlineStr">
        <is>
          <t>BOLLNÄS</t>
        </is>
      </c>
      <c r="F338" t="inlineStr">
        <is>
          <t>Bergvik skog väst AB</t>
        </is>
      </c>
      <c r="G338" t="n">
        <v>14.5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730-2021</t>
        </is>
      </c>
      <c r="B339" s="1" t="n">
        <v>44204</v>
      </c>
      <c r="C339" s="1" t="n">
        <v>45188</v>
      </c>
      <c r="D339" t="inlineStr">
        <is>
          <t>GÄVLEBORGS LÄN</t>
        </is>
      </c>
      <c r="E339" t="inlineStr">
        <is>
          <t>BOLLNÄS</t>
        </is>
      </c>
      <c r="F339" t="inlineStr">
        <is>
          <t>Bergvik skog väst AB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840-2021</t>
        </is>
      </c>
      <c r="B340" s="1" t="n">
        <v>44204</v>
      </c>
      <c r="C340" s="1" t="n">
        <v>45188</v>
      </c>
      <c r="D340" t="inlineStr">
        <is>
          <t>GÄVLEBORGS LÄN</t>
        </is>
      </c>
      <c r="E340" t="inlineStr">
        <is>
          <t>BOLLNÄS</t>
        </is>
      </c>
      <c r="F340" t="inlineStr">
        <is>
          <t>Bergvik skog väst AB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955-2021</t>
        </is>
      </c>
      <c r="B341" s="1" t="n">
        <v>44207</v>
      </c>
      <c r="C341" s="1" t="n">
        <v>45188</v>
      </c>
      <c r="D341" t="inlineStr">
        <is>
          <t>GÄVLEBORGS LÄN</t>
        </is>
      </c>
      <c r="E341" t="inlineStr">
        <is>
          <t>BOLLNÄS</t>
        </is>
      </c>
      <c r="F341" t="inlineStr">
        <is>
          <t>Bergvik skog väst AB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1081-2021</t>
        </is>
      </c>
      <c r="B342" s="1" t="n">
        <v>44207</v>
      </c>
      <c r="C342" s="1" t="n">
        <v>45188</v>
      </c>
      <c r="D342" t="inlineStr">
        <is>
          <t>GÄVLEBORGS LÄN</t>
        </is>
      </c>
      <c r="E342" t="inlineStr">
        <is>
          <t>BOLLNÄS</t>
        </is>
      </c>
      <c r="F342" t="inlineStr">
        <is>
          <t>Bergvik skog väst AB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1204-2021</t>
        </is>
      </c>
      <c r="B343" s="1" t="n">
        <v>44208</v>
      </c>
      <c r="C343" s="1" t="n">
        <v>45188</v>
      </c>
      <c r="D343" t="inlineStr">
        <is>
          <t>GÄVLEBORGS LÄN</t>
        </is>
      </c>
      <c r="E343" t="inlineStr">
        <is>
          <t>BOLLNÄS</t>
        </is>
      </c>
      <c r="F343" t="inlineStr">
        <is>
          <t>Bergvik skog väst AB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1358-2021</t>
        </is>
      </c>
      <c r="B344" s="1" t="n">
        <v>44208</v>
      </c>
      <c r="C344" s="1" t="n">
        <v>45188</v>
      </c>
      <c r="D344" t="inlineStr">
        <is>
          <t>GÄVLEBORGS LÄN</t>
        </is>
      </c>
      <c r="E344" t="inlineStr">
        <is>
          <t>BOLLNÄS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1408-2021</t>
        </is>
      </c>
      <c r="B345" s="1" t="n">
        <v>44208</v>
      </c>
      <c r="C345" s="1" t="n">
        <v>45188</v>
      </c>
      <c r="D345" t="inlineStr">
        <is>
          <t>GÄVLEBORGS LÄN</t>
        </is>
      </c>
      <c r="E345" t="inlineStr">
        <is>
          <t>BOLLNÄS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1520-2021</t>
        </is>
      </c>
      <c r="B346" s="1" t="n">
        <v>44209</v>
      </c>
      <c r="C346" s="1" t="n">
        <v>45188</v>
      </c>
      <c r="D346" t="inlineStr">
        <is>
          <t>GÄVLEBORGS LÄN</t>
        </is>
      </c>
      <c r="E346" t="inlineStr">
        <is>
          <t>BOLLNÄS</t>
        </is>
      </c>
      <c r="F346" t="inlineStr">
        <is>
          <t>Bergvik skog väst AB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1850-2021</t>
        </is>
      </c>
      <c r="B347" s="1" t="n">
        <v>44210</v>
      </c>
      <c r="C347" s="1" t="n">
        <v>45188</v>
      </c>
      <c r="D347" t="inlineStr">
        <is>
          <t>GÄVLEBORGS LÄN</t>
        </is>
      </c>
      <c r="E347" t="inlineStr">
        <is>
          <t>BOLLNÄS</t>
        </is>
      </c>
      <c r="F347" t="inlineStr">
        <is>
          <t>Bergvik skog väst AB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2167-2021</t>
        </is>
      </c>
      <c r="B348" s="1" t="n">
        <v>44211</v>
      </c>
      <c r="C348" s="1" t="n">
        <v>45188</v>
      </c>
      <c r="D348" t="inlineStr">
        <is>
          <t>GÄVLEBORGS LÄN</t>
        </is>
      </c>
      <c r="E348" t="inlineStr">
        <is>
          <t>BOLLNÄS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2158-2021</t>
        </is>
      </c>
      <c r="B349" s="1" t="n">
        <v>44211</v>
      </c>
      <c r="C349" s="1" t="n">
        <v>45188</v>
      </c>
      <c r="D349" t="inlineStr">
        <is>
          <t>GÄVLEBORGS LÄN</t>
        </is>
      </c>
      <c r="E349" t="inlineStr">
        <is>
          <t>BOLLNÄS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3411-2021</t>
        </is>
      </c>
      <c r="B350" s="1" t="n">
        <v>44218</v>
      </c>
      <c r="C350" s="1" t="n">
        <v>45188</v>
      </c>
      <c r="D350" t="inlineStr">
        <is>
          <t>GÄVLEBORGS LÄN</t>
        </is>
      </c>
      <c r="E350" t="inlineStr">
        <is>
          <t>BOLLNÄS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4421-2021</t>
        </is>
      </c>
      <c r="B351" s="1" t="n">
        <v>44224</v>
      </c>
      <c r="C351" s="1" t="n">
        <v>45188</v>
      </c>
      <c r="D351" t="inlineStr">
        <is>
          <t>GÄVLEBORGS LÄN</t>
        </is>
      </c>
      <c r="E351" t="inlineStr">
        <is>
          <t>BOLLNÄS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6166-2021</t>
        </is>
      </c>
      <c r="B352" s="1" t="n">
        <v>44232</v>
      </c>
      <c r="C352" s="1" t="n">
        <v>45188</v>
      </c>
      <c r="D352" t="inlineStr">
        <is>
          <t>GÄVLEBORGS LÄN</t>
        </is>
      </c>
      <c r="E352" t="inlineStr">
        <is>
          <t>BOLLNÄS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7464-2021</t>
        </is>
      </c>
      <c r="B353" s="1" t="n">
        <v>44239</v>
      </c>
      <c r="C353" s="1" t="n">
        <v>45188</v>
      </c>
      <c r="D353" t="inlineStr">
        <is>
          <t>GÄVLEBORGS LÄN</t>
        </is>
      </c>
      <c r="E353" t="inlineStr">
        <is>
          <t>BOLLNÄS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7461-2021</t>
        </is>
      </c>
      <c r="B354" s="1" t="n">
        <v>44239</v>
      </c>
      <c r="C354" s="1" t="n">
        <v>45188</v>
      </c>
      <c r="D354" t="inlineStr">
        <is>
          <t>GÄVLEBORGS LÄN</t>
        </is>
      </c>
      <c r="E354" t="inlineStr">
        <is>
          <t>BOLLNÄS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7767-2021</t>
        </is>
      </c>
      <c r="B355" s="1" t="n">
        <v>44242</v>
      </c>
      <c r="C355" s="1" t="n">
        <v>45188</v>
      </c>
      <c r="D355" t="inlineStr">
        <is>
          <t>GÄVLEBORGS LÄN</t>
        </is>
      </c>
      <c r="E355" t="inlineStr">
        <is>
          <t>BOLLNÄS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12474-2021</t>
        </is>
      </c>
      <c r="B356" s="1" t="n">
        <v>44267</v>
      </c>
      <c r="C356" s="1" t="n">
        <v>45188</v>
      </c>
      <c r="D356" t="inlineStr">
        <is>
          <t>GÄVLEBORGS LÄN</t>
        </is>
      </c>
      <c r="E356" t="inlineStr">
        <is>
          <t>BOLLNÄS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12723-2021</t>
        </is>
      </c>
      <c r="B357" s="1" t="n">
        <v>44270</v>
      </c>
      <c r="C357" s="1" t="n">
        <v>45188</v>
      </c>
      <c r="D357" t="inlineStr">
        <is>
          <t>GÄVLEBORGS LÄN</t>
        </is>
      </c>
      <c r="E357" t="inlineStr">
        <is>
          <t>BOLLNÄS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14118-2021</t>
        </is>
      </c>
      <c r="B358" s="1" t="n">
        <v>44278</v>
      </c>
      <c r="C358" s="1" t="n">
        <v>45188</v>
      </c>
      <c r="D358" t="inlineStr">
        <is>
          <t>GÄVLEBORGS LÄN</t>
        </is>
      </c>
      <c r="E358" t="inlineStr">
        <is>
          <t>BOLLNÄS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14119-2021</t>
        </is>
      </c>
      <c r="B359" s="1" t="n">
        <v>44278</v>
      </c>
      <c r="C359" s="1" t="n">
        <v>45188</v>
      </c>
      <c r="D359" t="inlineStr">
        <is>
          <t>GÄVLEBORGS LÄN</t>
        </is>
      </c>
      <c r="E359" t="inlineStr">
        <is>
          <t>BOLLNÄS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14462-2021</t>
        </is>
      </c>
      <c r="B360" s="1" t="n">
        <v>44279</v>
      </c>
      <c r="C360" s="1" t="n">
        <v>45188</v>
      </c>
      <c r="D360" t="inlineStr">
        <is>
          <t>GÄVLEBORGS LÄN</t>
        </is>
      </c>
      <c r="E360" t="inlineStr">
        <is>
          <t>BOLLNÄS</t>
        </is>
      </c>
      <c r="F360" t="inlineStr">
        <is>
          <t>Kommuner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14470-2021</t>
        </is>
      </c>
      <c r="B361" s="1" t="n">
        <v>44279</v>
      </c>
      <c r="C361" s="1" t="n">
        <v>45188</v>
      </c>
      <c r="D361" t="inlineStr">
        <is>
          <t>GÄVLEBORGS LÄN</t>
        </is>
      </c>
      <c r="E361" t="inlineStr">
        <is>
          <t>BOLLNÄS</t>
        </is>
      </c>
      <c r="F361" t="inlineStr">
        <is>
          <t>Kommuner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14482-2021</t>
        </is>
      </c>
      <c r="B362" s="1" t="n">
        <v>44279</v>
      </c>
      <c r="C362" s="1" t="n">
        <v>45188</v>
      </c>
      <c r="D362" t="inlineStr">
        <is>
          <t>GÄVLEBORGS LÄN</t>
        </is>
      </c>
      <c r="E362" t="inlineStr">
        <is>
          <t>BOLLNÄS</t>
        </is>
      </c>
      <c r="F362" t="inlineStr">
        <is>
          <t>Kommuner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16980-2021</t>
        </is>
      </c>
      <c r="B363" s="1" t="n">
        <v>44295</v>
      </c>
      <c r="C363" s="1" t="n">
        <v>45188</v>
      </c>
      <c r="D363" t="inlineStr">
        <is>
          <t>GÄVLEBORGS LÄN</t>
        </is>
      </c>
      <c r="E363" t="inlineStr">
        <is>
          <t>BOLLNÄS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17557-2021</t>
        </is>
      </c>
      <c r="B364" s="1" t="n">
        <v>44299</v>
      </c>
      <c r="C364" s="1" t="n">
        <v>45188</v>
      </c>
      <c r="D364" t="inlineStr">
        <is>
          <t>GÄVLEBORGS LÄN</t>
        </is>
      </c>
      <c r="E364" t="inlineStr">
        <is>
          <t>BOLLNÄS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20742-2021</t>
        </is>
      </c>
      <c r="B365" s="1" t="n">
        <v>44316</v>
      </c>
      <c r="C365" s="1" t="n">
        <v>45188</v>
      </c>
      <c r="D365" t="inlineStr">
        <is>
          <t>GÄVLEBORGS LÄN</t>
        </is>
      </c>
      <c r="E365" t="inlineStr">
        <is>
          <t>BOLLNÄS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22334-2021</t>
        </is>
      </c>
      <c r="B366" s="1" t="n">
        <v>44326</v>
      </c>
      <c r="C366" s="1" t="n">
        <v>45188</v>
      </c>
      <c r="D366" t="inlineStr">
        <is>
          <t>GÄVLEBORGS LÄN</t>
        </is>
      </c>
      <c r="E366" t="inlineStr">
        <is>
          <t>BOLLNÄS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24230-2021</t>
        </is>
      </c>
      <c r="B367" s="1" t="n">
        <v>44336</v>
      </c>
      <c r="C367" s="1" t="n">
        <v>45188</v>
      </c>
      <c r="D367" t="inlineStr">
        <is>
          <t>GÄVLEBORGS LÄN</t>
        </is>
      </c>
      <c r="E367" t="inlineStr">
        <is>
          <t>BOLLNÄS</t>
        </is>
      </c>
      <c r="G367" t="n">
        <v>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26182-2021</t>
        </is>
      </c>
      <c r="B368" s="1" t="n">
        <v>44347</v>
      </c>
      <c r="C368" s="1" t="n">
        <v>45188</v>
      </c>
      <c r="D368" t="inlineStr">
        <is>
          <t>GÄVLEBORGS LÄN</t>
        </is>
      </c>
      <c r="E368" t="inlineStr">
        <is>
          <t>BOLLNÄS</t>
        </is>
      </c>
      <c r="G368" t="n">
        <v>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26158-2021</t>
        </is>
      </c>
      <c r="B369" s="1" t="n">
        <v>44347</v>
      </c>
      <c r="C369" s="1" t="n">
        <v>45188</v>
      </c>
      <c r="D369" t="inlineStr">
        <is>
          <t>GÄVLEBORGS LÄN</t>
        </is>
      </c>
      <c r="E369" t="inlineStr">
        <is>
          <t>BOLLNÄS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30523-2021</t>
        </is>
      </c>
      <c r="B370" s="1" t="n">
        <v>44364</v>
      </c>
      <c r="C370" s="1" t="n">
        <v>45188</v>
      </c>
      <c r="D370" t="inlineStr">
        <is>
          <t>GÄVLEBORGS LÄN</t>
        </is>
      </c>
      <c r="E370" t="inlineStr">
        <is>
          <t>BOLLNÄS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30813-2021</t>
        </is>
      </c>
      <c r="B371" s="1" t="n">
        <v>44365</v>
      </c>
      <c r="C371" s="1" t="n">
        <v>45188</v>
      </c>
      <c r="D371" t="inlineStr">
        <is>
          <t>GÄVLEBORGS LÄN</t>
        </is>
      </c>
      <c r="E371" t="inlineStr">
        <is>
          <t>BOLLNÄS</t>
        </is>
      </c>
      <c r="F371" t="inlineStr">
        <is>
          <t>Sveaskog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31515-2021</t>
        </is>
      </c>
      <c r="B372" s="1" t="n">
        <v>44369</v>
      </c>
      <c r="C372" s="1" t="n">
        <v>45188</v>
      </c>
      <c r="D372" t="inlineStr">
        <is>
          <t>GÄVLEBORGS LÄN</t>
        </is>
      </c>
      <c r="E372" t="inlineStr">
        <is>
          <t>BOLLNÄS</t>
        </is>
      </c>
      <c r="F372" t="inlineStr">
        <is>
          <t>Bergvik skog väst AB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31768-2021</t>
        </is>
      </c>
      <c r="B373" s="1" t="n">
        <v>44370</v>
      </c>
      <c r="C373" s="1" t="n">
        <v>45188</v>
      </c>
      <c r="D373" t="inlineStr">
        <is>
          <t>GÄVLEBORGS LÄN</t>
        </is>
      </c>
      <c r="E373" t="inlineStr">
        <is>
          <t>BOLLNÄS</t>
        </is>
      </c>
      <c r="F373" t="inlineStr">
        <is>
          <t>Bergvik skog väst AB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31801-2021</t>
        </is>
      </c>
      <c r="B374" s="1" t="n">
        <v>44370</v>
      </c>
      <c r="C374" s="1" t="n">
        <v>45188</v>
      </c>
      <c r="D374" t="inlineStr">
        <is>
          <t>GÄVLEBORGS LÄN</t>
        </is>
      </c>
      <c r="E374" t="inlineStr">
        <is>
          <t>BOLLNÄS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31848-2021</t>
        </is>
      </c>
      <c r="B375" s="1" t="n">
        <v>44370</v>
      </c>
      <c r="C375" s="1" t="n">
        <v>45188</v>
      </c>
      <c r="D375" t="inlineStr">
        <is>
          <t>GÄVLEBORGS LÄN</t>
        </is>
      </c>
      <c r="E375" t="inlineStr">
        <is>
          <t>BOLLNÄS</t>
        </is>
      </c>
      <c r="F375" t="inlineStr">
        <is>
          <t>Bergvik skog väst AB</t>
        </is>
      </c>
      <c r="G375" t="n">
        <v>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32174-2021</t>
        </is>
      </c>
      <c r="B376" s="1" t="n">
        <v>44371</v>
      </c>
      <c r="C376" s="1" t="n">
        <v>45188</v>
      </c>
      <c r="D376" t="inlineStr">
        <is>
          <t>GÄVLEBORGS LÄN</t>
        </is>
      </c>
      <c r="E376" t="inlineStr">
        <is>
          <t>BOLLNÄS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34273-2021</t>
        </is>
      </c>
      <c r="B377" s="1" t="n">
        <v>44379</v>
      </c>
      <c r="C377" s="1" t="n">
        <v>45188</v>
      </c>
      <c r="D377" t="inlineStr">
        <is>
          <t>GÄVLEBORGS LÄN</t>
        </is>
      </c>
      <c r="E377" t="inlineStr">
        <is>
          <t>BOLLNÄS</t>
        </is>
      </c>
      <c r="F377" t="inlineStr">
        <is>
          <t>Kyrkan</t>
        </is>
      </c>
      <c r="G377" t="n">
        <v>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34462-2021</t>
        </is>
      </c>
      <c r="B378" s="1" t="n">
        <v>44381</v>
      </c>
      <c r="C378" s="1" t="n">
        <v>45188</v>
      </c>
      <c r="D378" t="inlineStr">
        <is>
          <t>GÄVLEBORGS LÄN</t>
        </is>
      </c>
      <c r="E378" t="inlineStr">
        <is>
          <t>BOLLNÄS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34464-2021</t>
        </is>
      </c>
      <c r="B379" s="1" t="n">
        <v>44381</v>
      </c>
      <c r="C379" s="1" t="n">
        <v>45188</v>
      </c>
      <c r="D379" t="inlineStr">
        <is>
          <t>GÄVLEBORGS LÄN</t>
        </is>
      </c>
      <c r="E379" t="inlineStr">
        <is>
          <t>BOLLNÄS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34463-2021</t>
        </is>
      </c>
      <c r="B380" s="1" t="n">
        <v>44381</v>
      </c>
      <c r="C380" s="1" t="n">
        <v>45188</v>
      </c>
      <c r="D380" t="inlineStr">
        <is>
          <t>GÄVLEBORGS LÄN</t>
        </is>
      </c>
      <c r="E380" t="inlineStr">
        <is>
          <t>BOLLNÄS</t>
        </is>
      </c>
      <c r="G380" t="n">
        <v>15.4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34523-2021</t>
        </is>
      </c>
      <c r="B381" s="1" t="n">
        <v>44382</v>
      </c>
      <c r="C381" s="1" t="n">
        <v>45188</v>
      </c>
      <c r="D381" t="inlineStr">
        <is>
          <t>GÄVLEBORGS LÄN</t>
        </is>
      </c>
      <c r="E381" t="inlineStr">
        <is>
          <t>BOLLNÄS</t>
        </is>
      </c>
      <c r="F381" t="inlineStr">
        <is>
          <t>Bergvik skog väst AB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34562-2021</t>
        </is>
      </c>
      <c r="B382" s="1" t="n">
        <v>44382</v>
      </c>
      <c r="C382" s="1" t="n">
        <v>45188</v>
      </c>
      <c r="D382" t="inlineStr">
        <is>
          <t>GÄVLEBORGS LÄN</t>
        </is>
      </c>
      <c r="E382" t="inlineStr">
        <is>
          <t>BOLLNÄS</t>
        </is>
      </c>
      <c r="F382" t="inlineStr">
        <is>
          <t>Bergvik skog väst AB</t>
        </is>
      </c>
      <c r="G382" t="n">
        <v>8.800000000000001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34852-2021</t>
        </is>
      </c>
      <c r="B383" s="1" t="n">
        <v>44383</v>
      </c>
      <c r="C383" s="1" t="n">
        <v>45188</v>
      </c>
      <c r="D383" t="inlineStr">
        <is>
          <t>GÄVLEBORGS LÄN</t>
        </is>
      </c>
      <c r="E383" t="inlineStr">
        <is>
          <t>BOLLNÄS</t>
        </is>
      </c>
      <c r="F383" t="inlineStr">
        <is>
          <t>Bergvik skog väst AB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35080-2021</t>
        </is>
      </c>
      <c r="B384" s="1" t="n">
        <v>44384</v>
      </c>
      <c r="C384" s="1" t="n">
        <v>45188</v>
      </c>
      <c r="D384" t="inlineStr">
        <is>
          <t>GÄVLEBORGS LÄN</t>
        </is>
      </c>
      <c r="E384" t="inlineStr">
        <is>
          <t>BOLLNÄS</t>
        </is>
      </c>
      <c r="G384" t="n">
        <v>10.2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36000-2021</t>
        </is>
      </c>
      <c r="B385" s="1" t="n">
        <v>44389</v>
      </c>
      <c r="C385" s="1" t="n">
        <v>45188</v>
      </c>
      <c r="D385" t="inlineStr">
        <is>
          <t>GÄVLEBORGS LÄN</t>
        </is>
      </c>
      <c r="E385" t="inlineStr">
        <is>
          <t>BOLLNÄS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38556-2021</t>
        </is>
      </c>
      <c r="B386" s="1" t="n">
        <v>44407</v>
      </c>
      <c r="C386" s="1" t="n">
        <v>45188</v>
      </c>
      <c r="D386" t="inlineStr">
        <is>
          <t>GÄVLEBORGS LÄN</t>
        </is>
      </c>
      <c r="E386" t="inlineStr">
        <is>
          <t>BOLLNÄS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41355-2021</t>
        </is>
      </c>
      <c r="B387" s="1" t="n">
        <v>44424</v>
      </c>
      <c r="C387" s="1" t="n">
        <v>45188</v>
      </c>
      <c r="D387" t="inlineStr">
        <is>
          <t>GÄVLEBORGS LÄN</t>
        </is>
      </c>
      <c r="E387" t="inlineStr">
        <is>
          <t>BOLLNÄS</t>
        </is>
      </c>
      <c r="F387" t="inlineStr">
        <is>
          <t>Holmen skog AB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41471-2021</t>
        </is>
      </c>
      <c r="B388" s="1" t="n">
        <v>44424</v>
      </c>
      <c r="C388" s="1" t="n">
        <v>45188</v>
      </c>
      <c r="D388" t="inlineStr">
        <is>
          <t>GÄVLEBORGS LÄN</t>
        </is>
      </c>
      <c r="E388" t="inlineStr">
        <is>
          <t>BOLLNÄS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44862-2021</t>
        </is>
      </c>
      <c r="B389" s="1" t="n">
        <v>44438</v>
      </c>
      <c r="C389" s="1" t="n">
        <v>45188</v>
      </c>
      <c r="D389" t="inlineStr">
        <is>
          <t>GÄVLEBORGS LÄN</t>
        </is>
      </c>
      <c r="E389" t="inlineStr">
        <is>
          <t>BOLLNÄS</t>
        </is>
      </c>
      <c r="F389" t="inlineStr">
        <is>
          <t>Kyrkan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48443-2021</t>
        </is>
      </c>
      <c r="B390" s="1" t="n">
        <v>44452</v>
      </c>
      <c r="C390" s="1" t="n">
        <v>45188</v>
      </c>
      <c r="D390" t="inlineStr">
        <is>
          <t>GÄVLEBORGS LÄN</t>
        </is>
      </c>
      <c r="E390" t="inlineStr">
        <is>
          <t>BOLLNÄS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48451-2021</t>
        </is>
      </c>
      <c r="B391" s="1" t="n">
        <v>44452</v>
      </c>
      <c r="C391" s="1" t="n">
        <v>45188</v>
      </c>
      <c r="D391" t="inlineStr">
        <is>
          <t>GÄVLEBORGS LÄN</t>
        </is>
      </c>
      <c r="E391" t="inlineStr">
        <is>
          <t>BOLLNÄS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48718-2021</t>
        </is>
      </c>
      <c r="B392" s="1" t="n">
        <v>44452</v>
      </c>
      <c r="C392" s="1" t="n">
        <v>45188</v>
      </c>
      <c r="D392" t="inlineStr">
        <is>
          <t>GÄVLEBORGS LÄN</t>
        </is>
      </c>
      <c r="E392" t="inlineStr">
        <is>
          <t>BOLLNÄS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49445-2021</t>
        </is>
      </c>
      <c r="B393" s="1" t="n">
        <v>44454</v>
      </c>
      <c r="C393" s="1" t="n">
        <v>45188</v>
      </c>
      <c r="D393" t="inlineStr">
        <is>
          <t>GÄVLEBORGS LÄN</t>
        </is>
      </c>
      <c r="E393" t="inlineStr">
        <is>
          <t>BOLLNÄS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50935-2021</t>
        </is>
      </c>
      <c r="B394" s="1" t="n">
        <v>44460</v>
      </c>
      <c r="C394" s="1" t="n">
        <v>45188</v>
      </c>
      <c r="D394" t="inlineStr">
        <is>
          <t>GÄVLEBORGS LÄN</t>
        </is>
      </c>
      <c r="E394" t="inlineStr">
        <is>
          <t>BOLLNÄS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52792-2021</t>
        </is>
      </c>
      <c r="B395" s="1" t="n">
        <v>44467</v>
      </c>
      <c r="C395" s="1" t="n">
        <v>45188</v>
      </c>
      <c r="D395" t="inlineStr">
        <is>
          <t>GÄVLEBORGS LÄN</t>
        </is>
      </c>
      <c r="E395" t="inlineStr">
        <is>
          <t>BOLLNÄS</t>
        </is>
      </c>
      <c r="F395" t="inlineStr">
        <is>
          <t>Sveaskog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56416-2021</t>
        </is>
      </c>
      <c r="B396" s="1" t="n">
        <v>44480</v>
      </c>
      <c r="C396" s="1" t="n">
        <v>45188</v>
      </c>
      <c r="D396" t="inlineStr">
        <is>
          <t>GÄVLEBORGS LÄN</t>
        </is>
      </c>
      <c r="E396" t="inlineStr">
        <is>
          <t>BOLLNÄS</t>
        </is>
      </c>
      <c r="G396" t="n">
        <v>5.7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56481-2021</t>
        </is>
      </c>
      <c r="B397" s="1" t="n">
        <v>44480</v>
      </c>
      <c r="C397" s="1" t="n">
        <v>45188</v>
      </c>
      <c r="D397" t="inlineStr">
        <is>
          <t>GÄVLEBORGS LÄN</t>
        </is>
      </c>
      <c r="E397" t="inlineStr">
        <is>
          <t>BOLLNÄS</t>
        </is>
      </c>
      <c r="F397" t="inlineStr">
        <is>
          <t>Bergvik skog väst AB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57570-2021</t>
        </is>
      </c>
      <c r="B398" s="1" t="n">
        <v>44484</v>
      </c>
      <c r="C398" s="1" t="n">
        <v>45188</v>
      </c>
      <c r="D398" t="inlineStr">
        <is>
          <t>GÄVLEBORGS LÄN</t>
        </is>
      </c>
      <c r="E398" t="inlineStr">
        <is>
          <t>BOLLNÄS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58434-2021</t>
        </is>
      </c>
      <c r="B399" s="1" t="n">
        <v>44488</v>
      </c>
      <c r="C399" s="1" t="n">
        <v>45188</v>
      </c>
      <c r="D399" t="inlineStr">
        <is>
          <t>GÄVLEBORGS LÄN</t>
        </is>
      </c>
      <c r="E399" t="inlineStr">
        <is>
          <t>BOLLNÄS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58431-2021</t>
        </is>
      </c>
      <c r="B400" s="1" t="n">
        <v>44488</v>
      </c>
      <c r="C400" s="1" t="n">
        <v>45188</v>
      </c>
      <c r="D400" t="inlineStr">
        <is>
          <t>GÄVLEBORGS LÄN</t>
        </is>
      </c>
      <c r="E400" t="inlineStr">
        <is>
          <t>BOLLNÄS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58753-2021</t>
        </is>
      </c>
      <c r="B401" s="1" t="n">
        <v>44489</v>
      </c>
      <c r="C401" s="1" t="n">
        <v>45188</v>
      </c>
      <c r="D401" t="inlineStr">
        <is>
          <t>GÄVLEBORGS LÄN</t>
        </is>
      </c>
      <c r="E401" t="inlineStr">
        <is>
          <t>BOLLNÄS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60347-2021</t>
        </is>
      </c>
      <c r="B402" s="1" t="n">
        <v>44496</v>
      </c>
      <c r="C402" s="1" t="n">
        <v>45188</v>
      </c>
      <c r="D402" t="inlineStr">
        <is>
          <t>GÄVLEBORGS LÄN</t>
        </is>
      </c>
      <c r="E402" t="inlineStr">
        <is>
          <t>BOLLNÄS</t>
        </is>
      </c>
      <c r="F402" t="inlineStr">
        <is>
          <t>Bergvik skog väst AB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60481-2021</t>
        </is>
      </c>
      <c r="B403" s="1" t="n">
        <v>44496</v>
      </c>
      <c r="C403" s="1" t="n">
        <v>45188</v>
      </c>
      <c r="D403" t="inlineStr">
        <is>
          <t>GÄVLEBORGS LÄN</t>
        </is>
      </c>
      <c r="E403" t="inlineStr">
        <is>
          <t>BOLLNÄS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62250-2021</t>
        </is>
      </c>
      <c r="B404" s="1" t="n">
        <v>44503</v>
      </c>
      <c r="C404" s="1" t="n">
        <v>45188</v>
      </c>
      <c r="D404" t="inlineStr">
        <is>
          <t>GÄVLEBORGS LÄN</t>
        </is>
      </c>
      <c r="E404" t="inlineStr">
        <is>
          <t>BOLLNÄS</t>
        </is>
      </c>
      <c r="F404" t="inlineStr">
        <is>
          <t>Bergvik skog väst AB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63108-2021</t>
        </is>
      </c>
      <c r="B405" s="1" t="n">
        <v>44505</v>
      </c>
      <c r="C405" s="1" t="n">
        <v>45188</v>
      </c>
      <c r="D405" t="inlineStr">
        <is>
          <t>GÄVLEBORGS LÄN</t>
        </is>
      </c>
      <c r="E405" t="inlineStr">
        <is>
          <t>BOLLNÄS</t>
        </is>
      </c>
      <c r="F405" t="inlineStr">
        <is>
          <t>Bergvik skog väst AB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62978-2021</t>
        </is>
      </c>
      <c r="B406" s="1" t="n">
        <v>44505</v>
      </c>
      <c r="C406" s="1" t="n">
        <v>45188</v>
      </c>
      <c r="D406" t="inlineStr">
        <is>
          <t>GÄVLEBORGS LÄN</t>
        </is>
      </c>
      <c r="E406" t="inlineStr">
        <is>
          <t>BOLLNÄS</t>
        </is>
      </c>
      <c r="F406" t="inlineStr">
        <is>
          <t>Bergvik skog väst AB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62990-2021</t>
        </is>
      </c>
      <c r="B407" s="1" t="n">
        <v>44505</v>
      </c>
      <c r="C407" s="1" t="n">
        <v>45188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11.6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62983-2021</t>
        </is>
      </c>
      <c r="B408" s="1" t="n">
        <v>44505</v>
      </c>
      <c r="C408" s="1" t="n">
        <v>45188</v>
      </c>
      <c r="D408" t="inlineStr">
        <is>
          <t>GÄVLEBORGS LÄN</t>
        </is>
      </c>
      <c r="E408" t="inlineStr">
        <is>
          <t>BOLLNÄS</t>
        </is>
      </c>
      <c r="F408" t="inlineStr">
        <is>
          <t>Bergvik skog väst AB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63697-2021</t>
        </is>
      </c>
      <c r="B409" s="1" t="n">
        <v>44509</v>
      </c>
      <c r="C409" s="1" t="n">
        <v>45188</v>
      </c>
      <c r="D409" t="inlineStr">
        <is>
          <t>GÄVLEBORGS LÄN</t>
        </is>
      </c>
      <c r="E409" t="inlineStr">
        <is>
          <t>BOLLNÄS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63884-2021</t>
        </is>
      </c>
      <c r="B410" s="1" t="n">
        <v>44509</v>
      </c>
      <c r="C410" s="1" t="n">
        <v>45188</v>
      </c>
      <c r="D410" t="inlineStr">
        <is>
          <t>GÄVLEBORGS LÄN</t>
        </is>
      </c>
      <c r="E410" t="inlineStr">
        <is>
          <t>BOLLNÄS</t>
        </is>
      </c>
      <c r="F410" t="inlineStr">
        <is>
          <t>Bergvik skog väst AB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63758-2021</t>
        </is>
      </c>
      <c r="B411" s="1" t="n">
        <v>44509</v>
      </c>
      <c r="C411" s="1" t="n">
        <v>45188</v>
      </c>
      <c r="D411" t="inlineStr">
        <is>
          <t>GÄVLEBORGS LÄN</t>
        </is>
      </c>
      <c r="E411" t="inlineStr">
        <is>
          <t>BOLLNÄS</t>
        </is>
      </c>
      <c r="F411" t="inlineStr">
        <is>
          <t>Bergvik skog väst AB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63695-2021</t>
        </is>
      </c>
      <c r="B412" s="1" t="n">
        <v>44509</v>
      </c>
      <c r="C412" s="1" t="n">
        <v>45188</v>
      </c>
      <c r="D412" t="inlineStr">
        <is>
          <t>GÄVLEBORGS LÄN</t>
        </is>
      </c>
      <c r="E412" t="inlineStr">
        <is>
          <t>BOLLNÄS</t>
        </is>
      </c>
      <c r="F412" t="inlineStr">
        <is>
          <t>Bergvik skog väst AB</t>
        </is>
      </c>
      <c r="G412" t="n">
        <v>5.1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63882-2021</t>
        </is>
      </c>
      <c r="B413" s="1" t="n">
        <v>44509</v>
      </c>
      <c r="C413" s="1" t="n">
        <v>45188</v>
      </c>
      <c r="D413" t="inlineStr">
        <is>
          <t>GÄVLEBORGS LÄN</t>
        </is>
      </c>
      <c r="E413" t="inlineStr">
        <is>
          <t>BOLLNÄS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63702-2021</t>
        </is>
      </c>
      <c r="B414" s="1" t="n">
        <v>44509</v>
      </c>
      <c r="C414" s="1" t="n">
        <v>45188</v>
      </c>
      <c r="D414" t="inlineStr">
        <is>
          <t>GÄVLEBORGS LÄN</t>
        </is>
      </c>
      <c r="E414" t="inlineStr">
        <is>
          <t>BOLLNÄS</t>
        </is>
      </c>
      <c r="F414" t="inlineStr">
        <is>
          <t>Bergvik skog väst AB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63750-2021</t>
        </is>
      </c>
      <c r="B415" s="1" t="n">
        <v>44509</v>
      </c>
      <c r="C415" s="1" t="n">
        <v>45188</v>
      </c>
      <c r="D415" t="inlineStr">
        <is>
          <t>GÄVLEBORGS LÄN</t>
        </is>
      </c>
      <c r="E415" t="inlineStr">
        <is>
          <t>BOLLNÄS</t>
        </is>
      </c>
      <c r="F415" t="inlineStr">
        <is>
          <t>Bergvik skog väst AB</t>
        </is>
      </c>
      <c r="G415" t="n">
        <v>14.2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63803-2021</t>
        </is>
      </c>
      <c r="B416" s="1" t="n">
        <v>44509</v>
      </c>
      <c r="C416" s="1" t="n">
        <v>45188</v>
      </c>
      <c r="D416" t="inlineStr">
        <is>
          <t>GÄVLEBORGS LÄN</t>
        </is>
      </c>
      <c r="E416" t="inlineStr">
        <is>
          <t>BOLLNÄS</t>
        </is>
      </c>
      <c r="F416" t="inlineStr">
        <is>
          <t>Bergvik skog väst AB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64538-2021</t>
        </is>
      </c>
      <c r="B417" s="1" t="n">
        <v>44511</v>
      </c>
      <c r="C417" s="1" t="n">
        <v>45188</v>
      </c>
      <c r="D417" t="inlineStr">
        <is>
          <t>GÄVLEBORGS LÄN</t>
        </is>
      </c>
      <c r="E417" t="inlineStr">
        <is>
          <t>BOLLNÄS</t>
        </is>
      </c>
      <c r="F417" t="inlineStr">
        <is>
          <t>Bergvik skog väst AB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65403-2021</t>
        </is>
      </c>
      <c r="B418" s="1" t="n">
        <v>44515</v>
      </c>
      <c r="C418" s="1" t="n">
        <v>45188</v>
      </c>
      <c r="D418" t="inlineStr">
        <is>
          <t>GÄVLEBORGS LÄN</t>
        </is>
      </c>
      <c r="E418" t="inlineStr">
        <is>
          <t>BOLLNÄS</t>
        </is>
      </c>
      <c r="F418" t="inlineStr">
        <is>
          <t>Bergvik skog väst AB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66128-2021</t>
        </is>
      </c>
      <c r="B419" s="1" t="n">
        <v>44517</v>
      </c>
      <c r="C419" s="1" t="n">
        <v>45188</v>
      </c>
      <c r="D419" t="inlineStr">
        <is>
          <t>GÄVLEBORGS LÄN</t>
        </is>
      </c>
      <c r="E419" t="inlineStr">
        <is>
          <t>BOLLNÄS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66125-2021</t>
        </is>
      </c>
      <c r="B420" s="1" t="n">
        <v>44517</v>
      </c>
      <c r="C420" s="1" t="n">
        <v>45188</v>
      </c>
      <c r="D420" t="inlineStr">
        <is>
          <t>GÄVLEBORGS LÄN</t>
        </is>
      </c>
      <c r="E420" t="inlineStr">
        <is>
          <t>BOLLNÄS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66120-2021</t>
        </is>
      </c>
      <c r="B421" s="1" t="n">
        <v>44517</v>
      </c>
      <c r="C421" s="1" t="n">
        <v>45188</v>
      </c>
      <c r="D421" t="inlineStr">
        <is>
          <t>GÄVLEBORGS LÄN</t>
        </is>
      </c>
      <c r="E421" t="inlineStr">
        <is>
          <t>BOLLNÄS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66042-2021</t>
        </is>
      </c>
      <c r="B422" s="1" t="n">
        <v>44517</v>
      </c>
      <c r="C422" s="1" t="n">
        <v>45188</v>
      </c>
      <c r="D422" t="inlineStr">
        <is>
          <t>GÄVLEBORGS LÄN</t>
        </is>
      </c>
      <c r="E422" t="inlineStr">
        <is>
          <t>BOLLNÄS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66129-2021</t>
        </is>
      </c>
      <c r="B423" s="1" t="n">
        <v>44517</v>
      </c>
      <c r="C423" s="1" t="n">
        <v>45188</v>
      </c>
      <c r="D423" t="inlineStr">
        <is>
          <t>GÄVLEBORGS LÄN</t>
        </is>
      </c>
      <c r="E423" t="inlineStr">
        <is>
          <t>BOLLNÄS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66986-2021</t>
        </is>
      </c>
      <c r="B424" s="1" t="n">
        <v>44522</v>
      </c>
      <c r="C424" s="1" t="n">
        <v>45188</v>
      </c>
      <c r="D424" t="inlineStr">
        <is>
          <t>GÄVLEBORGS LÄN</t>
        </is>
      </c>
      <c r="E424" t="inlineStr">
        <is>
          <t>BOLLNÄS</t>
        </is>
      </c>
      <c r="F424" t="inlineStr">
        <is>
          <t>Kommuner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67527-2021</t>
        </is>
      </c>
      <c r="B425" s="1" t="n">
        <v>44524</v>
      </c>
      <c r="C425" s="1" t="n">
        <v>45188</v>
      </c>
      <c r="D425" t="inlineStr">
        <is>
          <t>GÄVLEBORGS LÄN</t>
        </is>
      </c>
      <c r="E425" t="inlineStr">
        <is>
          <t>BOLLNÄS</t>
        </is>
      </c>
      <c r="F425" t="inlineStr">
        <is>
          <t>Övriga statliga verk och myndigheter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68156-2021</t>
        </is>
      </c>
      <c r="B426" s="1" t="n">
        <v>44526</v>
      </c>
      <c r="C426" s="1" t="n">
        <v>45188</v>
      </c>
      <c r="D426" t="inlineStr">
        <is>
          <t>GÄVLEBORGS LÄN</t>
        </is>
      </c>
      <c r="E426" t="inlineStr">
        <is>
          <t>BOLLNÄS</t>
        </is>
      </c>
      <c r="F426" t="inlineStr">
        <is>
          <t>Kyrkan</t>
        </is>
      </c>
      <c r="G426" t="n">
        <v>6.3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68516-2021</t>
        </is>
      </c>
      <c r="B427" s="1" t="n">
        <v>44526</v>
      </c>
      <c r="C427" s="1" t="n">
        <v>45188</v>
      </c>
      <c r="D427" t="inlineStr">
        <is>
          <t>GÄVLEBORGS LÄN</t>
        </is>
      </c>
      <c r="E427" t="inlineStr">
        <is>
          <t>BOLLNÄS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69184-2021</t>
        </is>
      </c>
      <c r="B428" s="1" t="n">
        <v>44531</v>
      </c>
      <c r="C428" s="1" t="n">
        <v>45188</v>
      </c>
      <c r="D428" t="inlineStr">
        <is>
          <t>GÄVLEBORGS LÄN</t>
        </is>
      </c>
      <c r="E428" t="inlineStr">
        <is>
          <t>BOLLNÄS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69613-2021</t>
        </is>
      </c>
      <c r="B429" s="1" t="n">
        <v>44532</v>
      </c>
      <c r="C429" s="1" t="n">
        <v>45188</v>
      </c>
      <c r="D429" t="inlineStr">
        <is>
          <t>GÄVLEBORGS LÄN</t>
        </is>
      </c>
      <c r="E429" t="inlineStr">
        <is>
          <t>BOLLNÄS</t>
        </is>
      </c>
      <c r="F429" t="inlineStr">
        <is>
          <t>Bergvik skog väst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69836-2021</t>
        </is>
      </c>
      <c r="B430" s="1" t="n">
        <v>44532</v>
      </c>
      <c r="C430" s="1" t="n">
        <v>45188</v>
      </c>
      <c r="D430" t="inlineStr">
        <is>
          <t>GÄVLEBORGS LÄN</t>
        </is>
      </c>
      <c r="E430" t="inlineStr">
        <is>
          <t>BOLLNÄS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70473-2021</t>
        </is>
      </c>
      <c r="B431" s="1" t="n">
        <v>44536</v>
      </c>
      <c r="C431" s="1" t="n">
        <v>45188</v>
      </c>
      <c r="D431" t="inlineStr">
        <is>
          <t>GÄVLEBORGS LÄN</t>
        </is>
      </c>
      <c r="E431" t="inlineStr">
        <is>
          <t>BOLLNÄS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1306-2022</t>
        </is>
      </c>
      <c r="B432" s="1" t="n">
        <v>44572</v>
      </c>
      <c r="C432" s="1" t="n">
        <v>45188</v>
      </c>
      <c r="D432" t="inlineStr">
        <is>
          <t>GÄVLEBORGS LÄN</t>
        </is>
      </c>
      <c r="E432" t="inlineStr">
        <is>
          <t>BOLLNÄS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3429-2022</t>
        </is>
      </c>
      <c r="B433" s="1" t="n">
        <v>44585</v>
      </c>
      <c r="C433" s="1" t="n">
        <v>45188</v>
      </c>
      <c r="D433" t="inlineStr">
        <is>
          <t>GÄVLEBORGS LÄN</t>
        </is>
      </c>
      <c r="E433" t="inlineStr">
        <is>
          <t>BOLLNÄS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4788-2022</t>
        </is>
      </c>
      <c r="B434" s="1" t="n">
        <v>44592</v>
      </c>
      <c r="C434" s="1" t="n">
        <v>45188</v>
      </c>
      <c r="D434" t="inlineStr">
        <is>
          <t>GÄVLEBORGS LÄN</t>
        </is>
      </c>
      <c r="E434" t="inlineStr">
        <is>
          <t>BOLLNÄS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5296-2022</t>
        </is>
      </c>
      <c r="B435" s="1" t="n">
        <v>44594</v>
      </c>
      <c r="C435" s="1" t="n">
        <v>45188</v>
      </c>
      <c r="D435" t="inlineStr">
        <is>
          <t>GÄVLEBORGS LÄN</t>
        </is>
      </c>
      <c r="E435" t="inlineStr">
        <is>
          <t>BOLLNÄS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5561-2022</t>
        </is>
      </c>
      <c r="B436" s="1" t="n">
        <v>44595</v>
      </c>
      <c r="C436" s="1" t="n">
        <v>45188</v>
      </c>
      <c r="D436" t="inlineStr">
        <is>
          <t>GÄVLEBORGS LÄN</t>
        </is>
      </c>
      <c r="E436" t="inlineStr">
        <is>
          <t>BOLLNÄS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5495-2022</t>
        </is>
      </c>
      <c r="B437" s="1" t="n">
        <v>44595</v>
      </c>
      <c r="C437" s="1" t="n">
        <v>45188</v>
      </c>
      <c r="D437" t="inlineStr">
        <is>
          <t>GÄVLEBORGS LÄN</t>
        </is>
      </c>
      <c r="E437" t="inlineStr">
        <is>
          <t>BOLLNÄS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5579-2022</t>
        </is>
      </c>
      <c r="B438" s="1" t="n">
        <v>44595</v>
      </c>
      <c r="C438" s="1" t="n">
        <v>45188</v>
      </c>
      <c r="D438" t="inlineStr">
        <is>
          <t>GÄVLEBORGS LÄN</t>
        </is>
      </c>
      <c r="E438" t="inlineStr">
        <is>
          <t>BOLLNÄS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5894-2022</t>
        </is>
      </c>
      <c r="B439" s="1" t="n">
        <v>44596</v>
      </c>
      <c r="C439" s="1" t="n">
        <v>45188</v>
      </c>
      <c r="D439" t="inlineStr">
        <is>
          <t>GÄVLEBORGS LÄN</t>
        </is>
      </c>
      <c r="E439" t="inlineStr">
        <is>
          <t>BOLLNÄS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5691-2022</t>
        </is>
      </c>
      <c r="B440" s="1" t="n">
        <v>44596</v>
      </c>
      <c r="C440" s="1" t="n">
        <v>45188</v>
      </c>
      <c r="D440" t="inlineStr">
        <is>
          <t>GÄVLEBORGS LÄN</t>
        </is>
      </c>
      <c r="E440" t="inlineStr">
        <is>
          <t>BOLLNÄS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6549-2022</t>
        </is>
      </c>
      <c r="B441" s="1" t="n">
        <v>44601</v>
      </c>
      <c r="C441" s="1" t="n">
        <v>45188</v>
      </c>
      <c r="D441" t="inlineStr">
        <is>
          <t>GÄVLEBORGS LÄN</t>
        </is>
      </c>
      <c r="E441" t="inlineStr">
        <is>
          <t>BOLLNÄS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7075-2022</t>
        </is>
      </c>
      <c r="B442" s="1" t="n">
        <v>44603</v>
      </c>
      <c r="C442" s="1" t="n">
        <v>45188</v>
      </c>
      <c r="D442" t="inlineStr">
        <is>
          <t>GÄVLEBORGS LÄN</t>
        </is>
      </c>
      <c r="E442" t="inlineStr">
        <is>
          <t>BOLLNÄS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7766-2022</t>
        </is>
      </c>
      <c r="B443" s="1" t="n">
        <v>44608</v>
      </c>
      <c r="C443" s="1" t="n">
        <v>45188</v>
      </c>
      <c r="D443" t="inlineStr">
        <is>
          <t>GÄVLEBORGS LÄN</t>
        </is>
      </c>
      <c r="E443" t="inlineStr">
        <is>
          <t>BOLLNÄS</t>
        </is>
      </c>
      <c r="G443" t="n">
        <v>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9475-2022</t>
        </is>
      </c>
      <c r="B444" s="1" t="n">
        <v>44616</v>
      </c>
      <c r="C444" s="1" t="n">
        <v>45188</v>
      </c>
      <c r="D444" t="inlineStr">
        <is>
          <t>GÄVLEBORGS LÄN</t>
        </is>
      </c>
      <c r="E444" t="inlineStr">
        <is>
          <t>BOLLNÄS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9598-2022</t>
        </is>
      </c>
      <c r="B445" s="1" t="n">
        <v>44617</v>
      </c>
      <c r="C445" s="1" t="n">
        <v>45188</v>
      </c>
      <c r="D445" t="inlineStr">
        <is>
          <t>GÄVLEBORGS LÄN</t>
        </is>
      </c>
      <c r="E445" t="inlineStr">
        <is>
          <t>BOLLNÄS</t>
        </is>
      </c>
      <c r="G445" t="n">
        <v>8.800000000000001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9889-2022</t>
        </is>
      </c>
      <c r="B446" s="1" t="n">
        <v>44620</v>
      </c>
      <c r="C446" s="1" t="n">
        <v>45188</v>
      </c>
      <c r="D446" t="inlineStr">
        <is>
          <t>GÄVLEBORGS LÄN</t>
        </is>
      </c>
      <c r="E446" t="inlineStr">
        <is>
          <t>BOLLNÄS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9877-2022</t>
        </is>
      </c>
      <c r="B447" s="1" t="n">
        <v>44620</v>
      </c>
      <c r="C447" s="1" t="n">
        <v>45188</v>
      </c>
      <c r="D447" t="inlineStr">
        <is>
          <t>GÄVLEBORGS LÄN</t>
        </is>
      </c>
      <c r="E447" t="inlineStr">
        <is>
          <t>BOLLNÄS</t>
        </is>
      </c>
      <c r="G447" t="n">
        <v>5.9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10493-2022</t>
        </is>
      </c>
      <c r="B448" s="1" t="n">
        <v>44623</v>
      </c>
      <c r="C448" s="1" t="n">
        <v>45188</v>
      </c>
      <c r="D448" t="inlineStr">
        <is>
          <t>GÄVLEBORGS LÄN</t>
        </is>
      </c>
      <c r="E448" t="inlineStr">
        <is>
          <t>BOLLNÄS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11645-2022</t>
        </is>
      </c>
      <c r="B449" s="1" t="n">
        <v>44631</v>
      </c>
      <c r="C449" s="1" t="n">
        <v>45188</v>
      </c>
      <c r="D449" t="inlineStr">
        <is>
          <t>GÄVLEBORGS LÄN</t>
        </is>
      </c>
      <c r="E449" t="inlineStr">
        <is>
          <t>BOLLNÄS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12108-2022</t>
        </is>
      </c>
      <c r="B450" s="1" t="n">
        <v>44636</v>
      </c>
      <c r="C450" s="1" t="n">
        <v>45188</v>
      </c>
      <c r="D450" t="inlineStr">
        <is>
          <t>GÄVLEBORGS LÄN</t>
        </is>
      </c>
      <c r="E450" t="inlineStr">
        <is>
          <t>BOLLNÄS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12818-2022</t>
        </is>
      </c>
      <c r="B451" s="1" t="n">
        <v>44642</v>
      </c>
      <c r="C451" s="1" t="n">
        <v>45188</v>
      </c>
      <c r="D451" t="inlineStr">
        <is>
          <t>GÄVLEBORGS LÄN</t>
        </is>
      </c>
      <c r="E451" t="inlineStr">
        <is>
          <t>BOLLNÄS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14005-2022</t>
        </is>
      </c>
      <c r="B452" s="1" t="n">
        <v>44650</v>
      </c>
      <c r="C452" s="1" t="n">
        <v>45188</v>
      </c>
      <c r="D452" t="inlineStr">
        <is>
          <t>GÄVLEBORGS LÄN</t>
        </is>
      </c>
      <c r="E452" t="inlineStr">
        <is>
          <t>BOLLNÄS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14012-2022</t>
        </is>
      </c>
      <c r="B453" s="1" t="n">
        <v>44650</v>
      </c>
      <c r="C453" s="1" t="n">
        <v>45188</v>
      </c>
      <c r="D453" t="inlineStr">
        <is>
          <t>GÄVLEBORGS LÄN</t>
        </is>
      </c>
      <c r="E453" t="inlineStr">
        <is>
          <t>BOLLNÄS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14354-2022</t>
        </is>
      </c>
      <c r="B454" s="1" t="n">
        <v>44652</v>
      </c>
      <c r="C454" s="1" t="n">
        <v>45188</v>
      </c>
      <c r="D454" t="inlineStr">
        <is>
          <t>GÄVLEBORGS LÄN</t>
        </is>
      </c>
      <c r="E454" t="inlineStr">
        <is>
          <t>BOLLNÄS</t>
        </is>
      </c>
      <c r="F454" t="inlineStr">
        <is>
          <t>Kyrkan</t>
        </is>
      </c>
      <c r="G454" t="n">
        <v>22.3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15275-2022</t>
        </is>
      </c>
      <c r="B455" s="1" t="n">
        <v>44659</v>
      </c>
      <c r="C455" s="1" t="n">
        <v>45188</v>
      </c>
      <c r="D455" t="inlineStr">
        <is>
          <t>GÄVLEBORGS LÄN</t>
        </is>
      </c>
      <c r="E455" t="inlineStr">
        <is>
          <t>BOLLNÄS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15464-2022</t>
        </is>
      </c>
      <c r="B456" s="1" t="n">
        <v>44662</v>
      </c>
      <c r="C456" s="1" t="n">
        <v>45188</v>
      </c>
      <c r="D456" t="inlineStr">
        <is>
          <t>GÄVLEBORGS LÄN</t>
        </is>
      </c>
      <c r="E456" t="inlineStr">
        <is>
          <t>BOLLNÄS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16379-2022</t>
        </is>
      </c>
      <c r="B457" s="1" t="n">
        <v>44671</v>
      </c>
      <c r="C457" s="1" t="n">
        <v>45188</v>
      </c>
      <c r="D457" t="inlineStr">
        <is>
          <t>GÄVLEBORGS LÄN</t>
        </is>
      </c>
      <c r="E457" t="inlineStr">
        <is>
          <t>BOLLNÄS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16891-2022</t>
        </is>
      </c>
      <c r="B458" s="1" t="n">
        <v>44676</v>
      </c>
      <c r="C458" s="1" t="n">
        <v>45188</v>
      </c>
      <c r="D458" t="inlineStr">
        <is>
          <t>GÄVLEBORGS LÄN</t>
        </is>
      </c>
      <c r="E458" t="inlineStr">
        <is>
          <t>BOLLNÄS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19088-2022</t>
        </is>
      </c>
      <c r="B459" s="1" t="n">
        <v>44691</v>
      </c>
      <c r="C459" s="1" t="n">
        <v>45188</v>
      </c>
      <c r="D459" t="inlineStr">
        <is>
          <t>GÄVLEBORGS LÄN</t>
        </is>
      </c>
      <c r="E459" t="inlineStr">
        <is>
          <t>BOLLNÄS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20036-2022</t>
        </is>
      </c>
      <c r="B460" s="1" t="n">
        <v>44697</v>
      </c>
      <c r="C460" s="1" t="n">
        <v>45188</v>
      </c>
      <c r="D460" t="inlineStr">
        <is>
          <t>GÄVLEBORGS LÄN</t>
        </is>
      </c>
      <c r="E460" t="inlineStr">
        <is>
          <t>BOLLNÄS</t>
        </is>
      </c>
      <c r="F460" t="inlineStr">
        <is>
          <t>Bergvik skog väst AB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21137-2022</t>
        </is>
      </c>
      <c r="B461" s="1" t="n">
        <v>44704</v>
      </c>
      <c r="C461" s="1" t="n">
        <v>45188</v>
      </c>
      <c r="D461" t="inlineStr">
        <is>
          <t>GÄVLEBORGS LÄN</t>
        </is>
      </c>
      <c r="E461" t="inlineStr">
        <is>
          <t>BOLLNÄS</t>
        </is>
      </c>
      <c r="F461" t="inlineStr">
        <is>
          <t>Bergvik skog väst AB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21153-2022</t>
        </is>
      </c>
      <c r="B462" s="1" t="n">
        <v>44704</v>
      </c>
      <c r="C462" s="1" t="n">
        <v>45188</v>
      </c>
      <c r="D462" t="inlineStr">
        <is>
          <t>GÄVLEBORGS LÄN</t>
        </is>
      </c>
      <c r="E462" t="inlineStr">
        <is>
          <t>BOLLNÄS</t>
        </is>
      </c>
      <c r="F462" t="inlineStr">
        <is>
          <t>Bergvik skog väst AB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21299-2022</t>
        </is>
      </c>
      <c r="B463" s="1" t="n">
        <v>44705</v>
      </c>
      <c r="C463" s="1" t="n">
        <v>45188</v>
      </c>
      <c r="D463" t="inlineStr">
        <is>
          <t>GÄVLEBORGS LÄN</t>
        </is>
      </c>
      <c r="E463" t="inlineStr">
        <is>
          <t>BOLLNÄS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21616-2022</t>
        </is>
      </c>
      <c r="B464" s="1" t="n">
        <v>44706</v>
      </c>
      <c r="C464" s="1" t="n">
        <v>45188</v>
      </c>
      <c r="D464" t="inlineStr">
        <is>
          <t>GÄVLEBORGS LÄN</t>
        </is>
      </c>
      <c r="E464" t="inlineStr">
        <is>
          <t>BOLLNÄS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22126-2022</t>
        </is>
      </c>
      <c r="B465" s="1" t="n">
        <v>44712</v>
      </c>
      <c r="C465" s="1" t="n">
        <v>45188</v>
      </c>
      <c r="D465" t="inlineStr">
        <is>
          <t>GÄVLEBORGS LÄN</t>
        </is>
      </c>
      <c r="E465" t="inlineStr">
        <is>
          <t>BOLLNÄS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22247-2022</t>
        </is>
      </c>
      <c r="B466" s="1" t="n">
        <v>44712</v>
      </c>
      <c r="C466" s="1" t="n">
        <v>45188</v>
      </c>
      <c r="D466" t="inlineStr">
        <is>
          <t>GÄVLEBORGS LÄN</t>
        </is>
      </c>
      <c r="E466" t="inlineStr">
        <is>
          <t>BOLLNÄS</t>
        </is>
      </c>
      <c r="F466" t="inlineStr">
        <is>
          <t>Bergvik skog väst AB</t>
        </is>
      </c>
      <c r="G466" t="n">
        <v>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22226-2022</t>
        </is>
      </c>
      <c r="B467" s="1" t="n">
        <v>44712</v>
      </c>
      <c r="C467" s="1" t="n">
        <v>45188</v>
      </c>
      <c r="D467" t="inlineStr">
        <is>
          <t>GÄVLEBORGS LÄN</t>
        </is>
      </c>
      <c r="E467" t="inlineStr">
        <is>
          <t>BOLLNÄS</t>
        </is>
      </c>
      <c r="F467" t="inlineStr">
        <is>
          <t>Bergvik skog väst AB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22728-2022</t>
        </is>
      </c>
      <c r="B468" s="1" t="n">
        <v>44714</v>
      </c>
      <c r="C468" s="1" t="n">
        <v>45188</v>
      </c>
      <c r="D468" t="inlineStr">
        <is>
          <t>GÄVLEBORGS LÄN</t>
        </is>
      </c>
      <c r="E468" t="inlineStr">
        <is>
          <t>BOLLNÄS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23358-2022</t>
        </is>
      </c>
      <c r="B469" s="1" t="n">
        <v>44720</v>
      </c>
      <c r="C469" s="1" t="n">
        <v>45188</v>
      </c>
      <c r="D469" t="inlineStr">
        <is>
          <t>GÄVLEBORGS LÄN</t>
        </is>
      </c>
      <c r="E469" t="inlineStr">
        <is>
          <t>BOLLNÄS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23378-2022</t>
        </is>
      </c>
      <c r="B470" s="1" t="n">
        <v>44720</v>
      </c>
      <c r="C470" s="1" t="n">
        <v>45188</v>
      </c>
      <c r="D470" t="inlineStr">
        <is>
          <t>GÄVLEBORGS LÄN</t>
        </is>
      </c>
      <c r="E470" t="inlineStr">
        <is>
          <t>BOLLNÄS</t>
        </is>
      </c>
      <c r="G470" t="n">
        <v>5.2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23925-2022</t>
        </is>
      </c>
      <c r="B471" s="1" t="n">
        <v>44722</v>
      </c>
      <c r="C471" s="1" t="n">
        <v>45188</v>
      </c>
      <c r="D471" t="inlineStr">
        <is>
          <t>GÄVLEBORGS LÄN</t>
        </is>
      </c>
      <c r="E471" t="inlineStr">
        <is>
          <t>BOLLNÄS</t>
        </is>
      </c>
      <c r="G471" t="n">
        <v>0.1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24763-2022</t>
        </is>
      </c>
      <c r="B472" s="1" t="n">
        <v>44728</v>
      </c>
      <c r="C472" s="1" t="n">
        <v>45188</v>
      </c>
      <c r="D472" t="inlineStr">
        <is>
          <t>GÄVLEBORGS LÄN</t>
        </is>
      </c>
      <c r="E472" t="inlineStr">
        <is>
          <t>BOLLNÄS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25238-2022</t>
        </is>
      </c>
      <c r="B473" s="1" t="n">
        <v>44729</v>
      </c>
      <c r="C473" s="1" t="n">
        <v>45188</v>
      </c>
      <c r="D473" t="inlineStr">
        <is>
          <t>GÄVLEBORGS LÄN</t>
        </is>
      </c>
      <c r="E473" t="inlineStr">
        <is>
          <t>BOLLNÄS</t>
        </is>
      </c>
      <c r="F473" t="inlineStr">
        <is>
          <t>Bergvik skog väst AB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25239-2022</t>
        </is>
      </c>
      <c r="B474" s="1" t="n">
        <v>44729</v>
      </c>
      <c r="C474" s="1" t="n">
        <v>45188</v>
      </c>
      <c r="D474" t="inlineStr">
        <is>
          <t>GÄVLEBORGS LÄN</t>
        </is>
      </c>
      <c r="E474" t="inlineStr">
        <is>
          <t>BOLLNÄS</t>
        </is>
      </c>
      <c r="F474" t="inlineStr">
        <is>
          <t>Bergvik skog väst AB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25088-2022</t>
        </is>
      </c>
      <c r="B475" s="1" t="n">
        <v>44729</v>
      </c>
      <c r="C475" s="1" t="n">
        <v>45188</v>
      </c>
      <c r="D475" t="inlineStr">
        <is>
          <t>GÄVLEBORGS LÄN</t>
        </is>
      </c>
      <c r="E475" t="inlineStr">
        <is>
          <t>BOLLNÄS</t>
        </is>
      </c>
      <c r="F475" t="inlineStr">
        <is>
          <t>Bergvik skog väst AB</t>
        </is>
      </c>
      <c r="G475" t="n">
        <v>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25633-2022</t>
        </is>
      </c>
      <c r="B476" s="1" t="n">
        <v>44732</v>
      </c>
      <c r="C476" s="1" t="n">
        <v>45188</v>
      </c>
      <c r="D476" t="inlineStr">
        <is>
          <t>GÄVLEBORGS LÄN</t>
        </is>
      </c>
      <c r="E476" t="inlineStr">
        <is>
          <t>BOLLNÄS</t>
        </is>
      </c>
      <c r="G476" t="n">
        <v>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25631-2022</t>
        </is>
      </c>
      <c r="B477" s="1" t="n">
        <v>44732</v>
      </c>
      <c r="C477" s="1" t="n">
        <v>45188</v>
      </c>
      <c r="D477" t="inlineStr">
        <is>
          <t>GÄVLEBORGS LÄN</t>
        </is>
      </c>
      <c r="E477" t="inlineStr">
        <is>
          <t>BOLLNÄS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30615-2022</t>
        </is>
      </c>
      <c r="B478" s="1" t="n">
        <v>44763</v>
      </c>
      <c r="C478" s="1" t="n">
        <v>45188</v>
      </c>
      <c r="D478" t="inlineStr">
        <is>
          <t>GÄVLEBORGS LÄN</t>
        </is>
      </c>
      <c r="E478" t="inlineStr">
        <is>
          <t>BOLLNÄS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32613-2022</t>
        </is>
      </c>
      <c r="B479" s="1" t="n">
        <v>44783</v>
      </c>
      <c r="C479" s="1" t="n">
        <v>45188</v>
      </c>
      <c r="D479" t="inlineStr">
        <is>
          <t>GÄVLEBORGS LÄN</t>
        </is>
      </c>
      <c r="E479" t="inlineStr">
        <is>
          <t>BOLLNÄS</t>
        </is>
      </c>
      <c r="F479" t="inlineStr">
        <is>
          <t>Kyrkan</t>
        </is>
      </c>
      <c r="G479" t="n">
        <v>4.2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33040-2022</t>
        </is>
      </c>
      <c r="B480" s="1" t="n">
        <v>44785</v>
      </c>
      <c r="C480" s="1" t="n">
        <v>45188</v>
      </c>
      <c r="D480" t="inlineStr">
        <is>
          <t>GÄVLEBORGS LÄN</t>
        </is>
      </c>
      <c r="E480" t="inlineStr">
        <is>
          <t>BOLLNÄS</t>
        </is>
      </c>
      <c r="F480" t="inlineStr">
        <is>
          <t>Kyrkan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34175-2022</t>
        </is>
      </c>
      <c r="B481" s="1" t="n">
        <v>44791</v>
      </c>
      <c r="C481" s="1" t="n">
        <v>45188</v>
      </c>
      <c r="D481" t="inlineStr">
        <is>
          <t>GÄVLEBORGS LÄN</t>
        </is>
      </c>
      <c r="E481" t="inlineStr">
        <is>
          <t>BOLLNÄS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34893-2022</t>
        </is>
      </c>
      <c r="B482" s="1" t="n">
        <v>44796</v>
      </c>
      <c r="C482" s="1" t="n">
        <v>45188</v>
      </c>
      <c r="D482" t="inlineStr">
        <is>
          <t>GÄVLEBORGS LÄN</t>
        </is>
      </c>
      <c r="E482" t="inlineStr">
        <is>
          <t>BOLLNÄS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34887-2022</t>
        </is>
      </c>
      <c r="B483" s="1" t="n">
        <v>44796</v>
      </c>
      <c r="C483" s="1" t="n">
        <v>45188</v>
      </c>
      <c r="D483" t="inlineStr">
        <is>
          <t>GÄVLEBORGS LÄN</t>
        </is>
      </c>
      <c r="E483" t="inlineStr">
        <is>
          <t>BOLLNÄS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35245-2022</t>
        </is>
      </c>
      <c r="B484" s="1" t="n">
        <v>44798</v>
      </c>
      <c r="C484" s="1" t="n">
        <v>45188</v>
      </c>
      <c r="D484" t="inlineStr">
        <is>
          <t>GÄVLEBORGS LÄN</t>
        </is>
      </c>
      <c r="E484" t="inlineStr">
        <is>
          <t>BOLLNÄS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35736-2022</t>
        </is>
      </c>
      <c r="B485" s="1" t="n">
        <v>44799</v>
      </c>
      <c r="C485" s="1" t="n">
        <v>45188</v>
      </c>
      <c r="D485" t="inlineStr">
        <is>
          <t>GÄVLEBORGS LÄN</t>
        </is>
      </c>
      <c r="E485" t="inlineStr">
        <is>
          <t>BOLLNÄS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35735-2022</t>
        </is>
      </c>
      <c r="B486" s="1" t="n">
        <v>44799</v>
      </c>
      <c r="C486" s="1" t="n">
        <v>45188</v>
      </c>
      <c r="D486" t="inlineStr">
        <is>
          <t>GÄVLEBORGS LÄN</t>
        </is>
      </c>
      <c r="E486" t="inlineStr">
        <is>
          <t>BOLLNÄS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36877-2022</t>
        </is>
      </c>
      <c r="B487" s="1" t="n">
        <v>44805</v>
      </c>
      <c r="C487" s="1" t="n">
        <v>45188</v>
      </c>
      <c r="D487" t="inlineStr">
        <is>
          <t>GÄVLEBORGS LÄN</t>
        </is>
      </c>
      <c r="E487" t="inlineStr">
        <is>
          <t>BOLLNÄS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37060-2022</t>
        </is>
      </c>
      <c r="B488" s="1" t="n">
        <v>44806</v>
      </c>
      <c r="C488" s="1" t="n">
        <v>45188</v>
      </c>
      <c r="D488" t="inlineStr">
        <is>
          <t>GÄVLEBORGS LÄN</t>
        </is>
      </c>
      <c r="E488" t="inlineStr">
        <is>
          <t>BOLLNÄS</t>
        </is>
      </c>
      <c r="G488" t="n">
        <v>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37317-2022</t>
        </is>
      </c>
      <c r="B489" s="1" t="n">
        <v>44806</v>
      </c>
      <c r="C489" s="1" t="n">
        <v>45188</v>
      </c>
      <c r="D489" t="inlineStr">
        <is>
          <t>GÄVLEBORGS LÄN</t>
        </is>
      </c>
      <c r="E489" t="inlineStr">
        <is>
          <t>BOLLNÄS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37071-2022</t>
        </is>
      </c>
      <c r="B490" s="1" t="n">
        <v>44806</v>
      </c>
      <c r="C490" s="1" t="n">
        <v>45188</v>
      </c>
      <c r="D490" t="inlineStr">
        <is>
          <t>GÄVLEBORGS LÄN</t>
        </is>
      </c>
      <c r="E490" t="inlineStr">
        <is>
          <t>BOLLNÄS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39125-2022</t>
        </is>
      </c>
      <c r="B491" s="1" t="n">
        <v>44817</v>
      </c>
      <c r="C491" s="1" t="n">
        <v>45188</v>
      </c>
      <c r="D491" t="inlineStr">
        <is>
          <t>GÄVLEBORGS LÄN</t>
        </is>
      </c>
      <c r="E491" t="inlineStr">
        <is>
          <t>BOLLNÄS</t>
        </is>
      </c>
      <c r="G491" t="n">
        <v>4.6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39528-2022</t>
        </is>
      </c>
      <c r="B492" s="1" t="n">
        <v>44818</v>
      </c>
      <c r="C492" s="1" t="n">
        <v>45188</v>
      </c>
      <c r="D492" t="inlineStr">
        <is>
          <t>GÄVLEBORGS LÄN</t>
        </is>
      </c>
      <c r="E492" t="inlineStr">
        <is>
          <t>BOLLNÄS</t>
        </is>
      </c>
      <c r="G492" t="n">
        <v>7.5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39723-2022</t>
        </is>
      </c>
      <c r="B493" s="1" t="n">
        <v>44819</v>
      </c>
      <c r="C493" s="1" t="n">
        <v>45188</v>
      </c>
      <c r="D493" t="inlineStr">
        <is>
          <t>GÄVLEBORGS LÄN</t>
        </is>
      </c>
      <c r="E493" t="inlineStr">
        <is>
          <t>BOLLNÄS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41453-2022</t>
        </is>
      </c>
      <c r="B494" s="1" t="n">
        <v>44826</v>
      </c>
      <c r="C494" s="1" t="n">
        <v>45188</v>
      </c>
      <c r="D494" t="inlineStr">
        <is>
          <t>GÄVLEBORGS LÄN</t>
        </is>
      </c>
      <c r="E494" t="inlineStr">
        <is>
          <t>BOLLNÄS</t>
        </is>
      </c>
      <c r="F494" t="inlineStr">
        <is>
          <t>Bergvik skog väst AB</t>
        </is>
      </c>
      <c r="G494" t="n">
        <v>6.7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41831-2022</t>
        </is>
      </c>
      <c r="B495" s="1" t="n">
        <v>44827</v>
      </c>
      <c r="C495" s="1" t="n">
        <v>45188</v>
      </c>
      <c r="D495" t="inlineStr">
        <is>
          <t>GÄVLEBORGS LÄN</t>
        </is>
      </c>
      <c r="E495" t="inlineStr">
        <is>
          <t>BOLLNÄS</t>
        </is>
      </c>
      <c r="F495" t="inlineStr">
        <is>
          <t>Bergvik skog väst AB</t>
        </is>
      </c>
      <c r="G495" t="n">
        <v>5.1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41962-2022</t>
        </is>
      </c>
      <c r="B496" s="1" t="n">
        <v>44830</v>
      </c>
      <c r="C496" s="1" t="n">
        <v>45188</v>
      </c>
      <c r="D496" t="inlineStr">
        <is>
          <t>GÄVLEBORGS LÄN</t>
        </is>
      </c>
      <c r="E496" t="inlineStr">
        <is>
          <t>BOLLNÄS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44177-2022</t>
        </is>
      </c>
      <c r="B497" s="1" t="n">
        <v>44839</v>
      </c>
      <c r="C497" s="1" t="n">
        <v>45188</v>
      </c>
      <c r="D497" t="inlineStr">
        <is>
          <t>GÄVLEBORGS LÄN</t>
        </is>
      </c>
      <c r="E497" t="inlineStr">
        <is>
          <t>BOLLNÄS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44151-2022</t>
        </is>
      </c>
      <c r="B498" s="1" t="n">
        <v>44839</v>
      </c>
      <c r="C498" s="1" t="n">
        <v>45188</v>
      </c>
      <c r="D498" t="inlineStr">
        <is>
          <t>GÄVLEBORGS LÄN</t>
        </is>
      </c>
      <c r="E498" t="inlineStr">
        <is>
          <t>BOLLNÄS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44715-2022</t>
        </is>
      </c>
      <c r="B499" s="1" t="n">
        <v>44840</v>
      </c>
      <c r="C499" s="1" t="n">
        <v>45188</v>
      </c>
      <c r="D499" t="inlineStr">
        <is>
          <t>GÄVLEBORGS LÄN</t>
        </is>
      </c>
      <c r="E499" t="inlineStr">
        <is>
          <t>BOLLNÄS</t>
        </is>
      </c>
      <c r="G499" t="n">
        <v>4.5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45752-2022</t>
        </is>
      </c>
      <c r="B500" s="1" t="n">
        <v>44846</v>
      </c>
      <c r="C500" s="1" t="n">
        <v>45188</v>
      </c>
      <c r="D500" t="inlineStr">
        <is>
          <t>GÄVLEBORGS LÄN</t>
        </is>
      </c>
      <c r="E500" t="inlineStr">
        <is>
          <t>BOLLNÄS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46007-2022</t>
        </is>
      </c>
      <c r="B501" s="1" t="n">
        <v>44846</v>
      </c>
      <c r="C501" s="1" t="n">
        <v>45188</v>
      </c>
      <c r="D501" t="inlineStr">
        <is>
          <t>GÄVLEBORGS LÄN</t>
        </is>
      </c>
      <c r="E501" t="inlineStr">
        <is>
          <t>BOLLNÄS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45747-2022</t>
        </is>
      </c>
      <c r="B502" s="1" t="n">
        <v>44846</v>
      </c>
      <c r="C502" s="1" t="n">
        <v>45188</v>
      </c>
      <c r="D502" t="inlineStr">
        <is>
          <t>GÄVLEBORGS LÄN</t>
        </is>
      </c>
      <c r="E502" t="inlineStr">
        <is>
          <t>BOLLNÄS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46009-2022</t>
        </is>
      </c>
      <c r="B503" s="1" t="n">
        <v>44846</v>
      </c>
      <c r="C503" s="1" t="n">
        <v>45188</v>
      </c>
      <c r="D503" t="inlineStr">
        <is>
          <t>GÄVLEBORGS LÄN</t>
        </is>
      </c>
      <c r="E503" t="inlineStr">
        <is>
          <t>BOLLNÄS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47723-2022</t>
        </is>
      </c>
      <c r="B504" s="1" t="n">
        <v>44854</v>
      </c>
      <c r="C504" s="1" t="n">
        <v>45188</v>
      </c>
      <c r="D504" t="inlineStr">
        <is>
          <t>GÄVLEBORGS LÄN</t>
        </is>
      </c>
      <c r="E504" t="inlineStr">
        <is>
          <t>BOLLNÄS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48664-2022</t>
        </is>
      </c>
      <c r="B505" s="1" t="n">
        <v>44859</v>
      </c>
      <c r="C505" s="1" t="n">
        <v>45188</v>
      </c>
      <c r="D505" t="inlineStr">
        <is>
          <t>GÄVLEBORGS LÄN</t>
        </is>
      </c>
      <c r="E505" t="inlineStr">
        <is>
          <t>BOLLNÄS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48764-2022</t>
        </is>
      </c>
      <c r="B506" s="1" t="n">
        <v>44859</v>
      </c>
      <c r="C506" s="1" t="n">
        <v>45188</v>
      </c>
      <c r="D506" t="inlineStr">
        <is>
          <t>GÄVLEBORGS LÄN</t>
        </is>
      </c>
      <c r="E506" t="inlineStr">
        <is>
          <t>BOLLNÄS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49488-2022</t>
        </is>
      </c>
      <c r="B507" s="1" t="n">
        <v>44861</v>
      </c>
      <c r="C507" s="1" t="n">
        <v>45188</v>
      </c>
      <c r="D507" t="inlineStr">
        <is>
          <t>GÄVLEBORGS LÄN</t>
        </is>
      </c>
      <c r="E507" t="inlineStr">
        <is>
          <t>BOLLNÄS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49624-2022</t>
        </is>
      </c>
      <c r="B508" s="1" t="n">
        <v>44862</v>
      </c>
      <c r="C508" s="1" t="n">
        <v>45188</v>
      </c>
      <c r="D508" t="inlineStr">
        <is>
          <t>GÄVLEBORGS LÄN</t>
        </is>
      </c>
      <c r="E508" t="inlineStr">
        <is>
          <t>BOLLNÄS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52271-2022</t>
        </is>
      </c>
      <c r="B509" s="1" t="n">
        <v>44873</v>
      </c>
      <c r="C509" s="1" t="n">
        <v>45188</v>
      </c>
      <c r="D509" t="inlineStr">
        <is>
          <t>GÄVLEBORGS LÄN</t>
        </is>
      </c>
      <c r="E509" t="inlineStr">
        <is>
          <t>BOLLNÄS</t>
        </is>
      </c>
      <c r="G509" t="n">
        <v>14.7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52787-2022</t>
        </is>
      </c>
      <c r="B510" s="1" t="n">
        <v>44875</v>
      </c>
      <c r="C510" s="1" t="n">
        <v>45188</v>
      </c>
      <c r="D510" t="inlineStr">
        <is>
          <t>GÄVLEBORGS LÄN</t>
        </is>
      </c>
      <c r="E510" t="inlineStr">
        <is>
          <t>BOLLNÄS</t>
        </is>
      </c>
      <c r="F510" t="inlineStr">
        <is>
          <t>Kyrkan</t>
        </is>
      </c>
      <c r="G510" t="n">
        <v>11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52756-2022</t>
        </is>
      </c>
      <c r="B511" s="1" t="n">
        <v>44875</v>
      </c>
      <c r="C511" s="1" t="n">
        <v>45188</v>
      </c>
      <c r="D511" t="inlineStr">
        <is>
          <t>GÄVLEBORGS LÄN</t>
        </is>
      </c>
      <c r="E511" t="inlineStr">
        <is>
          <t>BOLLNÄS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53183-2022</t>
        </is>
      </c>
      <c r="B512" s="1" t="n">
        <v>44876</v>
      </c>
      <c r="C512" s="1" t="n">
        <v>45188</v>
      </c>
      <c r="D512" t="inlineStr">
        <is>
          <t>GÄVLEBORGS LÄN</t>
        </is>
      </c>
      <c r="E512" t="inlineStr">
        <is>
          <t>BOLLNÄS</t>
        </is>
      </c>
      <c r="F512" t="inlineStr">
        <is>
          <t>Bergvik skog väst AB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53317-2022</t>
        </is>
      </c>
      <c r="B513" s="1" t="n">
        <v>44878</v>
      </c>
      <c r="C513" s="1" t="n">
        <v>45188</v>
      </c>
      <c r="D513" t="inlineStr">
        <is>
          <t>GÄVLEBORGS LÄN</t>
        </is>
      </c>
      <c r="E513" t="inlineStr">
        <is>
          <t>BOLLNÄS</t>
        </is>
      </c>
      <c r="F513" t="inlineStr">
        <is>
          <t>Bergvik skog väst AB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53337-2022</t>
        </is>
      </c>
      <c r="B514" s="1" t="n">
        <v>44879</v>
      </c>
      <c r="C514" s="1" t="n">
        <v>45188</v>
      </c>
      <c r="D514" t="inlineStr">
        <is>
          <t>GÄVLEBORGS LÄN</t>
        </is>
      </c>
      <c r="E514" t="inlineStr">
        <is>
          <t>BOLLNÄS</t>
        </is>
      </c>
      <c r="F514" t="inlineStr">
        <is>
          <t>Bergvik skog väst AB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53448-2022</t>
        </is>
      </c>
      <c r="B515" s="1" t="n">
        <v>44879</v>
      </c>
      <c r="C515" s="1" t="n">
        <v>45188</v>
      </c>
      <c r="D515" t="inlineStr">
        <is>
          <t>GÄVLEBORGS LÄN</t>
        </is>
      </c>
      <c r="E515" t="inlineStr">
        <is>
          <t>BOLLNÄS</t>
        </is>
      </c>
      <c r="F515" t="inlineStr">
        <is>
          <t>Bergvik skog väst AB</t>
        </is>
      </c>
      <c r="G515" t="n">
        <v>11.3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53613-2022</t>
        </is>
      </c>
      <c r="B516" s="1" t="n">
        <v>44879</v>
      </c>
      <c r="C516" s="1" t="n">
        <v>45188</v>
      </c>
      <c r="D516" t="inlineStr">
        <is>
          <t>GÄVLEBORGS LÄN</t>
        </is>
      </c>
      <c r="E516" t="inlineStr">
        <is>
          <t>BOLLNÄS</t>
        </is>
      </c>
      <c r="F516" t="inlineStr">
        <is>
          <t>Bergvik skog väst AB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53516-2022</t>
        </is>
      </c>
      <c r="B517" s="1" t="n">
        <v>44879</v>
      </c>
      <c r="C517" s="1" t="n">
        <v>45188</v>
      </c>
      <c r="D517" t="inlineStr">
        <is>
          <t>GÄVLEBORGS LÄN</t>
        </is>
      </c>
      <c r="E517" t="inlineStr">
        <is>
          <t>BOLLNÄS</t>
        </is>
      </c>
      <c r="F517" t="inlineStr">
        <is>
          <t>Bergvik skog väst AB</t>
        </is>
      </c>
      <c r="G517" t="n">
        <v>4.3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53566-2022</t>
        </is>
      </c>
      <c r="B518" s="1" t="n">
        <v>44879</v>
      </c>
      <c r="C518" s="1" t="n">
        <v>45188</v>
      </c>
      <c r="D518" t="inlineStr">
        <is>
          <t>GÄVLEBORGS LÄN</t>
        </is>
      </c>
      <c r="E518" t="inlineStr">
        <is>
          <t>BOLLNÄS</t>
        </is>
      </c>
      <c r="F518" t="inlineStr">
        <is>
          <t>Holmen skog AB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53618-2022</t>
        </is>
      </c>
      <c r="B519" s="1" t="n">
        <v>44879</v>
      </c>
      <c r="C519" s="1" t="n">
        <v>45188</v>
      </c>
      <c r="D519" t="inlineStr">
        <is>
          <t>GÄVLEBORGS LÄN</t>
        </is>
      </c>
      <c r="E519" t="inlineStr">
        <is>
          <t>BOLLNÄS</t>
        </is>
      </c>
      <c r="F519" t="inlineStr">
        <is>
          <t>Bergvik skog väst AB</t>
        </is>
      </c>
      <c r="G519" t="n">
        <v>7.1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53815-2022</t>
        </is>
      </c>
      <c r="B520" s="1" t="n">
        <v>44880</v>
      </c>
      <c r="C520" s="1" t="n">
        <v>45188</v>
      </c>
      <c r="D520" t="inlineStr">
        <is>
          <t>GÄVLEBORGS LÄN</t>
        </is>
      </c>
      <c r="E520" t="inlineStr">
        <is>
          <t>BOLLNÄS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54088-2022</t>
        </is>
      </c>
      <c r="B521" s="1" t="n">
        <v>44881</v>
      </c>
      <c r="C521" s="1" t="n">
        <v>45188</v>
      </c>
      <c r="D521" t="inlineStr">
        <is>
          <t>GÄVLEBORGS LÄN</t>
        </is>
      </c>
      <c r="E521" t="inlineStr">
        <is>
          <t>BOLLNÄS</t>
        </is>
      </c>
      <c r="F521" t="inlineStr">
        <is>
          <t>Sveaskog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54083-2022</t>
        </is>
      </c>
      <c r="B522" s="1" t="n">
        <v>44881</v>
      </c>
      <c r="C522" s="1" t="n">
        <v>45188</v>
      </c>
      <c r="D522" t="inlineStr">
        <is>
          <t>GÄVLEBORGS LÄN</t>
        </is>
      </c>
      <c r="E522" t="inlineStr">
        <is>
          <t>BOLLNÄS</t>
        </is>
      </c>
      <c r="F522" t="inlineStr">
        <is>
          <t>Sveaskog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54772-2022</t>
        </is>
      </c>
      <c r="B523" s="1" t="n">
        <v>44883</v>
      </c>
      <c r="C523" s="1" t="n">
        <v>45188</v>
      </c>
      <c r="D523" t="inlineStr">
        <is>
          <t>GÄVLEBORGS LÄN</t>
        </is>
      </c>
      <c r="E523" t="inlineStr">
        <is>
          <t>BOLLNÄS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54851-2022</t>
        </is>
      </c>
      <c r="B524" s="1" t="n">
        <v>44883</v>
      </c>
      <c r="C524" s="1" t="n">
        <v>45188</v>
      </c>
      <c r="D524" t="inlineStr">
        <is>
          <t>GÄVLEBORGS LÄN</t>
        </is>
      </c>
      <c r="E524" t="inlineStr">
        <is>
          <t>BOLLNÄS</t>
        </is>
      </c>
      <c r="F524" t="inlineStr">
        <is>
          <t>Bergvik skog väst AB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54994-2022</t>
        </is>
      </c>
      <c r="B525" s="1" t="n">
        <v>44886</v>
      </c>
      <c r="C525" s="1" t="n">
        <v>45188</v>
      </c>
      <c r="D525" t="inlineStr">
        <is>
          <t>GÄVLEBORGS LÄN</t>
        </is>
      </c>
      <c r="E525" t="inlineStr">
        <is>
          <t>BOLLNÄS</t>
        </is>
      </c>
      <c r="F525" t="inlineStr">
        <is>
          <t>Sveaskog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55048-2022</t>
        </is>
      </c>
      <c r="B526" s="1" t="n">
        <v>44886</v>
      </c>
      <c r="C526" s="1" t="n">
        <v>45188</v>
      </c>
      <c r="D526" t="inlineStr">
        <is>
          <t>GÄVLEBORGS LÄN</t>
        </is>
      </c>
      <c r="E526" t="inlineStr">
        <is>
          <t>BOLLNÄS</t>
        </is>
      </c>
      <c r="F526" t="inlineStr">
        <is>
          <t>Sveaskog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56639-2022</t>
        </is>
      </c>
      <c r="B527" s="1" t="n">
        <v>44893</v>
      </c>
      <c r="C527" s="1" t="n">
        <v>45188</v>
      </c>
      <c r="D527" t="inlineStr">
        <is>
          <t>GÄVLEBORGS LÄN</t>
        </is>
      </c>
      <c r="E527" t="inlineStr">
        <is>
          <t>BOLLNÄS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56755-2022</t>
        </is>
      </c>
      <c r="B528" s="1" t="n">
        <v>44894</v>
      </c>
      <c r="C528" s="1" t="n">
        <v>45188</v>
      </c>
      <c r="D528" t="inlineStr">
        <is>
          <t>GÄVLEBORGS LÄN</t>
        </is>
      </c>
      <c r="E528" t="inlineStr">
        <is>
          <t>BOLLNÄS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56924-2022</t>
        </is>
      </c>
      <c r="B529" s="1" t="n">
        <v>44894</v>
      </c>
      <c r="C529" s="1" t="n">
        <v>45188</v>
      </c>
      <c r="D529" t="inlineStr">
        <is>
          <t>GÄVLEBORGS LÄN</t>
        </is>
      </c>
      <c r="E529" t="inlineStr">
        <is>
          <t>BOLLNÄS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57041-2022</t>
        </is>
      </c>
      <c r="B530" s="1" t="n">
        <v>44895</v>
      </c>
      <c r="C530" s="1" t="n">
        <v>45188</v>
      </c>
      <c r="D530" t="inlineStr">
        <is>
          <t>GÄVLEBORGS LÄN</t>
        </is>
      </c>
      <c r="E530" t="inlineStr">
        <is>
          <t>BOLLNÄS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57689-2022</t>
        </is>
      </c>
      <c r="B531" s="1" t="n">
        <v>44897</v>
      </c>
      <c r="C531" s="1" t="n">
        <v>45188</v>
      </c>
      <c r="D531" t="inlineStr">
        <is>
          <t>GÄVLEBORGS LÄN</t>
        </is>
      </c>
      <c r="E531" t="inlineStr">
        <is>
          <t>BOLLNÄS</t>
        </is>
      </c>
      <c r="G531" t="n">
        <v>6.7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58366-2022</t>
        </is>
      </c>
      <c r="B532" s="1" t="n">
        <v>44901</v>
      </c>
      <c r="C532" s="1" t="n">
        <v>45188</v>
      </c>
      <c r="D532" t="inlineStr">
        <is>
          <t>GÄVLEBORGS LÄN</t>
        </is>
      </c>
      <c r="E532" t="inlineStr">
        <is>
          <t>BOLLNÄS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59729-2022</t>
        </is>
      </c>
      <c r="B533" s="1" t="n">
        <v>44908</v>
      </c>
      <c r="C533" s="1" t="n">
        <v>45188</v>
      </c>
      <c r="D533" t="inlineStr">
        <is>
          <t>GÄVLEBORGS LÄN</t>
        </is>
      </c>
      <c r="E533" t="inlineStr">
        <is>
          <t>BOLLNÄS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60032-2022</t>
        </is>
      </c>
      <c r="B534" s="1" t="n">
        <v>44909</v>
      </c>
      <c r="C534" s="1" t="n">
        <v>45188</v>
      </c>
      <c r="D534" t="inlineStr">
        <is>
          <t>GÄVLEBORGS LÄN</t>
        </is>
      </c>
      <c r="E534" t="inlineStr">
        <is>
          <t>BOLLNÄS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60130-2022</t>
        </is>
      </c>
      <c r="B535" s="1" t="n">
        <v>44909</v>
      </c>
      <c r="C535" s="1" t="n">
        <v>45188</v>
      </c>
      <c r="D535" t="inlineStr">
        <is>
          <t>GÄVLEBORGS LÄN</t>
        </is>
      </c>
      <c r="E535" t="inlineStr">
        <is>
          <t>BOLLNÄS</t>
        </is>
      </c>
      <c r="G535" t="n">
        <v>7.4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60956-2022</t>
        </is>
      </c>
      <c r="B536" s="1" t="n">
        <v>44914</v>
      </c>
      <c r="C536" s="1" t="n">
        <v>45188</v>
      </c>
      <c r="D536" t="inlineStr">
        <is>
          <t>GÄVLEBORGS LÄN</t>
        </is>
      </c>
      <c r="E536" t="inlineStr">
        <is>
          <t>BOLLNÄS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61214-2022</t>
        </is>
      </c>
      <c r="B537" s="1" t="n">
        <v>44915</v>
      </c>
      <c r="C537" s="1" t="n">
        <v>45188</v>
      </c>
      <c r="D537" t="inlineStr">
        <is>
          <t>GÄVLEBORGS LÄN</t>
        </is>
      </c>
      <c r="E537" t="inlineStr">
        <is>
          <t>BOLLNÄS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61227-2022</t>
        </is>
      </c>
      <c r="B538" s="1" t="n">
        <v>44915</v>
      </c>
      <c r="C538" s="1" t="n">
        <v>45188</v>
      </c>
      <c r="D538" t="inlineStr">
        <is>
          <t>GÄVLEBORGS LÄN</t>
        </is>
      </c>
      <c r="E538" t="inlineStr">
        <is>
          <t>BOLLNÄS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61592-2022</t>
        </is>
      </c>
      <c r="B539" s="1" t="n">
        <v>44916</v>
      </c>
      <c r="C539" s="1" t="n">
        <v>45188</v>
      </c>
      <c r="D539" t="inlineStr">
        <is>
          <t>GÄVLEBORGS LÄN</t>
        </is>
      </c>
      <c r="E539" t="inlineStr">
        <is>
          <t>BOLLNÄS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468-2023</t>
        </is>
      </c>
      <c r="B540" s="1" t="n">
        <v>44929</v>
      </c>
      <c r="C540" s="1" t="n">
        <v>45188</v>
      </c>
      <c r="D540" t="inlineStr">
        <is>
          <t>GÄVLEBORGS LÄN</t>
        </is>
      </c>
      <c r="E540" t="inlineStr">
        <is>
          <t>BOLLNÄS</t>
        </is>
      </c>
      <c r="G540" t="n">
        <v>8.4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2935-2023</t>
        </is>
      </c>
      <c r="B541" s="1" t="n">
        <v>44944</v>
      </c>
      <c r="C541" s="1" t="n">
        <v>45188</v>
      </c>
      <c r="D541" t="inlineStr">
        <is>
          <t>GÄVLEBORGS LÄN</t>
        </is>
      </c>
      <c r="E541" t="inlineStr">
        <is>
          <t>BOLLNÄS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2885-2023</t>
        </is>
      </c>
      <c r="B542" s="1" t="n">
        <v>44945</v>
      </c>
      <c r="C542" s="1" t="n">
        <v>45188</v>
      </c>
      <c r="D542" t="inlineStr">
        <is>
          <t>GÄVLEBORGS LÄN</t>
        </is>
      </c>
      <c r="E542" t="inlineStr">
        <is>
          <t>BOLLNÄS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3215-2023</t>
        </is>
      </c>
      <c r="B543" s="1" t="n">
        <v>44946</v>
      </c>
      <c r="C543" s="1" t="n">
        <v>45188</v>
      </c>
      <c r="D543" t="inlineStr">
        <is>
          <t>GÄVLEBORGS LÄN</t>
        </is>
      </c>
      <c r="E543" t="inlineStr">
        <is>
          <t>BOLLNÄS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3976-2023</t>
        </is>
      </c>
      <c r="B544" s="1" t="n">
        <v>44952</v>
      </c>
      <c r="C544" s="1" t="n">
        <v>45188</v>
      </c>
      <c r="D544" t="inlineStr">
        <is>
          <t>GÄVLEBORGS LÄN</t>
        </is>
      </c>
      <c r="E544" t="inlineStr">
        <is>
          <t>BOLLNÄS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4184-2023</t>
        </is>
      </c>
      <c r="B545" s="1" t="n">
        <v>44953</v>
      </c>
      <c r="C545" s="1" t="n">
        <v>45188</v>
      </c>
      <c r="D545" t="inlineStr">
        <is>
          <t>GÄVLEBORGS LÄN</t>
        </is>
      </c>
      <c r="E545" t="inlineStr">
        <is>
          <t>BOLLNÄS</t>
        </is>
      </c>
      <c r="F545" t="inlineStr">
        <is>
          <t>Holmen skog AB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6640-2023</t>
        </is>
      </c>
      <c r="B546" s="1" t="n">
        <v>44966</v>
      </c>
      <c r="C546" s="1" t="n">
        <v>45188</v>
      </c>
      <c r="D546" t="inlineStr">
        <is>
          <t>GÄVLEBORGS LÄN</t>
        </is>
      </c>
      <c r="E546" t="inlineStr">
        <is>
          <t>BOLLNÄS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6833-2023</t>
        </is>
      </c>
      <c r="B547" s="1" t="n">
        <v>44967</v>
      </c>
      <c r="C547" s="1" t="n">
        <v>45188</v>
      </c>
      <c r="D547" t="inlineStr">
        <is>
          <t>GÄVLEBORGS LÄN</t>
        </is>
      </c>
      <c r="E547" t="inlineStr">
        <is>
          <t>BOLLNÄS</t>
        </is>
      </c>
      <c r="G547" t="n">
        <v>11.1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6922-2023</t>
        </is>
      </c>
      <c r="B548" s="1" t="n">
        <v>44967</v>
      </c>
      <c r="C548" s="1" t="n">
        <v>45188</v>
      </c>
      <c r="D548" t="inlineStr">
        <is>
          <t>GÄVLEBORGS LÄN</t>
        </is>
      </c>
      <c r="E548" t="inlineStr">
        <is>
          <t>BOLLNÄS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7155-2023</t>
        </is>
      </c>
      <c r="B549" s="1" t="n">
        <v>44970</v>
      </c>
      <c r="C549" s="1" t="n">
        <v>45188</v>
      </c>
      <c r="D549" t="inlineStr">
        <is>
          <t>GÄVLEBORGS LÄN</t>
        </is>
      </c>
      <c r="E549" t="inlineStr">
        <is>
          <t>BOLLNÄS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7446-2023</t>
        </is>
      </c>
      <c r="B550" s="1" t="n">
        <v>44971</v>
      </c>
      <c r="C550" s="1" t="n">
        <v>45188</v>
      </c>
      <c r="D550" t="inlineStr">
        <is>
          <t>GÄVLEBORGS LÄN</t>
        </is>
      </c>
      <c r="E550" t="inlineStr">
        <is>
          <t>BOLLNÄS</t>
        </is>
      </c>
      <c r="G550" t="n">
        <v>6.1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11410-2023</t>
        </is>
      </c>
      <c r="B551" s="1" t="n">
        <v>44993</v>
      </c>
      <c r="C551" s="1" t="n">
        <v>45188</v>
      </c>
      <c r="D551" t="inlineStr">
        <is>
          <t>GÄVLEBORGS LÄN</t>
        </is>
      </c>
      <c r="E551" t="inlineStr">
        <is>
          <t>BOLLNÄS</t>
        </is>
      </c>
      <c r="G551" t="n">
        <v>8.6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11439-2023</t>
        </is>
      </c>
      <c r="B552" s="1" t="n">
        <v>44993</v>
      </c>
      <c r="C552" s="1" t="n">
        <v>45188</v>
      </c>
      <c r="D552" t="inlineStr">
        <is>
          <t>GÄVLEBORGS LÄN</t>
        </is>
      </c>
      <c r="E552" t="inlineStr">
        <is>
          <t>BOLLNÄS</t>
        </is>
      </c>
      <c r="G552" t="n">
        <v>4.5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11465-2023</t>
        </is>
      </c>
      <c r="B553" s="1" t="n">
        <v>44993</v>
      </c>
      <c r="C553" s="1" t="n">
        <v>45188</v>
      </c>
      <c r="D553" t="inlineStr">
        <is>
          <t>GÄVLEBORGS LÄN</t>
        </is>
      </c>
      <c r="E553" t="inlineStr">
        <is>
          <t>BOLLNÄS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11459-2023</t>
        </is>
      </c>
      <c r="B554" s="1" t="n">
        <v>44993</v>
      </c>
      <c r="C554" s="1" t="n">
        <v>45188</v>
      </c>
      <c r="D554" t="inlineStr">
        <is>
          <t>GÄVLEBORGS LÄN</t>
        </is>
      </c>
      <c r="E554" t="inlineStr">
        <is>
          <t>BOLLNÄS</t>
        </is>
      </c>
      <c r="G554" t="n">
        <v>6.3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14050-2023</t>
        </is>
      </c>
      <c r="B555" s="1" t="n">
        <v>45008</v>
      </c>
      <c r="C555" s="1" t="n">
        <v>45188</v>
      </c>
      <c r="D555" t="inlineStr">
        <is>
          <t>GÄVLEBORGS LÄN</t>
        </is>
      </c>
      <c r="E555" t="inlineStr">
        <is>
          <t>BOLLNÄS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14259-2023</t>
        </is>
      </c>
      <c r="B556" s="1" t="n">
        <v>45009</v>
      </c>
      <c r="C556" s="1" t="n">
        <v>45188</v>
      </c>
      <c r="D556" t="inlineStr">
        <is>
          <t>GÄVLEBORGS LÄN</t>
        </is>
      </c>
      <c r="E556" t="inlineStr">
        <is>
          <t>BOLLNÄS</t>
        </is>
      </c>
      <c r="G556" t="n">
        <v>2.8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14423-2023</t>
        </is>
      </c>
      <c r="B557" s="1" t="n">
        <v>45012</v>
      </c>
      <c r="C557" s="1" t="n">
        <v>45188</v>
      </c>
      <c r="D557" t="inlineStr">
        <is>
          <t>GÄVLEBORGS LÄN</t>
        </is>
      </c>
      <c r="E557" t="inlineStr">
        <is>
          <t>BOLLNÄS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14912-2023</t>
        </is>
      </c>
      <c r="B558" s="1" t="n">
        <v>45014</v>
      </c>
      <c r="C558" s="1" t="n">
        <v>45188</v>
      </c>
      <c r="D558" t="inlineStr">
        <is>
          <t>GÄVLEBORGS LÄN</t>
        </is>
      </c>
      <c r="E558" t="inlineStr">
        <is>
          <t>BOLLNÄS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15102-2023</t>
        </is>
      </c>
      <c r="B559" s="1" t="n">
        <v>45016</v>
      </c>
      <c r="C559" s="1" t="n">
        <v>45188</v>
      </c>
      <c r="D559" t="inlineStr">
        <is>
          <t>GÄVLEBORGS LÄN</t>
        </is>
      </c>
      <c r="E559" t="inlineStr">
        <is>
          <t>BOLLNÄS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15142-2023</t>
        </is>
      </c>
      <c r="B560" s="1" t="n">
        <v>45016</v>
      </c>
      <c r="C560" s="1" t="n">
        <v>45188</v>
      </c>
      <c r="D560" t="inlineStr">
        <is>
          <t>GÄVLEBORGS LÄN</t>
        </is>
      </c>
      <c r="E560" t="inlineStr">
        <is>
          <t>BOLLNÄS</t>
        </is>
      </c>
      <c r="G560" t="n">
        <v>4.7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15147-2023</t>
        </is>
      </c>
      <c r="B561" s="1" t="n">
        <v>45016</v>
      </c>
      <c r="C561" s="1" t="n">
        <v>45188</v>
      </c>
      <c r="D561" t="inlineStr">
        <is>
          <t>GÄVLEBORGS LÄN</t>
        </is>
      </c>
      <c r="E561" t="inlineStr">
        <is>
          <t>BOLLNÄS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15096-2023</t>
        </is>
      </c>
      <c r="B562" s="1" t="n">
        <v>45016</v>
      </c>
      <c r="C562" s="1" t="n">
        <v>45188</v>
      </c>
      <c r="D562" t="inlineStr">
        <is>
          <t>GÄVLEBORGS LÄN</t>
        </is>
      </c>
      <c r="E562" t="inlineStr">
        <is>
          <t>BOLLNÄS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15150-2023</t>
        </is>
      </c>
      <c r="B563" s="1" t="n">
        <v>45016</v>
      </c>
      <c r="C563" s="1" t="n">
        <v>45188</v>
      </c>
      <c r="D563" t="inlineStr">
        <is>
          <t>GÄVLEBORGS LÄN</t>
        </is>
      </c>
      <c r="E563" t="inlineStr">
        <is>
          <t>BOLLNÄS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15148-2023</t>
        </is>
      </c>
      <c r="B564" s="1" t="n">
        <v>45016</v>
      </c>
      <c r="C564" s="1" t="n">
        <v>45188</v>
      </c>
      <c r="D564" t="inlineStr">
        <is>
          <t>GÄVLEBORGS LÄN</t>
        </is>
      </c>
      <c r="E564" t="inlineStr">
        <is>
          <t>BOLLNÄS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15146-2023</t>
        </is>
      </c>
      <c r="B565" s="1" t="n">
        <v>45016</v>
      </c>
      <c r="C565" s="1" t="n">
        <v>45188</v>
      </c>
      <c r="D565" t="inlineStr">
        <is>
          <t>GÄVLEBORGS LÄN</t>
        </is>
      </c>
      <c r="E565" t="inlineStr">
        <is>
          <t>BOLLNÄS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16717-2023</t>
        </is>
      </c>
      <c r="B566" s="1" t="n">
        <v>45030</v>
      </c>
      <c r="C566" s="1" t="n">
        <v>45188</v>
      </c>
      <c r="D566" t="inlineStr">
        <is>
          <t>GÄVLEBORGS LÄN</t>
        </is>
      </c>
      <c r="E566" t="inlineStr">
        <is>
          <t>BOLLNÄS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16902-2023</t>
        </is>
      </c>
      <c r="B567" s="1" t="n">
        <v>45033</v>
      </c>
      <c r="C567" s="1" t="n">
        <v>45188</v>
      </c>
      <c r="D567" t="inlineStr">
        <is>
          <t>GÄVLEBORGS LÄN</t>
        </is>
      </c>
      <c r="E567" t="inlineStr">
        <is>
          <t>BOLLNÄS</t>
        </is>
      </c>
      <c r="G567" t="n">
        <v>6.9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16907-2023</t>
        </is>
      </c>
      <c r="B568" s="1" t="n">
        <v>45033</v>
      </c>
      <c r="C568" s="1" t="n">
        <v>45188</v>
      </c>
      <c r="D568" t="inlineStr">
        <is>
          <t>GÄVLEBORGS LÄN</t>
        </is>
      </c>
      <c r="E568" t="inlineStr">
        <is>
          <t>BOLLNÄS</t>
        </is>
      </c>
      <c r="G568" t="n">
        <v>10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17604-2023</t>
        </is>
      </c>
      <c r="B569" s="1" t="n">
        <v>45036</v>
      </c>
      <c r="C569" s="1" t="n">
        <v>45188</v>
      </c>
      <c r="D569" t="inlineStr">
        <is>
          <t>GÄVLEBORGS LÄN</t>
        </is>
      </c>
      <c r="E569" t="inlineStr">
        <is>
          <t>BOLLNÄS</t>
        </is>
      </c>
      <c r="G569" t="n">
        <v>6.1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17792-2023</t>
        </is>
      </c>
      <c r="B570" s="1" t="n">
        <v>45037</v>
      </c>
      <c r="C570" s="1" t="n">
        <v>45188</v>
      </c>
      <c r="D570" t="inlineStr">
        <is>
          <t>GÄVLEBORGS LÄN</t>
        </is>
      </c>
      <c r="E570" t="inlineStr">
        <is>
          <t>BOLLNÄS</t>
        </is>
      </c>
      <c r="F570" t="inlineStr">
        <is>
          <t>Kyrkan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17867-2023</t>
        </is>
      </c>
      <c r="B571" s="1" t="n">
        <v>45038</v>
      </c>
      <c r="C571" s="1" t="n">
        <v>45188</v>
      </c>
      <c r="D571" t="inlineStr">
        <is>
          <t>GÄVLEBORGS LÄN</t>
        </is>
      </c>
      <c r="E571" t="inlineStr">
        <is>
          <t>BOLLNÄS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18308-2023</t>
        </is>
      </c>
      <c r="B572" s="1" t="n">
        <v>45041</v>
      </c>
      <c r="C572" s="1" t="n">
        <v>45188</v>
      </c>
      <c r="D572" t="inlineStr">
        <is>
          <t>GÄVLEBORGS LÄN</t>
        </is>
      </c>
      <c r="E572" t="inlineStr">
        <is>
          <t>BOLLNÄS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18301-2023</t>
        </is>
      </c>
      <c r="B573" s="1" t="n">
        <v>45041</v>
      </c>
      <c r="C573" s="1" t="n">
        <v>45188</v>
      </c>
      <c r="D573" t="inlineStr">
        <is>
          <t>GÄVLEBORGS LÄN</t>
        </is>
      </c>
      <c r="E573" t="inlineStr">
        <is>
          <t>BOLLNÄS</t>
        </is>
      </c>
      <c r="F573" t="inlineStr">
        <is>
          <t>Kyrkan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18614-2023</t>
        </is>
      </c>
      <c r="B574" s="1" t="n">
        <v>45043</v>
      </c>
      <c r="C574" s="1" t="n">
        <v>45188</v>
      </c>
      <c r="D574" t="inlineStr">
        <is>
          <t>GÄVLEBORGS LÄN</t>
        </is>
      </c>
      <c r="E574" t="inlineStr">
        <is>
          <t>BOLLNÄS</t>
        </is>
      </c>
      <c r="G574" t="n">
        <v>5.4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19405-2023</t>
        </is>
      </c>
      <c r="B575" s="1" t="n">
        <v>45044</v>
      </c>
      <c r="C575" s="1" t="n">
        <v>45188</v>
      </c>
      <c r="D575" t="inlineStr">
        <is>
          <t>GÄVLEBORGS LÄN</t>
        </is>
      </c>
      <c r="E575" t="inlineStr">
        <is>
          <t>BOLLNÄS</t>
        </is>
      </c>
      <c r="G575" t="n">
        <v>7.4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18857-2023</t>
        </is>
      </c>
      <c r="B576" s="1" t="n">
        <v>45044</v>
      </c>
      <c r="C576" s="1" t="n">
        <v>45188</v>
      </c>
      <c r="D576" t="inlineStr">
        <is>
          <t>GÄVLEBORGS LÄN</t>
        </is>
      </c>
      <c r="E576" t="inlineStr">
        <is>
          <t>BOLLNÄS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19398-2023</t>
        </is>
      </c>
      <c r="B577" s="1" t="n">
        <v>45044</v>
      </c>
      <c r="C577" s="1" t="n">
        <v>45188</v>
      </c>
      <c r="D577" t="inlineStr">
        <is>
          <t>GÄVLEBORGS LÄN</t>
        </is>
      </c>
      <c r="E577" t="inlineStr">
        <is>
          <t>BOLLNÄS</t>
        </is>
      </c>
      <c r="G577" t="n">
        <v>7.7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20784-2023</t>
        </is>
      </c>
      <c r="B578" s="1" t="n">
        <v>45058</v>
      </c>
      <c r="C578" s="1" t="n">
        <v>45188</v>
      </c>
      <c r="D578" t="inlineStr">
        <is>
          <t>GÄVLEBORGS LÄN</t>
        </is>
      </c>
      <c r="E578" t="inlineStr">
        <is>
          <t>BOLLNÄS</t>
        </is>
      </c>
      <c r="F578" t="inlineStr">
        <is>
          <t>Sveaskog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21061-2023</t>
        </is>
      </c>
      <c r="B579" s="1" t="n">
        <v>45061</v>
      </c>
      <c r="C579" s="1" t="n">
        <v>45188</v>
      </c>
      <c r="D579" t="inlineStr">
        <is>
          <t>GÄVLEBORGS LÄN</t>
        </is>
      </c>
      <c r="E579" t="inlineStr">
        <is>
          <t>BOLLNÄS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21260-2023</t>
        </is>
      </c>
      <c r="B580" s="1" t="n">
        <v>45062</v>
      </c>
      <c r="C580" s="1" t="n">
        <v>45188</v>
      </c>
      <c r="D580" t="inlineStr">
        <is>
          <t>GÄVLEBORGS LÄN</t>
        </is>
      </c>
      <c r="E580" t="inlineStr">
        <is>
          <t>BOLLNÄS</t>
        </is>
      </c>
      <c r="F580" t="inlineStr">
        <is>
          <t>Bergvik skog väst AB</t>
        </is>
      </c>
      <c r="G580" t="n">
        <v>18.3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21275-2023</t>
        </is>
      </c>
      <c r="B581" s="1" t="n">
        <v>45062</v>
      </c>
      <c r="C581" s="1" t="n">
        <v>45188</v>
      </c>
      <c r="D581" t="inlineStr">
        <is>
          <t>GÄVLEBORGS LÄN</t>
        </is>
      </c>
      <c r="E581" t="inlineStr">
        <is>
          <t>BOLLNÄS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21621-2023</t>
        </is>
      </c>
      <c r="B582" s="1" t="n">
        <v>45063</v>
      </c>
      <c r="C582" s="1" t="n">
        <v>45188</v>
      </c>
      <c r="D582" t="inlineStr">
        <is>
          <t>GÄVLEBORGS LÄN</t>
        </is>
      </c>
      <c r="E582" t="inlineStr">
        <is>
          <t>BOLLNÄS</t>
        </is>
      </c>
      <c r="F582" t="inlineStr">
        <is>
          <t>Sveaskog</t>
        </is>
      </c>
      <c r="G582" t="n">
        <v>9.300000000000001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22399-2023</t>
        </is>
      </c>
      <c r="B583" s="1" t="n">
        <v>45070</v>
      </c>
      <c r="C583" s="1" t="n">
        <v>45188</v>
      </c>
      <c r="D583" t="inlineStr">
        <is>
          <t>GÄVLEBORGS LÄN</t>
        </is>
      </c>
      <c r="E583" t="inlineStr">
        <is>
          <t>BOLLNÄS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22889-2023</t>
        </is>
      </c>
      <c r="B584" s="1" t="n">
        <v>45072</v>
      </c>
      <c r="C584" s="1" t="n">
        <v>45188</v>
      </c>
      <c r="D584" t="inlineStr">
        <is>
          <t>GÄVLEBORGS LÄN</t>
        </is>
      </c>
      <c r="E584" t="inlineStr">
        <is>
          <t>BOLLNÄS</t>
        </is>
      </c>
      <c r="F584" t="inlineStr">
        <is>
          <t>Bergvik skog väst AB</t>
        </is>
      </c>
      <c r="G584" t="n">
        <v>14.9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22919-2023</t>
        </is>
      </c>
      <c r="B585" s="1" t="n">
        <v>45072</v>
      </c>
      <c r="C585" s="1" t="n">
        <v>45188</v>
      </c>
      <c r="D585" t="inlineStr">
        <is>
          <t>GÄVLEBORGS LÄN</t>
        </is>
      </c>
      <c r="E585" t="inlineStr">
        <is>
          <t>BOLLNÄS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23504-2023</t>
        </is>
      </c>
      <c r="B586" s="1" t="n">
        <v>45076</v>
      </c>
      <c r="C586" s="1" t="n">
        <v>45188</v>
      </c>
      <c r="D586" t="inlineStr">
        <is>
          <t>GÄVLEBORGS LÄN</t>
        </is>
      </c>
      <c r="E586" t="inlineStr">
        <is>
          <t>BOLLNÄS</t>
        </is>
      </c>
      <c r="F586" t="inlineStr">
        <is>
          <t>Sveaskog</t>
        </is>
      </c>
      <c r="G586" t="n">
        <v>11.6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23881-2023</t>
        </is>
      </c>
      <c r="B587" s="1" t="n">
        <v>45078</v>
      </c>
      <c r="C587" s="1" t="n">
        <v>45188</v>
      </c>
      <c r="D587" t="inlineStr">
        <is>
          <t>GÄVLEBORGS LÄN</t>
        </is>
      </c>
      <c r="E587" t="inlineStr">
        <is>
          <t>BOLLNÄS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23947-2023</t>
        </is>
      </c>
      <c r="B588" s="1" t="n">
        <v>45078</v>
      </c>
      <c r="C588" s="1" t="n">
        <v>45188</v>
      </c>
      <c r="D588" t="inlineStr">
        <is>
          <t>GÄVLEBORGS LÄN</t>
        </is>
      </c>
      <c r="E588" t="inlineStr">
        <is>
          <t>BOLLNÄS</t>
        </is>
      </c>
      <c r="F588" t="inlineStr">
        <is>
          <t>Bergvik skog väst AB</t>
        </is>
      </c>
      <c r="G588" t="n">
        <v>12.6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24105-2023</t>
        </is>
      </c>
      <c r="B589" s="1" t="n">
        <v>45079</v>
      </c>
      <c r="C589" s="1" t="n">
        <v>45188</v>
      </c>
      <c r="D589" t="inlineStr">
        <is>
          <t>GÄVLEBORGS LÄN</t>
        </is>
      </c>
      <c r="E589" t="inlineStr">
        <is>
          <t>BOLLNÄS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24472-2023</t>
        </is>
      </c>
      <c r="B590" s="1" t="n">
        <v>45082</v>
      </c>
      <c r="C590" s="1" t="n">
        <v>45188</v>
      </c>
      <c r="D590" t="inlineStr">
        <is>
          <t>GÄVLEBORGS LÄN</t>
        </is>
      </c>
      <c r="E590" t="inlineStr">
        <is>
          <t>BOLLNÄS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24508-2023</t>
        </is>
      </c>
      <c r="B591" s="1" t="n">
        <v>45082</v>
      </c>
      <c r="C591" s="1" t="n">
        <v>45188</v>
      </c>
      <c r="D591" t="inlineStr">
        <is>
          <t>GÄVLEBORGS LÄN</t>
        </is>
      </c>
      <c r="E591" t="inlineStr">
        <is>
          <t>BOLLNÄS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24682-2023</t>
        </is>
      </c>
      <c r="B592" s="1" t="n">
        <v>45084</v>
      </c>
      <c r="C592" s="1" t="n">
        <v>45188</v>
      </c>
      <c r="D592" t="inlineStr">
        <is>
          <t>GÄVLEBORGS LÄN</t>
        </is>
      </c>
      <c r="E592" t="inlineStr">
        <is>
          <t>BOLLNÄS</t>
        </is>
      </c>
      <c r="F592" t="inlineStr">
        <is>
          <t>Bergvik skog väst AB</t>
        </is>
      </c>
      <c r="G592" t="n">
        <v>3.7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24815-2023</t>
        </is>
      </c>
      <c r="B593" s="1" t="n">
        <v>45084</v>
      </c>
      <c r="C593" s="1" t="n">
        <v>45188</v>
      </c>
      <c r="D593" t="inlineStr">
        <is>
          <t>GÄVLEBORGS LÄN</t>
        </is>
      </c>
      <c r="E593" t="inlineStr">
        <is>
          <t>BOLLNÄS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24958-2023</t>
        </is>
      </c>
      <c r="B594" s="1" t="n">
        <v>45085</v>
      </c>
      <c r="C594" s="1" t="n">
        <v>45188</v>
      </c>
      <c r="D594" t="inlineStr">
        <is>
          <t>GÄVLEBORGS LÄN</t>
        </is>
      </c>
      <c r="E594" t="inlineStr">
        <is>
          <t>BOLLNÄS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25545-2023</t>
        </is>
      </c>
      <c r="B595" s="1" t="n">
        <v>45089</v>
      </c>
      <c r="C595" s="1" t="n">
        <v>45188</v>
      </c>
      <c r="D595" t="inlineStr">
        <is>
          <t>GÄVLEBORGS LÄN</t>
        </is>
      </c>
      <c r="E595" t="inlineStr">
        <is>
          <t>BOLLNÄS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25893-2023</t>
        </is>
      </c>
      <c r="B596" s="1" t="n">
        <v>45090</v>
      </c>
      <c r="C596" s="1" t="n">
        <v>45188</v>
      </c>
      <c r="D596" t="inlineStr">
        <is>
          <t>GÄVLEBORGS LÄN</t>
        </is>
      </c>
      <c r="E596" t="inlineStr">
        <is>
          <t>BOLLNÄS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25792-2023</t>
        </is>
      </c>
      <c r="B597" s="1" t="n">
        <v>45090</v>
      </c>
      <c r="C597" s="1" t="n">
        <v>45188</v>
      </c>
      <c r="D597" t="inlineStr">
        <is>
          <t>GÄVLEBORGS LÄN</t>
        </is>
      </c>
      <c r="E597" t="inlineStr">
        <is>
          <t>BOLLNÄS</t>
        </is>
      </c>
      <c r="G597" t="n">
        <v>4.7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25782-2023</t>
        </is>
      </c>
      <c r="B598" s="1" t="n">
        <v>45090</v>
      </c>
      <c r="C598" s="1" t="n">
        <v>45188</v>
      </c>
      <c r="D598" t="inlineStr">
        <is>
          <t>GÄVLEBORGS LÄN</t>
        </is>
      </c>
      <c r="E598" t="inlineStr">
        <is>
          <t>BOLLNÄS</t>
        </is>
      </c>
      <c r="G598" t="n">
        <v>16.9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25886-2023</t>
        </is>
      </c>
      <c r="B599" s="1" t="n">
        <v>45090</v>
      </c>
      <c r="C599" s="1" t="n">
        <v>45188</v>
      </c>
      <c r="D599" t="inlineStr">
        <is>
          <t>GÄVLEBORGS LÄN</t>
        </is>
      </c>
      <c r="E599" t="inlineStr">
        <is>
          <t>BOLLNÄS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26126-2023</t>
        </is>
      </c>
      <c r="B600" s="1" t="n">
        <v>45091</v>
      </c>
      <c r="C600" s="1" t="n">
        <v>45188</v>
      </c>
      <c r="D600" t="inlineStr">
        <is>
          <t>GÄVLEBORGS LÄN</t>
        </is>
      </c>
      <c r="E600" t="inlineStr">
        <is>
          <t>BOLLNÄS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27578-2023</t>
        </is>
      </c>
      <c r="B601" s="1" t="n">
        <v>45097</v>
      </c>
      <c r="C601" s="1" t="n">
        <v>45188</v>
      </c>
      <c r="D601" t="inlineStr">
        <is>
          <t>GÄVLEBORGS LÄN</t>
        </is>
      </c>
      <c r="E601" t="inlineStr">
        <is>
          <t>BOLLNÄS</t>
        </is>
      </c>
      <c r="G601" t="n">
        <v>6.1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27547-2023</t>
        </is>
      </c>
      <c r="B602" s="1" t="n">
        <v>45097</v>
      </c>
      <c r="C602" s="1" t="n">
        <v>45188</v>
      </c>
      <c r="D602" t="inlineStr">
        <is>
          <t>GÄVLEBORGS LÄN</t>
        </is>
      </c>
      <c r="E602" t="inlineStr">
        <is>
          <t>BOLLNÄS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27558-2023</t>
        </is>
      </c>
      <c r="B603" s="1" t="n">
        <v>45097</v>
      </c>
      <c r="C603" s="1" t="n">
        <v>45188</v>
      </c>
      <c r="D603" t="inlineStr">
        <is>
          <t>GÄVLEBORGS LÄN</t>
        </is>
      </c>
      <c r="E603" t="inlineStr">
        <is>
          <t>BOLLNÄS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27590-2023</t>
        </is>
      </c>
      <c r="B604" s="1" t="n">
        <v>45097</v>
      </c>
      <c r="C604" s="1" t="n">
        <v>45188</v>
      </c>
      <c r="D604" t="inlineStr">
        <is>
          <t>GÄVLEBORGS LÄN</t>
        </is>
      </c>
      <c r="E604" t="inlineStr">
        <is>
          <t>BOLLNÄS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27761-2023</t>
        </is>
      </c>
      <c r="B605" s="1" t="n">
        <v>45098</v>
      </c>
      <c r="C605" s="1" t="n">
        <v>45188</v>
      </c>
      <c r="D605" t="inlineStr">
        <is>
          <t>GÄVLEBORGS LÄN</t>
        </is>
      </c>
      <c r="E605" t="inlineStr">
        <is>
          <t>BOLLNÄS</t>
        </is>
      </c>
      <c r="F605" t="inlineStr">
        <is>
          <t>Kyrkan</t>
        </is>
      </c>
      <c r="G605" t="n">
        <v>13.7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28210-2023</t>
        </is>
      </c>
      <c r="B606" s="1" t="n">
        <v>45099</v>
      </c>
      <c r="C606" s="1" t="n">
        <v>45188</v>
      </c>
      <c r="D606" t="inlineStr">
        <is>
          <t>GÄVLEBORGS LÄN</t>
        </is>
      </c>
      <c r="E606" t="inlineStr">
        <is>
          <t>BOLLNÄS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28593-2023</t>
        </is>
      </c>
      <c r="B607" s="1" t="n">
        <v>45103</v>
      </c>
      <c r="C607" s="1" t="n">
        <v>45188</v>
      </c>
      <c r="D607" t="inlineStr">
        <is>
          <t>GÄVLEBORGS LÄN</t>
        </is>
      </c>
      <c r="E607" t="inlineStr">
        <is>
          <t>BOLLNÄS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28770-2023</t>
        </is>
      </c>
      <c r="B608" s="1" t="n">
        <v>45104</v>
      </c>
      <c r="C608" s="1" t="n">
        <v>45188</v>
      </c>
      <c r="D608" t="inlineStr">
        <is>
          <t>GÄVLEBORGS LÄN</t>
        </is>
      </c>
      <c r="E608" t="inlineStr">
        <is>
          <t>BOLLNÄS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28771-2023</t>
        </is>
      </c>
      <c r="B609" s="1" t="n">
        <v>45104</v>
      </c>
      <c r="C609" s="1" t="n">
        <v>45188</v>
      </c>
      <c r="D609" t="inlineStr">
        <is>
          <t>GÄVLEBORGS LÄN</t>
        </is>
      </c>
      <c r="E609" t="inlineStr">
        <is>
          <t>BOLLNÄS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29712-2023</t>
        </is>
      </c>
      <c r="B610" s="1" t="n">
        <v>45107</v>
      </c>
      <c r="C610" s="1" t="n">
        <v>45188</v>
      </c>
      <c r="D610" t="inlineStr">
        <is>
          <t>GÄVLEBORGS LÄN</t>
        </is>
      </c>
      <c r="E610" t="inlineStr">
        <is>
          <t>BOLLNÄS</t>
        </is>
      </c>
      <c r="F610" t="inlineStr">
        <is>
          <t>Sveaskog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29748-2023</t>
        </is>
      </c>
      <c r="B611" s="1" t="n">
        <v>45107</v>
      </c>
      <c r="C611" s="1" t="n">
        <v>45188</v>
      </c>
      <c r="D611" t="inlineStr">
        <is>
          <t>GÄVLEBORGS LÄN</t>
        </is>
      </c>
      <c r="E611" t="inlineStr">
        <is>
          <t>BOLLNÄS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29765-2023</t>
        </is>
      </c>
      <c r="B612" s="1" t="n">
        <v>45107</v>
      </c>
      <c r="C612" s="1" t="n">
        <v>45188</v>
      </c>
      <c r="D612" t="inlineStr">
        <is>
          <t>GÄVLEBORGS LÄN</t>
        </is>
      </c>
      <c r="E612" t="inlineStr">
        <is>
          <t>BOLLNÄS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29797-2023</t>
        </is>
      </c>
      <c r="B613" s="1" t="n">
        <v>45107</v>
      </c>
      <c r="C613" s="1" t="n">
        <v>45188</v>
      </c>
      <c r="D613" t="inlineStr">
        <is>
          <t>GÄVLEBORGS LÄN</t>
        </is>
      </c>
      <c r="E613" t="inlineStr">
        <is>
          <t>BOLLNÄS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29720-2023</t>
        </is>
      </c>
      <c r="B614" s="1" t="n">
        <v>45107</v>
      </c>
      <c r="C614" s="1" t="n">
        <v>45188</v>
      </c>
      <c r="D614" t="inlineStr">
        <is>
          <t>GÄVLEBORGS LÄN</t>
        </is>
      </c>
      <c r="E614" t="inlineStr">
        <is>
          <t>BOLLNÄS</t>
        </is>
      </c>
      <c r="G614" t="n">
        <v>10.3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29761-2023</t>
        </is>
      </c>
      <c r="B615" s="1" t="n">
        <v>45107</v>
      </c>
      <c r="C615" s="1" t="n">
        <v>45188</v>
      </c>
      <c r="D615" t="inlineStr">
        <is>
          <t>GÄVLEBORGS LÄN</t>
        </is>
      </c>
      <c r="E615" t="inlineStr">
        <is>
          <t>BOLLNÄS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29708-2023</t>
        </is>
      </c>
      <c r="B616" s="1" t="n">
        <v>45107</v>
      </c>
      <c r="C616" s="1" t="n">
        <v>45188</v>
      </c>
      <c r="D616" t="inlineStr">
        <is>
          <t>GÄVLEBORGS LÄN</t>
        </is>
      </c>
      <c r="E616" t="inlineStr">
        <is>
          <t>BOLLNÄS</t>
        </is>
      </c>
      <c r="F616" t="inlineStr">
        <is>
          <t>Sveaskog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29716-2023</t>
        </is>
      </c>
      <c r="B617" s="1" t="n">
        <v>45107</v>
      </c>
      <c r="C617" s="1" t="n">
        <v>45188</v>
      </c>
      <c r="D617" t="inlineStr">
        <is>
          <t>GÄVLEBORGS LÄN</t>
        </is>
      </c>
      <c r="E617" t="inlineStr">
        <is>
          <t>BOLLNÄS</t>
        </is>
      </c>
      <c r="F617" t="inlineStr">
        <is>
          <t>Sveaskog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29769-2023</t>
        </is>
      </c>
      <c r="B618" s="1" t="n">
        <v>45107</v>
      </c>
      <c r="C618" s="1" t="n">
        <v>45188</v>
      </c>
      <c r="D618" t="inlineStr">
        <is>
          <t>GÄVLEBORGS LÄN</t>
        </is>
      </c>
      <c r="E618" t="inlineStr">
        <is>
          <t>BOLLNÄS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30200-2023</t>
        </is>
      </c>
      <c r="B619" s="1" t="n">
        <v>45110</v>
      </c>
      <c r="C619" s="1" t="n">
        <v>45188</v>
      </c>
      <c r="D619" t="inlineStr">
        <is>
          <t>GÄVLEBORGS LÄN</t>
        </is>
      </c>
      <c r="E619" t="inlineStr">
        <is>
          <t>BOLLNÄS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30224-2023</t>
        </is>
      </c>
      <c r="B620" s="1" t="n">
        <v>45110</v>
      </c>
      <c r="C620" s="1" t="n">
        <v>45188</v>
      </c>
      <c r="D620" t="inlineStr">
        <is>
          <t>GÄVLEBORGS LÄN</t>
        </is>
      </c>
      <c r="E620" t="inlineStr">
        <is>
          <t>BOLLNÄS</t>
        </is>
      </c>
      <c r="G620" t="n">
        <v>5.2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30759-2023</t>
        </is>
      </c>
      <c r="B621" s="1" t="n">
        <v>45112</v>
      </c>
      <c r="C621" s="1" t="n">
        <v>45188</v>
      </c>
      <c r="D621" t="inlineStr">
        <is>
          <t>GÄVLEBORGS LÄN</t>
        </is>
      </c>
      <c r="E621" t="inlineStr">
        <is>
          <t>BOLLNÄS</t>
        </is>
      </c>
      <c r="F621" t="inlineStr">
        <is>
          <t>Holmen skog AB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31014-2023</t>
        </is>
      </c>
      <c r="B622" s="1" t="n">
        <v>45113</v>
      </c>
      <c r="C622" s="1" t="n">
        <v>45188</v>
      </c>
      <c r="D622" t="inlineStr">
        <is>
          <t>GÄVLEBORGS LÄN</t>
        </is>
      </c>
      <c r="E622" t="inlineStr">
        <is>
          <t>BOLLNÄS</t>
        </is>
      </c>
      <c r="F622" t="inlineStr">
        <is>
          <t>Bergvik skog väst AB</t>
        </is>
      </c>
      <c r="G622" t="n">
        <v>4.7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30866-2023</t>
        </is>
      </c>
      <c r="B623" s="1" t="n">
        <v>45113</v>
      </c>
      <c r="C623" s="1" t="n">
        <v>45188</v>
      </c>
      <c r="D623" t="inlineStr">
        <is>
          <t>GÄVLEBORGS LÄN</t>
        </is>
      </c>
      <c r="E623" t="inlineStr">
        <is>
          <t>BOLLNÄS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31443-2023</t>
        </is>
      </c>
      <c r="B624" s="1" t="n">
        <v>45114</v>
      </c>
      <c r="C624" s="1" t="n">
        <v>45188</v>
      </c>
      <c r="D624" t="inlineStr">
        <is>
          <t>GÄVLEBORGS LÄN</t>
        </is>
      </c>
      <c r="E624" t="inlineStr">
        <is>
          <t>BOLLNÄS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31385-2023</t>
        </is>
      </c>
      <c r="B625" s="1" t="n">
        <v>45114</v>
      </c>
      <c r="C625" s="1" t="n">
        <v>45188</v>
      </c>
      <c r="D625" t="inlineStr">
        <is>
          <t>GÄVLEBORGS LÄN</t>
        </is>
      </c>
      <c r="E625" t="inlineStr">
        <is>
          <t>BOLLNÄS</t>
        </is>
      </c>
      <c r="G625" t="n">
        <v>6.9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31638-2023</t>
        </is>
      </c>
      <c r="B626" s="1" t="n">
        <v>45117</v>
      </c>
      <c r="C626" s="1" t="n">
        <v>45188</v>
      </c>
      <c r="D626" t="inlineStr">
        <is>
          <t>GÄVLEBORGS LÄN</t>
        </is>
      </c>
      <c r="E626" t="inlineStr">
        <is>
          <t>BOLLNÄS</t>
        </is>
      </c>
      <c r="G626" t="n">
        <v>18.1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32150-2023</t>
        </is>
      </c>
      <c r="B627" s="1" t="n">
        <v>45119</v>
      </c>
      <c r="C627" s="1" t="n">
        <v>45188</v>
      </c>
      <c r="D627" t="inlineStr">
        <is>
          <t>GÄVLEBORGS LÄN</t>
        </is>
      </c>
      <c r="E627" t="inlineStr">
        <is>
          <t>BOLLNÄS</t>
        </is>
      </c>
      <c r="F627" t="inlineStr">
        <is>
          <t>Bergvik skog väst AB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32309-2023</t>
        </is>
      </c>
      <c r="B628" s="1" t="n">
        <v>45120</v>
      </c>
      <c r="C628" s="1" t="n">
        <v>45188</v>
      </c>
      <c r="D628" t="inlineStr">
        <is>
          <t>GÄVLEBORGS LÄN</t>
        </is>
      </c>
      <c r="E628" t="inlineStr">
        <is>
          <t>BOLLNÄS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32548-2023</t>
        </is>
      </c>
      <c r="B629" s="1" t="n">
        <v>45121</v>
      </c>
      <c r="C629" s="1" t="n">
        <v>45188</v>
      </c>
      <c r="D629" t="inlineStr">
        <is>
          <t>GÄVLEBORGS LÄN</t>
        </is>
      </c>
      <c r="E629" t="inlineStr">
        <is>
          <t>BOLLNÄS</t>
        </is>
      </c>
      <c r="G629" t="n">
        <v>6.5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32754-2023</t>
        </is>
      </c>
      <c r="B630" s="1" t="n">
        <v>45123</v>
      </c>
      <c r="C630" s="1" t="n">
        <v>45188</v>
      </c>
      <c r="D630" t="inlineStr">
        <is>
          <t>GÄVLEBORGS LÄN</t>
        </is>
      </c>
      <c r="E630" t="inlineStr">
        <is>
          <t>BOLLNÄS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33593-2023</t>
        </is>
      </c>
      <c r="B631" s="1" t="n">
        <v>45132</v>
      </c>
      <c r="C631" s="1" t="n">
        <v>45188</v>
      </c>
      <c r="D631" t="inlineStr">
        <is>
          <t>GÄVLEBORGS LÄN</t>
        </is>
      </c>
      <c r="E631" t="inlineStr">
        <is>
          <t>BOLLNÄS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34302-2023</t>
        </is>
      </c>
      <c r="B632" s="1" t="n">
        <v>45138</v>
      </c>
      <c r="C632" s="1" t="n">
        <v>45188</v>
      </c>
      <c r="D632" t="inlineStr">
        <is>
          <t>GÄVLEBORGS LÄN</t>
        </is>
      </c>
      <c r="E632" t="inlineStr">
        <is>
          <t>BOLLNÄS</t>
        </is>
      </c>
      <c r="G632" t="n">
        <v>22.3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34303-2023</t>
        </is>
      </c>
      <c r="B633" s="1" t="n">
        <v>45138</v>
      </c>
      <c r="C633" s="1" t="n">
        <v>45188</v>
      </c>
      <c r="D633" t="inlineStr">
        <is>
          <t>GÄVLEBORGS LÄN</t>
        </is>
      </c>
      <c r="E633" t="inlineStr">
        <is>
          <t>BOLLNÄS</t>
        </is>
      </c>
      <c r="G633" t="n">
        <v>7.7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35527-2023</t>
        </is>
      </c>
      <c r="B634" s="1" t="n">
        <v>45147</v>
      </c>
      <c r="C634" s="1" t="n">
        <v>45188</v>
      </c>
      <c r="D634" t="inlineStr">
        <is>
          <t>GÄVLEBORGS LÄN</t>
        </is>
      </c>
      <c r="E634" t="inlineStr">
        <is>
          <t>BOLLNÄS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36053-2023</t>
        </is>
      </c>
      <c r="B635" s="1" t="n">
        <v>45149</v>
      </c>
      <c r="C635" s="1" t="n">
        <v>45188</v>
      </c>
      <c r="D635" t="inlineStr">
        <is>
          <t>GÄVLEBORGS LÄN</t>
        </is>
      </c>
      <c r="E635" t="inlineStr">
        <is>
          <t>BOLLNÄS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36087-2023</t>
        </is>
      </c>
      <c r="B636" s="1" t="n">
        <v>45149</v>
      </c>
      <c r="C636" s="1" t="n">
        <v>45188</v>
      </c>
      <c r="D636" t="inlineStr">
        <is>
          <t>GÄVLEBORGS LÄN</t>
        </is>
      </c>
      <c r="E636" t="inlineStr">
        <is>
          <t>BOLLNÄS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38146-2023</t>
        </is>
      </c>
      <c r="B637" s="1" t="n">
        <v>45161</v>
      </c>
      <c r="C637" s="1" t="n">
        <v>45188</v>
      </c>
      <c r="D637" t="inlineStr">
        <is>
          <t>GÄVLEBORGS LÄN</t>
        </is>
      </c>
      <c r="E637" t="inlineStr">
        <is>
          <t>BOLLNÄS</t>
        </is>
      </c>
      <c r="F637" t="inlineStr">
        <is>
          <t>Bergvik skog väst AB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38150-2023</t>
        </is>
      </c>
      <c r="B638" s="1" t="n">
        <v>45161</v>
      </c>
      <c r="C638" s="1" t="n">
        <v>45188</v>
      </c>
      <c r="D638" t="inlineStr">
        <is>
          <t>GÄVLEBORGS LÄN</t>
        </is>
      </c>
      <c r="E638" t="inlineStr">
        <is>
          <t>BOLLNÄS</t>
        </is>
      </c>
      <c r="F638" t="inlineStr">
        <is>
          <t>Bergvik skog väst AB</t>
        </is>
      </c>
      <c r="G638" t="n">
        <v>2.7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38155-2023</t>
        </is>
      </c>
      <c r="B639" s="1" t="n">
        <v>45161</v>
      </c>
      <c r="C639" s="1" t="n">
        <v>45188</v>
      </c>
      <c r="D639" t="inlineStr">
        <is>
          <t>GÄVLEBORGS LÄN</t>
        </is>
      </c>
      <c r="E639" t="inlineStr">
        <is>
          <t>BOLLNÄS</t>
        </is>
      </c>
      <c r="F639" t="inlineStr">
        <is>
          <t>Bergvik skog väst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40653-2023</t>
        </is>
      </c>
      <c r="B640" s="1" t="n">
        <v>45169</v>
      </c>
      <c r="C640" s="1" t="n">
        <v>45188</v>
      </c>
      <c r="D640" t="inlineStr">
        <is>
          <t>GÄVLEBORGS LÄN</t>
        </is>
      </c>
      <c r="E640" t="inlineStr">
        <is>
          <t>BOLLNÄS</t>
        </is>
      </c>
      <c r="G640" t="n">
        <v>3.5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40933-2023</t>
        </is>
      </c>
      <c r="B641" s="1" t="n">
        <v>45173</v>
      </c>
      <c r="C641" s="1" t="n">
        <v>45188</v>
      </c>
      <c r="D641" t="inlineStr">
        <is>
          <t>GÄVLEBORGS LÄN</t>
        </is>
      </c>
      <c r="E641" t="inlineStr">
        <is>
          <t>BOLLNÄS</t>
        </is>
      </c>
      <c r="F641" t="inlineStr">
        <is>
          <t>Bergvik skog väst AB</t>
        </is>
      </c>
      <c r="G641" t="n">
        <v>9.300000000000001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40848-2023</t>
        </is>
      </c>
      <c r="B642" s="1" t="n">
        <v>45173</v>
      </c>
      <c r="C642" s="1" t="n">
        <v>45188</v>
      </c>
      <c r="D642" t="inlineStr">
        <is>
          <t>GÄVLEBORGS LÄN</t>
        </is>
      </c>
      <c r="E642" t="inlineStr">
        <is>
          <t>BOLLNÄS</t>
        </is>
      </c>
      <c r="G642" t="n">
        <v>8.6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41571-2023</t>
        </is>
      </c>
      <c r="B643" s="1" t="n">
        <v>45175</v>
      </c>
      <c r="C643" s="1" t="n">
        <v>45188</v>
      </c>
      <c r="D643" t="inlineStr">
        <is>
          <t>GÄVLEBORGS LÄN</t>
        </is>
      </c>
      <c r="E643" t="inlineStr">
        <is>
          <t>BOLLNÄS</t>
        </is>
      </c>
      <c r="G643" t="n">
        <v>9.4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41730-2023</t>
        </is>
      </c>
      <c r="B644" s="1" t="n">
        <v>45176</v>
      </c>
      <c r="C644" s="1" t="n">
        <v>45188</v>
      </c>
      <c r="D644" t="inlineStr">
        <is>
          <t>GÄVLEBORGS LÄN</t>
        </is>
      </c>
      <c r="E644" t="inlineStr">
        <is>
          <t>BOLLNÄS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42314-2023</t>
        </is>
      </c>
      <c r="B645" s="1" t="n">
        <v>45180</v>
      </c>
      <c r="C645" s="1" t="n">
        <v>45188</v>
      </c>
      <c r="D645" t="inlineStr">
        <is>
          <t>GÄVLEBORGS LÄN</t>
        </is>
      </c>
      <c r="E645" t="inlineStr">
        <is>
          <t>BOLLNÄS</t>
        </is>
      </c>
      <c r="G645" t="n">
        <v>11.9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>
      <c r="A646" t="inlineStr">
        <is>
          <t>A 42233-2023</t>
        </is>
      </c>
      <c r="B646" s="1" t="n">
        <v>45180</v>
      </c>
      <c r="C646" s="1" t="n">
        <v>45188</v>
      </c>
      <c r="D646" t="inlineStr">
        <is>
          <t>GÄVLEBORGS LÄN</t>
        </is>
      </c>
      <c r="E646" t="inlineStr">
        <is>
          <t>BOLLNÄS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2023-09-19T06:43:41Z</dcterms:created>
  <dcterms:modified xmlns:dcterms="http://purl.org/dc/terms/" xmlns:xsi="http://www.w3.org/2001/XMLSchema-instance" xsi:type="dcterms:W3CDTF">2023-09-19T06:43:41Z</dcterms:modified>
</cp:coreProperties>
</file>