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26258-2020</t>
        </is>
      </c>
      <c r="B2" s="1" t="n">
        <v>43986</v>
      </c>
      <c r="C2" s="1" t="n">
        <v>45177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10.1</v>
      </c>
      <c r="H2" t="n">
        <v>1</v>
      </c>
      <c r="I2" t="n">
        <v>3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11</v>
      </c>
      <c r="R2" s="2" t="inlineStr">
        <is>
          <t>Läderbagge
Gammelekslav
Gul dropplav
Hjälmbrosklav
Oxtungssvamp
Rosa skärelav
Rödbrun blekspik
Skuggorangelav
Brun nållav
Gulpudrad spiklav
Kornig nållav</t>
        </is>
      </c>
      <c r="S2">
        <f>HYPERLINK("https://klasma.github.io/Logging_BOXHOLM/artfynd/A 26258-2020.xlsx")</f>
        <v/>
      </c>
      <c r="T2">
        <f>HYPERLINK("https://klasma.github.io/Logging_BOXHOLM/kartor/A 26258-2020.png")</f>
        <v/>
      </c>
      <c r="V2">
        <f>HYPERLINK("https://klasma.github.io/Logging_BOXHOLM/klagomål/A 26258-2020.docx")</f>
        <v/>
      </c>
      <c r="W2">
        <f>HYPERLINK("https://klasma.github.io/Logging_BOXHOLM/klagomålsmail/A 26258-2020.docx")</f>
        <v/>
      </c>
      <c r="X2">
        <f>HYPERLINK("https://klasma.github.io/Logging_BOXHOLM/tillsyn/A 26258-2020.docx")</f>
        <v/>
      </c>
      <c r="Y2">
        <f>HYPERLINK("https://klasma.github.io/Logging_BOXHOLM/tillsynsmail/A 26258-2020.docx")</f>
        <v/>
      </c>
    </row>
    <row r="3" ht="15" customHeight="1">
      <c r="A3" t="inlineStr">
        <is>
          <t>A 27710-2020</t>
        </is>
      </c>
      <c r="B3" s="1" t="n">
        <v>43994</v>
      </c>
      <c r="C3" s="1" t="n">
        <v>45177</v>
      </c>
      <c r="D3" t="inlineStr">
        <is>
          <t>ÖSTERGÖTLANDS LÄN</t>
        </is>
      </c>
      <c r="E3" t="inlineStr">
        <is>
          <t>BOXHOLM</t>
        </is>
      </c>
      <c r="G3" t="n">
        <v>36.3</v>
      </c>
      <c r="H3" t="n">
        <v>3</v>
      </c>
      <c r="I3" t="n">
        <v>7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Granticka
Ullticka
Bronshjon
Bårdlav
Fällmossa
Grön sköldmossa
Guldlockmossa
Gulnål
Kornig nållav
Revlummer</t>
        </is>
      </c>
      <c r="S3">
        <f>HYPERLINK("https://klasma.github.io/Logging_BOXHOLM/artfynd/A 27710-2020.xlsx")</f>
        <v/>
      </c>
      <c r="T3">
        <f>HYPERLINK("https://klasma.github.io/Logging_BOXHOLM/kartor/A 27710-2020.png")</f>
        <v/>
      </c>
      <c r="U3">
        <f>HYPERLINK("https://klasma.github.io/Logging_BOXHOLM/knärot/A 27710-2020.png")</f>
        <v/>
      </c>
      <c r="V3">
        <f>HYPERLINK("https://klasma.github.io/Logging_BOXHOLM/klagomål/A 27710-2020.docx")</f>
        <v/>
      </c>
      <c r="W3">
        <f>HYPERLINK("https://klasma.github.io/Logging_BOXHOLM/klagomålsmail/A 27710-2020.docx")</f>
        <v/>
      </c>
      <c r="X3">
        <f>HYPERLINK("https://klasma.github.io/Logging_BOXHOLM/tillsyn/A 27710-2020.docx")</f>
        <v/>
      </c>
      <c r="Y3">
        <f>HYPERLINK("https://klasma.github.io/Logging_BOXHOLM/tillsynsmail/A 27710-2020.docx")</f>
        <v/>
      </c>
    </row>
    <row r="4" ht="15" customHeight="1">
      <c r="A4" t="inlineStr">
        <is>
          <t>A 63334-2019</t>
        </is>
      </c>
      <c r="B4" s="1" t="n">
        <v>43794</v>
      </c>
      <c r="C4" s="1" t="n">
        <v>45177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1.8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Skogsalm
Svart trolldruva
Grönvit nattviol
Blåsippa</t>
        </is>
      </c>
      <c r="S4">
        <f>HYPERLINK("https://klasma.github.io/Logging_BOXHOLM/artfynd/A 63334-2019.xlsx")</f>
        <v/>
      </c>
      <c r="T4">
        <f>HYPERLINK("https://klasma.github.io/Logging_BOXHOLM/kartor/A 63334-2019.png")</f>
        <v/>
      </c>
      <c r="V4">
        <f>HYPERLINK("https://klasma.github.io/Logging_BOXHOLM/klagomål/A 63334-2019.docx")</f>
        <v/>
      </c>
      <c r="W4">
        <f>HYPERLINK("https://klasma.github.io/Logging_BOXHOLM/klagomålsmail/A 63334-2019.docx")</f>
        <v/>
      </c>
      <c r="X4">
        <f>HYPERLINK("https://klasma.github.io/Logging_BOXHOLM/tillsyn/A 63334-2019.docx")</f>
        <v/>
      </c>
      <c r="Y4">
        <f>HYPERLINK("https://klasma.github.io/Logging_BOXHOLM/tillsynsmail/A 63334-2019.docx")</f>
        <v/>
      </c>
    </row>
    <row r="5" ht="15" customHeight="1">
      <c r="A5" t="inlineStr">
        <is>
          <t>A 71028-2021</t>
        </is>
      </c>
      <c r="B5" s="1" t="n">
        <v>44537</v>
      </c>
      <c r="C5" s="1" t="n">
        <v>45177</v>
      </c>
      <c r="D5" t="inlineStr">
        <is>
          <t>ÖSTERGÖTLANDS LÄN</t>
        </is>
      </c>
      <c r="E5" t="inlineStr">
        <is>
          <t>BOXHOLM</t>
        </is>
      </c>
      <c r="G5" t="n">
        <v>2.1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Bredgentiana
Jordtistel</t>
        </is>
      </c>
      <c r="S5">
        <f>HYPERLINK("https://klasma.github.io/Logging_BOXHOLM/artfynd/A 71028-2021.xlsx")</f>
        <v/>
      </c>
      <c r="T5">
        <f>HYPERLINK("https://klasma.github.io/Logging_BOXHOLM/kartor/A 71028-2021.png")</f>
        <v/>
      </c>
      <c r="V5">
        <f>HYPERLINK("https://klasma.github.io/Logging_BOXHOLM/klagomål/A 71028-2021.docx")</f>
        <v/>
      </c>
      <c r="W5">
        <f>HYPERLINK("https://klasma.github.io/Logging_BOXHOLM/klagomålsmail/A 71028-2021.docx")</f>
        <v/>
      </c>
      <c r="X5">
        <f>HYPERLINK("https://klasma.github.io/Logging_BOXHOLM/tillsyn/A 71028-2021.docx")</f>
        <v/>
      </c>
      <c r="Y5">
        <f>HYPERLINK("https://klasma.github.io/Logging_BOXHOLM/tillsynsmail/A 71028-2021.docx")</f>
        <v/>
      </c>
    </row>
    <row r="6" ht="15" customHeight="1">
      <c r="A6" t="inlineStr">
        <is>
          <t>A 28308-2022</t>
        </is>
      </c>
      <c r="B6" s="1" t="n">
        <v>44747</v>
      </c>
      <c r="C6" s="1" t="n">
        <v>45177</v>
      </c>
      <c r="D6" t="inlineStr">
        <is>
          <t>ÖSTERGÖTLANDS LÄN</t>
        </is>
      </c>
      <c r="E6" t="inlineStr">
        <is>
          <t>BOXHOLM</t>
        </is>
      </c>
      <c r="F6" t="inlineStr">
        <is>
          <t>Övriga Aktiebolag</t>
        </is>
      </c>
      <c r="G6" t="n">
        <v>2.9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Blåsippa</t>
        </is>
      </c>
      <c r="S6">
        <f>HYPERLINK("https://klasma.github.io/Logging_BOXHOLM/artfynd/A 28308-2022.xlsx")</f>
        <v/>
      </c>
      <c r="T6">
        <f>HYPERLINK("https://klasma.github.io/Logging_BOXHOLM/kartor/A 28308-2022.png")</f>
        <v/>
      </c>
      <c r="V6">
        <f>HYPERLINK("https://klasma.github.io/Logging_BOXHOLM/klagomål/A 28308-2022.docx")</f>
        <v/>
      </c>
      <c r="W6">
        <f>HYPERLINK("https://klasma.github.io/Logging_BOXHOLM/klagomålsmail/A 28308-2022.docx")</f>
        <v/>
      </c>
      <c r="X6">
        <f>HYPERLINK("https://klasma.github.io/Logging_BOXHOLM/tillsyn/A 28308-2022.docx")</f>
        <v/>
      </c>
      <c r="Y6">
        <f>HYPERLINK("https://klasma.github.io/Logging_BOXHOLM/tillsynsmail/A 28308-2022.docx")</f>
        <v/>
      </c>
    </row>
    <row r="7" ht="15" customHeight="1">
      <c r="A7" t="inlineStr">
        <is>
          <t>A 25312-2019</t>
        </is>
      </c>
      <c r="B7" s="1" t="n">
        <v>43606</v>
      </c>
      <c r="C7" s="1" t="n">
        <v>45177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9.6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HYPERLINK("https://klasma.github.io/Logging_BOXHOLM/artfynd/A 25312-2019.xlsx")</f>
        <v/>
      </c>
      <c r="T7">
        <f>HYPERLINK("https://klasma.github.io/Logging_BOXHOLM/kartor/A 25312-2019.png")</f>
        <v/>
      </c>
      <c r="V7">
        <f>HYPERLINK("https://klasma.github.io/Logging_BOXHOLM/klagomål/A 25312-2019.docx")</f>
        <v/>
      </c>
      <c r="W7">
        <f>HYPERLINK("https://klasma.github.io/Logging_BOXHOLM/klagomålsmail/A 25312-2019.docx")</f>
        <v/>
      </c>
      <c r="X7">
        <f>HYPERLINK("https://klasma.github.io/Logging_BOXHOLM/tillsyn/A 25312-2019.docx")</f>
        <v/>
      </c>
      <c r="Y7">
        <f>HYPERLINK("https://klasma.github.io/Logging_BOXHOLM/tillsynsmail/A 25312-2019.docx")</f>
        <v/>
      </c>
    </row>
    <row r="8" ht="15" customHeight="1">
      <c r="A8" t="inlineStr">
        <is>
          <t>A 49510-2019</t>
        </is>
      </c>
      <c r="B8" s="1" t="n">
        <v>43732</v>
      </c>
      <c r="C8" s="1" t="n">
        <v>45177</v>
      </c>
      <c r="D8" t="inlineStr">
        <is>
          <t>ÖSTERGÖTLANDS LÄN</t>
        </is>
      </c>
      <c r="E8" t="inlineStr">
        <is>
          <t>BOXHOLM</t>
        </is>
      </c>
      <c r="F8" t="inlineStr">
        <is>
          <t>Övriga Aktiebolag</t>
        </is>
      </c>
      <c r="G8" t="n">
        <v>3.2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Skogsklocka</t>
        </is>
      </c>
      <c r="S8">
        <f>HYPERLINK("https://klasma.github.io/Logging_BOXHOLM/artfynd/A 49510-2019.xlsx")</f>
        <v/>
      </c>
      <c r="T8">
        <f>HYPERLINK("https://klasma.github.io/Logging_BOXHOLM/kartor/A 49510-2019.png")</f>
        <v/>
      </c>
      <c r="V8">
        <f>HYPERLINK("https://klasma.github.io/Logging_BOXHOLM/klagomål/A 49510-2019.docx")</f>
        <v/>
      </c>
      <c r="W8">
        <f>HYPERLINK("https://klasma.github.io/Logging_BOXHOLM/klagomålsmail/A 49510-2019.docx")</f>
        <v/>
      </c>
      <c r="X8">
        <f>HYPERLINK("https://klasma.github.io/Logging_BOXHOLM/tillsyn/A 49510-2019.docx")</f>
        <v/>
      </c>
      <c r="Y8">
        <f>HYPERLINK("https://klasma.github.io/Logging_BOXHOLM/tillsynsmail/A 49510-2019.docx")</f>
        <v/>
      </c>
    </row>
    <row r="9" ht="15" customHeight="1">
      <c r="A9" t="inlineStr">
        <is>
          <t>A 53268-2020</t>
        </is>
      </c>
      <c r="B9" s="1" t="n">
        <v>44123</v>
      </c>
      <c r="C9" s="1" t="n">
        <v>45177</v>
      </c>
      <c r="D9" t="inlineStr">
        <is>
          <t>ÖSTERGÖTLANDS LÄN</t>
        </is>
      </c>
      <c r="E9" t="inlineStr">
        <is>
          <t>BOXHOLM</t>
        </is>
      </c>
      <c r="G9" t="n">
        <v>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HYPERLINK("https://klasma.github.io/Logging_BOXHOLM/artfynd/A 53268-2020.xlsx")</f>
        <v/>
      </c>
      <c r="T9">
        <f>HYPERLINK("https://klasma.github.io/Logging_BOXHOLM/kartor/A 53268-2020.png")</f>
        <v/>
      </c>
      <c r="U9">
        <f>HYPERLINK("https://klasma.github.io/Logging_BOXHOLM/knärot/A 53268-2020.png")</f>
        <v/>
      </c>
      <c r="V9">
        <f>HYPERLINK("https://klasma.github.io/Logging_BOXHOLM/klagomål/A 53268-2020.docx")</f>
        <v/>
      </c>
      <c r="W9">
        <f>HYPERLINK("https://klasma.github.io/Logging_BOXHOLM/klagomålsmail/A 53268-2020.docx")</f>
        <v/>
      </c>
      <c r="X9">
        <f>HYPERLINK("https://klasma.github.io/Logging_BOXHOLM/tillsyn/A 53268-2020.docx")</f>
        <v/>
      </c>
      <c r="Y9">
        <f>HYPERLINK("https://klasma.github.io/Logging_BOXHOLM/tillsynsmail/A 53268-2020.docx")</f>
        <v/>
      </c>
    </row>
    <row r="10" ht="15" customHeight="1">
      <c r="A10" t="inlineStr">
        <is>
          <t>A 51149-2022</t>
        </is>
      </c>
      <c r="B10" s="1" t="n">
        <v>44868</v>
      </c>
      <c r="C10" s="1" t="n">
        <v>45177</v>
      </c>
      <c r="D10" t="inlineStr">
        <is>
          <t>ÖSTERGÖTLANDS LÄN</t>
        </is>
      </c>
      <c r="E10" t="inlineStr">
        <is>
          <t>BOXHOLM</t>
        </is>
      </c>
      <c r="F10" t="inlineStr">
        <is>
          <t>Övriga Aktiebolag</t>
        </is>
      </c>
      <c r="G10" t="n">
        <v>5.8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HYPERLINK("https://klasma.github.io/Logging_BOXHOLM/artfynd/A 51149-2022.xlsx")</f>
        <v/>
      </c>
      <c r="T10">
        <f>HYPERLINK("https://klasma.github.io/Logging_BOXHOLM/kartor/A 51149-2022.png")</f>
        <v/>
      </c>
      <c r="V10">
        <f>HYPERLINK("https://klasma.github.io/Logging_BOXHOLM/klagomål/A 51149-2022.docx")</f>
        <v/>
      </c>
      <c r="W10">
        <f>HYPERLINK("https://klasma.github.io/Logging_BOXHOLM/klagomålsmail/A 51149-2022.docx")</f>
        <v/>
      </c>
      <c r="X10">
        <f>HYPERLINK("https://klasma.github.io/Logging_BOXHOLM/tillsyn/A 51149-2022.docx")</f>
        <v/>
      </c>
      <c r="Y10">
        <f>HYPERLINK("https://klasma.github.io/Logging_BOXHOLM/tillsynsmail/A 51149-2022.docx")</f>
        <v/>
      </c>
    </row>
    <row r="11" ht="15" customHeight="1">
      <c r="A11" t="inlineStr">
        <is>
          <t>A 59418-2022</t>
        </is>
      </c>
      <c r="B11" s="1" t="n">
        <v>44907</v>
      </c>
      <c r="C11" s="1" t="n">
        <v>45177</v>
      </c>
      <c r="D11" t="inlineStr">
        <is>
          <t>ÖSTERGÖTLANDS LÄN</t>
        </is>
      </c>
      <c r="E11" t="inlineStr">
        <is>
          <t>BOXHOLM</t>
        </is>
      </c>
      <c r="F11" t="inlineStr">
        <is>
          <t>Övriga Aktiebolag</t>
        </is>
      </c>
      <c r="G11" t="n">
        <v>6.5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HYPERLINK("https://klasma.github.io/Logging_BOXHOLM/artfynd/A 59418-2022.xlsx")</f>
        <v/>
      </c>
      <c r="T11">
        <f>HYPERLINK("https://klasma.github.io/Logging_BOXHOLM/kartor/A 59418-2022.png")</f>
        <v/>
      </c>
      <c r="V11">
        <f>HYPERLINK("https://klasma.github.io/Logging_BOXHOLM/klagomål/A 59418-2022.docx")</f>
        <v/>
      </c>
      <c r="W11">
        <f>HYPERLINK("https://klasma.github.io/Logging_BOXHOLM/klagomålsmail/A 59418-2022.docx")</f>
        <v/>
      </c>
      <c r="X11">
        <f>HYPERLINK("https://klasma.github.io/Logging_BOXHOLM/tillsyn/A 59418-2022.docx")</f>
        <v/>
      </c>
      <c r="Y11">
        <f>HYPERLINK("https://klasma.github.io/Logging_BOXHOLM/tillsynsmail/A 59418-2022.docx")</f>
        <v/>
      </c>
    </row>
    <row r="12" ht="15" customHeight="1">
      <c r="A12" t="inlineStr">
        <is>
          <t>A 35231-2018</t>
        </is>
      </c>
      <c r="B12" s="1" t="n">
        <v>43323</v>
      </c>
      <c r="C12" s="1" t="n">
        <v>45177</v>
      </c>
      <c r="D12" t="inlineStr">
        <is>
          <t>ÖSTERGÖTLANDS LÄN</t>
        </is>
      </c>
      <c r="E12" t="inlineStr">
        <is>
          <t>BOXHOLM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41941-2018</t>
        </is>
      </c>
      <c r="B13" s="1" t="n">
        <v>43349</v>
      </c>
      <c r="C13" s="1" t="n">
        <v>45177</v>
      </c>
      <c r="D13" t="inlineStr">
        <is>
          <t>ÖSTERGÖTLANDS LÄN</t>
        </is>
      </c>
      <c r="E13" t="inlineStr">
        <is>
          <t>BOXHOLM</t>
        </is>
      </c>
      <c r="F13" t="inlineStr">
        <is>
          <t>Övriga Aktiebolag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46876-2018</t>
        </is>
      </c>
      <c r="B14" s="1" t="n">
        <v>43368</v>
      </c>
      <c r="C14" s="1" t="n">
        <v>45177</v>
      </c>
      <c r="D14" t="inlineStr">
        <is>
          <t>ÖSTERGÖTLANDS LÄN</t>
        </is>
      </c>
      <c r="E14" t="inlineStr">
        <is>
          <t>BOXHOLM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51385-2018</t>
        </is>
      </c>
      <c r="B15" s="1" t="n">
        <v>43380</v>
      </c>
      <c r="C15" s="1" t="n">
        <v>45177</v>
      </c>
      <c r="D15" t="inlineStr">
        <is>
          <t>ÖSTERGÖTLANDS LÄN</t>
        </is>
      </c>
      <c r="E15" t="inlineStr">
        <is>
          <t>BOXHOLM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60156-2018</t>
        </is>
      </c>
      <c r="B16" s="1" t="n">
        <v>43413</v>
      </c>
      <c r="C16" s="1" t="n">
        <v>45177</v>
      </c>
      <c r="D16" t="inlineStr">
        <is>
          <t>ÖSTERGÖTLANDS LÄN</t>
        </is>
      </c>
      <c r="E16" t="inlineStr">
        <is>
          <t>BOXHOLM</t>
        </is>
      </c>
      <c r="F16" t="inlineStr">
        <is>
          <t>Övriga Aktiebolag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59855-2018</t>
        </is>
      </c>
      <c r="B17" s="1" t="n">
        <v>43419</v>
      </c>
      <c r="C17" s="1" t="n">
        <v>45177</v>
      </c>
      <c r="D17" t="inlineStr">
        <is>
          <t>ÖSTERGÖTLANDS LÄN</t>
        </is>
      </c>
      <c r="E17" t="inlineStr">
        <is>
          <t>BOXHOLM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61816-2018</t>
        </is>
      </c>
      <c r="B18" s="1" t="n">
        <v>43425</v>
      </c>
      <c r="C18" s="1" t="n">
        <v>45177</v>
      </c>
      <c r="D18" t="inlineStr">
        <is>
          <t>ÖSTERGÖTLANDS LÄN</t>
        </is>
      </c>
      <c r="E18" t="inlineStr">
        <is>
          <t>BOXHOLM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1448-2019</t>
        </is>
      </c>
      <c r="B19" s="1" t="n">
        <v>43461</v>
      </c>
      <c r="C19" s="1" t="n">
        <v>45177</v>
      </c>
      <c r="D19" t="inlineStr">
        <is>
          <t>ÖSTERGÖTLANDS LÄN</t>
        </is>
      </c>
      <c r="E19" t="inlineStr">
        <is>
          <t>BOXHOLM</t>
        </is>
      </c>
      <c r="G19" t="n">
        <v>6.9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5817-2019</t>
        </is>
      </c>
      <c r="B20" s="1" t="n">
        <v>43490</v>
      </c>
      <c r="C20" s="1" t="n">
        <v>45177</v>
      </c>
      <c r="D20" t="inlineStr">
        <is>
          <t>ÖSTERGÖTLANDS LÄN</t>
        </is>
      </c>
      <c r="E20" t="inlineStr">
        <is>
          <t>BOXHOLM</t>
        </is>
      </c>
      <c r="F20" t="inlineStr">
        <is>
          <t>Övriga Aktiebolag</t>
        </is>
      </c>
      <c r="G20" t="n">
        <v>2.8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7713-2019</t>
        </is>
      </c>
      <c r="B21" s="1" t="n">
        <v>43500</v>
      </c>
      <c r="C21" s="1" t="n">
        <v>45177</v>
      </c>
      <c r="D21" t="inlineStr">
        <is>
          <t>ÖSTERGÖTLANDS LÄN</t>
        </is>
      </c>
      <c r="E21" t="inlineStr">
        <is>
          <t>BOXHOLM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8805-2019</t>
        </is>
      </c>
      <c r="B22" s="1" t="n">
        <v>43503</v>
      </c>
      <c r="C22" s="1" t="n">
        <v>45177</v>
      </c>
      <c r="D22" t="inlineStr">
        <is>
          <t>ÖSTERGÖTLANDS LÄN</t>
        </is>
      </c>
      <c r="E22" t="inlineStr">
        <is>
          <t>BOXHOLM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8896-2019</t>
        </is>
      </c>
      <c r="B23" s="1" t="n">
        <v>43503</v>
      </c>
      <c r="C23" s="1" t="n">
        <v>45177</v>
      </c>
      <c r="D23" t="inlineStr">
        <is>
          <t>ÖSTERGÖTLANDS LÄN</t>
        </is>
      </c>
      <c r="E23" t="inlineStr">
        <is>
          <t>BOXHOLM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8749-2019</t>
        </is>
      </c>
      <c r="B24" s="1" t="n">
        <v>43503</v>
      </c>
      <c r="C24" s="1" t="n">
        <v>45177</v>
      </c>
      <c r="D24" t="inlineStr">
        <is>
          <t>ÖSTERGÖTLANDS LÄN</t>
        </is>
      </c>
      <c r="E24" t="inlineStr">
        <is>
          <t>BOXHOLM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10999-2019</t>
        </is>
      </c>
      <c r="B25" s="1" t="n">
        <v>43515</v>
      </c>
      <c r="C25" s="1" t="n">
        <v>45177</v>
      </c>
      <c r="D25" t="inlineStr">
        <is>
          <t>ÖSTERGÖTLANDS LÄN</t>
        </is>
      </c>
      <c r="E25" t="inlineStr">
        <is>
          <t>BOXHOLM</t>
        </is>
      </c>
      <c r="F25" t="inlineStr">
        <is>
          <t>Övriga Aktiebolag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12938-2019</t>
        </is>
      </c>
      <c r="B26" s="1" t="n">
        <v>43525</v>
      </c>
      <c r="C26" s="1" t="n">
        <v>45177</v>
      </c>
      <c r="D26" t="inlineStr">
        <is>
          <t>ÖSTERGÖTLANDS LÄN</t>
        </is>
      </c>
      <c r="E26" t="inlineStr">
        <is>
          <t>BOXHOLM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14262-2019</t>
        </is>
      </c>
      <c r="B27" s="1" t="n">
        <v>43535</v>
      </c>
      <c r="C27" s="1" t="n">
        <v>45177</v>
      </c>
      <c r="D27" t="inlineStr">
        <is>
          <t>ÖSTERGÖTLANDS LÄN</t>
        </is>
      </c>
      <c r="E27" t="inlineStr">
        <is>
          <t>BOXHOLM</t>
        </is>
      </c>
      <c r="F27" t="inlineStr">
        <is>
          <t>Övriga Aktiebolag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16483-2019</t>
        </is>
      </c>
      <c r="B28" s="1" t="n">
        <v>43546</v>
      </c>
      <c r="C28" s="1" t="n">
        <v>45177</v>
      </c>
      <c r="D28" t="inlineStr">
        <is>
          <t>ÖSTERGÖTLANDS LÄN</t>
        </is>
      </c>
      <c r="E28" t="inlineStr">
        <is>
          <t>BOXHOLM</t>
        </is>
      </c>
      <c r="F28" t="inlineStr">
        <is>
          <t>Övriga Aktiebolag</t>
        </is>
      </c>
      <c r="G28" t="n">
        <v>11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16488-2019</t>
        </is>
      </c>
      <c r="B29" s="1" t="n">
        <v>43546</v>
      </c>
      <c r="C29" s="1" t="n">
        <v>45177</v>
      </c>
      <c r="D29" t="inlineStr">
        <is>
          <t>ÖSTERGÖTLANDS LÄN</t>
        </is>
      </c>
      <c r="E29" t="inlineStr">
        <is>
          <t>BOXHOLM</t>
        </is>
      </c>
      <c r="F29" t="inlineStr">
        <is>
          <t>Övriga Aktiebolag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16490-2019</t>
        </is>
      </c>
      <c r="B30" s="1" t="n">
        <v>43546</v>
      </c>
      <c r="C30" s="1" t="n">
        <v>45177</v>
      </c>
      <c r="D30" t="inlineStr">
        <is>
          <t>ÖSTERGÖTLANDS LÄN</t>
        </is>
      </c>
      <c r="E30" t="inlineStr">
        <is>
          <t>BOXHOLM</t>
        </is>
      </c>
      <c r="F30" t="inlineStr">
        <is>
          <t>Övriga Aktiebolag</t>
        </is>
      </c>
      <c r="G30" t="n">
        <v>6.7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16478-2019</t>
        </is>
      </c>
      <c r="B31" s="1" t="n">
        <v>43546</v>
      </c>
      <c r="C31" s="1" t="n">
        <v>45177</v>
      </c>
      <c r="D31" t="inlineStr">
        <is>
          <t>ÖSTERGÖTLANDS LÄN</t>
        </is>
      </c>
      <c r="E31" t="inlineStr">
        <is>
          <t>BOXHOLM</t>
        </is>
      </c>
      <c r="F31" t="inlineStr">
        <is>
          <t>Övriga Aktiebolag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18717-2019</t>
        </is>
      </c>
      <c r="B32" s="1" t="n">
        <v>43560</v>
      </c>
      <c r="C32" s="1" t="n">
        <v>45177</v>
      </c>
      <c r="D32" t="inlineStr">
        <is>
          <t>ÖSTERGÖTLANDS LÄN</t>
        </is>
      </c>
      <c r="E32" t="inlineStr">
        <is>
          <t>BOXHOLM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19337-2019</t>
        </is>
      </c>
      <c r="B33" s="1" t="n">
        <v>43565</v>
      </c>
      <c r="C33" s="1" t="n">
        <v>45177</v>
      </c>
      <c r="D33" t="inlineStr">
        <is>
          <t>ÖSTERGÖTLANDS LÄN</t>
        </is>
      </c>
      <c r="E33" t="inlineStr">
        <is>
          <t>BOXHOLM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22010-2019</t>
        </is>
      </c>
      <c r="B34" s="1" t="n">
        <v>43584</v>
      </c>
      <c r="C34" s="1" t="n">
        <v>45177</v>
      </c>
      <c r="D34" t="inlineStr">
        <is>
          <t>ÖSTERGÖTLANDS LÄN</t>
        </is>
      </c>
      <c r="E34" t="inlineStr">
        <is>
          <t>BOXHOLM</t>
        </is>
      </c>
      <c r="G34" t="n">
        <v>5.7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22553-2019</t>
        </is>
      </c>
      <c r="B35" s="1" t="n">
        <v>43587</v>
      </c>
      <c r="C35" s="1" t="n">
        <v>45177</v>
      </c>
      <c r="D35" t="inlineStr">
        <is>
          <t>ÖSTERGÖTLANDS LÄN</t>
        </is>
      </c>
      <c r="E35" t="inlineStr">
        <is>
          <t>BOXHOLM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30246-2019</t>
        </is>
      </c>
      <c r="B36" s="1" t="n">
        <v>43634</v>
      </c>
      <c r="C36" s="1" t="n">
        <v>45177</v>
      </c>
      <c r="D36" t="inlineStr">
        <is>
          <t>ÖSTERGÖTLANDS LÄN</t>
        </is>
      </c>
      <c r="E36" t="inlineStr">
        <is>
          <t>BOXHOLM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32667-2019</t>
        </is>
      </c>
      <c r="B37" s="1" t="n">
        <v>43647</v>
      </c>
      <c r="C37" s="1" t="n">
        <v>45177</v>
      </c>
      <c r="D37" t="inlineStr">
        <is>
          <t>ÖSTERGÖTLANDS LÄN</t>
        </is>
      </c>
      <c r="E37" t="inlineStr">
        <is>
          <t>BOXHOLM</t>
        </is>
      </c>
      <c r="G37" t="n">
        <v>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34252-2019</t>
        </is>
      </c>
      <c r="B38" s="1" t="n">
        <v>43655</v>
      </c>
      <c r="C38" s="1" t="n">
        <v>45177</v>
      </c>
      <c r="D38" t="inlineStr">
        <is>
          <t>ÖSTERGÖTLANDS LÄN</t>
        </is>
      </c>
      <c r="E38" t="inlineStr">
        <is>
          <t>BOXHOLM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36911-2019</t>
        </is>
      </c>
      <c r="B39" s="1" t="n">
        <v>43675</v>
      </c>
      <c r="C39" s="1" t="n">
        <v>45177</v>
      </c>
      <c r="D39" t="inlineStr">
        <is>
          <t>ÖSTERGÖTLANDS LÄN</t>
        </is>
      </c>
      <c r="E39" t="inlineStr">
        <is>
          <t>BOXHOLM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36908-2019</t>
        </is>
      </c>
      <c r="B40" s="1" t="n">
        <v>43675</v>
      </c>
      <c r="C40" s="1" t="n">
        <v>45177</v>
      </c>
      <c r="D40" t="inlineStr">
        <is>
          <t>ÖSTERGÖTLANDS LÄN</t>
        </is>
      </c>
      <c r="E40" t="inlineStr">
        <is>
          <t>BOXHOLM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37975-2019</t>
        </is>
      </c>
      <c r="B41" s="1" t="n">
        <v>43683</v>
      </c>
      <c r="C41" s="1" t="n">
        <v>45177</v>
      </c>
      <c r="D41" t="inlineStr">
        <is>
          <t>ÖSTERGÖTLANDS LÄN</t>
        </is>
      </c>
      <c r="E41" t="inlineStr">
        <is>
          <t>BOXHOLM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38801-2019</t>
        </is>
      </c>
      <c r="B42" s="1" t="n">
        <v>43688</v>
      </c>
      <c r="C42" s="1" t="n">
        <v>45177</v>
      </c>
      <c r="D42" t="inlineStr">
        <is>
          <t>ÖSTERGÖTLANDS LÄN</t>
        </is>
      </c>
      <c r="E42" t="inlineStr">
        <is>
          <t>BOXHOLM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40573-2019</t>
        </is>
      </c>
      <c r="B43" s="1" t="n">
        <v>43696</v>
      </c>
      <c r="C43" s="1" t="n">
        <v>45177</v>
      </c>
      <c r="D43" t="inlineStr">
        <is>
          <t>ÖSTERGÖTLANDS LÄN</t>
        </is>
      </c>
      <c r="E43" t="inlineStr">
        <is>
          <t>BOXHOLM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40570-2019</t>
        </is>
      </c>
      <c r="B44" s="1" t="n">
        <v>43696</v>
      </c>
      <c r="C44" s="1" t="n">
        <v>45177</v>
      </c>
      <c r="D44" t="inlineStr">
        <is>
          <t>ÖSTERGÖTLANDS LÄN</t>
        </is>
      </c>
      <c r="E44" t="inlineStr">
        <is>
          <t>BOXHOLM</t>
        </is>
      </c>
      <c r="F44" t="inlineStr">
        <is>
          <t>Övriga Aktiebolag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40559-2019</t>
        </is>
      </c>
      <c r="B45" s="1" t="n">
        <v>43696</v>
      </c>
      <c r="C45" s="1" t="n">
        <v>45177</v>
      </c>
      <c r="D45" t="inlineStr">
        <is>
          <t>ÖSTERGÖTLANDS LÄN</t>
        </is>
      </c>
      <c r="E45" t="inlineStr">
        <is>
          <t>BOXHOLM</t>
        </is>
      </c>
      <c r="F45" t="inlineStr">
        <is>
          <t>Övriga Aktiebolag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40650-2019</t>
        </is>
      </c>
      <c r="B46" s="1" t="n">
        <v>43696</v>
      </c>
      <c r="C46" s="1" t="n">
        <v>45177</v>
      </c>
      <c r="D46" t="inlineStr">
        <is>
          <t>ÖSTERGÖTLANDS LÄN</t>
        </is>
      </c>
      <c r="E46" t="inlineStr">
        <is>
          <t>BOXHOLM</t>
        </is>
      </c>
      <c r="G46" t="n">
        <v>4.9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41005-2019</t>
        </is>
      </c>
      <c r="B47" s="1" t="n">
        <v>43697</v>
      </c>
      <c r="C47" s="1" t="n">
        <v>45177</v>
      </c>
      <c r="D47" t="inlineStr">
        <is>
          <t>ÖSTERGÖTLANDS LÄN</t>
        </is>
      </c>
      <c r="E47" t="inlineStr">
        <is>
          <t>BOXHOLM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44274-2019</t>
        </is>
      </c>
      <c r="B48" s="1" t="n">
        <v>43710</v>
      </c>
      <c r="C48" s="1" t="n">
        <v>45177</v>
      </c>
      <c r="D48" t="inlineStr">
        <is>
          <t>ÖSTERGÖTLANDS LÄN</t>
        </is>
      </c>
      <c r="E48" t="inlineStr">
        <is>
          <t>BOXHOLM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44489-2019</t>
        </is>
      </c>
      <c r="B49" s="1" t="n">
        <v>43711</v>
      </c>
      <c r="C49" s="1" t="n">
        <v>45177</v>
      </c>
      <c r="D49" t="inlineStr">
        <is>
          <t>ÖSTERGÖTLANDS LÄN</t>
        </is>
      </c>
      <c r="E49" t="inlineStr">
        <is>
          <t>BOXHOLM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45641-2019</t>
        </is>
      </c>
      <c r="B50" s="1" t="n">
        <v>43717</v>
      </c>
      <c r="C50" s="1" t="n">
        <v>45177</v>
      </c>
      <c r="D50" t="inlineStr">
        <is>
          <t>ÖSTERGÖTLANDS LÄN</t>
        </is>
      </c>
      <c r="E50" t="inlineStr">
        <is>
          <t>BOXHOLM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45723-2019</t>
        </is>
      </c>
      <c r="B51" s="1" t="n">
        <v>43717</v>
      </c>
      <c r="C51" s="1" t="n">
        <v>45177</v>
      </c>
      <c r="D51" t="inlineStr">
        <is>
          <t>ÖSTERGÖTLANDS LÄN</t>
        </is>
      </c>
      <c r="E51" t="inlineStr">
        <is>
          <t>BOXHOLM</t>
        </is>
      </c>
      <c r="F51" t="inlineStr">
        <is>
          <t>Allmännings- och besparingsskogar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45702-2019</t>
        </is>
      </c>
      <c r="B52" s="1" t="n">
        <v>43717</v>
      </c>
      <c r="C52" s="1" t="n">
        <v>45177</v>
      </c>
      <c r="D52" t="inlineStr">
        <is>
          <t>ÖSTERGÖTLANDS LÄN</t>
        </is>
      </c>
      <c r="E52" t="inlineStr">
        <is>
          <t>BOXHOLM</t>
        </is>
      </c>
      <c r="F52" t="inlineStr">
        <is>
          <t>Allmännings- och besparingsskogar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49064-2019</t>
        </is>
      </c>
      <c r="B53" s="1" t="n">
        <v>43731</v>
      </c>
      <c r="C53" s="1" t="n">
        <v>45177</v>
      </c>
      <c r="D53" t="inlineStr">
        <is>
          <t>ÖSTERGÖTLANDS LÄN</t>
        </is>
      </c>
      <c r="E53" t="inlineStr">
        <is>
          <t>BOXHOLM</t>
        </is>
      </c>
      <c r="F53" t="inlineStr">
        <is>
          <t>Övriga Aktiebolag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49299-2019</t>
        </is>
      </c>
      <c r="B54" s="1" t="n">
        <v>43731</v>
      </c>
      <c r="C54" s="1" t="n">
        <v>45177</v>
      </c>
      <c r="D54" t="inlineStr">
        <is>
          <t>ÖSTERGÖTLANDS LÄN</t>
        </is>
      </c>
      <c r="E54" t="inlineStr">
        <is>
          <t>BOXHOLM</t>
        </is>
      </c>
      <c r="F54" t="inlineStr">
        <is>
          <t>Övriga Aktiebolag</t>
        </is>
      </c>
      <c r="G54" t="n">
        <v>5.9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49762-2019</t>
        </is>
      </c>
      <c r="B55" s="1" t="n">
        <v>43733</v>
      </c>
      <c r="C55" s="1" t="n">
        <v>45177</v>
      </c>
      <c r="D55" t="inlineStr">
        <is>
          <t>ÖSTERGÖTLANDS LÄN</t>
        </is>
      </c>
      <c r="E55" t="inlineStr">
        <is>
          <t>BOXHOLM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49740-2019</t>
        </is>
      </c>
      <c r="B56" s="1" t="n">
        <v>43733</v>
      </c>
      <c r="C56" s="1" t="n">
        <v>45177</v>
      </c>
      <c r="D56" t="inlineStr">
        <is>
          <t>ÖSTERGÖTLANDS LÄN</t>
        </is>
      </c>
      <c r="E56" t="inlineStr">
        <is>
          <t>BOXHOLM</t>
        </is>
      </c>
      <c r="F56" t="inlineStr">
        <is>
          <t>Allmännings- och besparingsskogar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51881-2019</t>
        </is>
      </c>
      <c r="B57" s="1" t="n">
        <v>43741</v>
      </c>
      <c r="C57" s="1" t="n">
        <v>45177</v>
      </c>
      <c r="D57" t="inlineStr">
        <is>
          <t>ÖSTERGÖTLANDS LÄN</t>
        </is>
      </c>
      <c r="E57" t="inlineStr">
        <is>
          <t>BOXHOLM</t>
        </is>
      </c>
      <c r="F57" t="inlineStr">
        <is>
          <t>Övriga Aktiebolag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55752-2019</t>
        </is>
      </c>
      <c r="B58" s="1" t="n">
        <v>43759</v>
      </c>
      <c r="C58" s="1" t="n">
        <v>45177</v>
      </c>
      <c r="D58" t="inlineStr">
        <is>
          <t>ÖSTERGÖTLANDS LÄN</t>
        </is>
      </c>
      <c r="E58" t="inlineStr">
        <is>
          <t>BOXHOLM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55825-2019</t>
        </is>
      </c>
      <c r="B59" s="1" t="n">
        <v>43759</v>
      </c>
      <c r="C59" s="1" t="n">
        <v>45177</v>
      </c>
      <c r="D59" t="inlineStr">
        <is>
          <t>ÖSTERGÖTLANDS LÄN</t>
        </is>
      </c>
      <c r="E59" t="inlineStr">
        <is>
          <t>BOXHOLM</t>
        </is>
      </c>
      <c r="F59" t="inlineStr">
        <is>
          <t>Övriga Aktiebolag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56069-2019</t>
        </is>
      </c>
      <c r="B60" s="1" t="n">
        <v>43761</v>
      </c>
      <c r="C60" s="1" t="n">
        <v>45177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14.3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56384-2019</t>
        </is>
      </c>
      <c r="B61" s="1" t="n">
        <v>43762</v>
      </c>
      <c r="C61" s="1" t="n">
        <v>45177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58684-2019</t>
        </is>
      </c>
      <c r="B62" s="1" t="n">
        <v>43773</v>
      </c>
      <c r="C62" s="1" t="n">
        <v>45177</v>
      </c>
      <c r="D62" t="inlineStr">
        <is>
          <t>ÖSTERGÖTLANDS LÄN</t>
        </is>
      </c>
      <c r="E62" t="inlineStr">
        <is>
          <t>BOXHOLM</t>
        </is>
      </c>
      <c r="F62" t="inlineStr">
        <is>
          <t>Övriga Aktiebolag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58752-2019</t>
        </is>
      </c>
      <c r="B63" s="1" t="n">
        <v>43773</v>
      </c>
      <c r="C63" s="1" t="n">
        <v>45177</v>
      </c>
      <c r="D63" t="inlineStr">
        <is>
          <t>ÖSTERGÖTLANDS LÄN</t>
        </is>
      </c>
      <c r="E63" t="inlineStr">
        <is>
          <t>BOXHOLM</t>
        </is>
      </c>
      <c r="G63" t="n">
        <v>9.300000000000001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65417-2019</t>
        </is>
      </c>
      <c r="B64" s="1" t="n">
        <v>43803</v>
      </c>
      <c r="C64" s="1" t="n">
        <v>45177</v>
      </c>
      <c r="D64" t="inlineStr">
        <is>
          <t>ÖSTERGÖTLANDS LÄN</t>
        </is>
      </c>
      <c r="E64" t="inlineStr">
        <is>
          <t>BOXHOLM</t>
        </is>
      </c>
      <c r="F64" t="inlineStr">
        <is>
          <t>Allmännings- och besparingsskogar</t>
        </is>
      </c>
      <c r="G64" t="n">
        <v>16.3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67473-2019</t>
        </is>
      </c>
      <c r="B65" s="1" t="n">
        <v>43814</v>
      </c>
      <c r="C65" s="1" t="n">
        <v>45177</v>
      </c>
      <c r="D65" t="inlineStr">
        <is>
          <t>ÖSTERGÖTLANDS LÄN</t>
        </is>
      </c>
      <c r="E65" t="inlineStr">
        <is>
          <t>BOXHOLM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192-2020</t>
        </is>
      </c>
      <c r="B66" s="1" t="n">
        <v>43833</v>
      </c>
      <c r="C66" s="1" t="n">
        <v>45177</v>
      </c>
      <c r="D66" t="inlineStr">
        <is>
          <t>ÖSTERGÖTLANDS LÄN</t>
        </is>
      </c>
      <c r="E66" t="inlineStr">
        <is>
          <t>BOXHOLM</t>
        </is>
      </c>
      <c r="F66" t="inlineStr">
        <is>
          <t>Övriga Aktiebolag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3408-2020</t>
        </is>
      </c>
      <c r="B67" s="1" t="n">
        <v>43852</v>
      </c>
      <c r="C67" s="1" t="n">
        <v>45177</v>
      </c>
      <c r="D67" t="inlineStr">
        <is>
          <t>ÖSTERGÖTLANDS LÄN</t>
        </is>
      </c>
      <c r="E67" t="inlineStr">
        <is>
          <t>BOXHOLM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3613-2020</t>
        </is>
      </c>
      <c r="B68" s="1" t="n">
        <v>43853</v>
      </c>
      <c r="C68" s="1" t="n">
        <v>45177</v>
      </c>
      <c r="D68" t="inlineStr">
        <is>
          <t>ÖSTERGÖTLANDS LÄN</t>
        </is>
      </c>
      <c r="E68" t="inlineStr">
        <is>
          <t>BOXHOLM</t>
        </is>
      </c>
      <c r="F68" t="inlineStr">
        <is>
          <t>Övriga Aktiebolag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5512-2020</t>
        </is>
      </c>
      <c r="B69" s="1" t="n">
        <v>43861</v>
      </c>
      <c r="C69" s="1" t="n">
        <v>45177</v>
      </c>
      <c r="D69" t="inlineStr">
        <is>
          <t>ÖSTERGÖTLANDS LÄN</t>
        </is>
      </c>
      <c r="E69" t="inlineStr">
        <is>
          <t>BOXHOLM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5979-2020</t>
        </is>
      </c>
      <c r="B70" s="1" t="n">
        <v>43865</v>
      </c>
      <c r="C70" s="1" t="n">
        <v>45177</v>
      </c>
      <c r="D70" t="inlineStr">
        <is>
          <t>ÖSTERGÖTLANDS LÄN</t>
        </is>
      </c>
      <c r="E70" t="inlineStr">
        <is>
          <t>BOXHOLM</t>
        </is>
      </c>
      <c r="F70" t="inlineStr">
        <is>
          <t>Övriga Aktiebolag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6076-2020</t>
        </is>
      </c>
      <c r="B71" s="1" t="n">
        <v>43865</v>
      </c>
      <c r="C71" s="1" t="n">
        <v>45177</v>
      </c>
      <c r="D71" t="inlineStr">
        <is>
          <t>ÖSTERGÖTLANDS LÄN</t>
        </is>
      </c>
      <c r="E71" t="inlineStr">
        <is>
          <t>BOXHOLM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7384-2020</t>
        </is>
      </c>
      <c r="B72" s="1" t="n">
        <v>43871</v>
      </c>
      <c r="C72" s="1" t="n">
        <v>45177</v>
      </c>
      <c r="D72" t="inlineStr">
        <is>
          <t>ÖSTERGÖTLANDS LÄN</t>
        </is>
      </c>
      <c r="E72" t="inlineStr">
        <is>
          <t>BOXHOLM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8589-2020</t>
        </is>
      </c>
      <c r="B73" s="1" t="n">
        <v>43875</v>
      </c>
      <c r="C73" s="1" t="n">
        <v>45177</v>
      </c>
      <c r="D73" t="inlineStr">
        <is>
          <t>ÖSTERGÖTLANDS LÄN</t>
        </is>
      </c>
      <c r="E73" t="inlineStr">
        <is>
          <t>BOXHOLM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8910-2020</t>
        </is>
      </c>
      <c r="B74" s="1" t="n">
        <v>43878</v>
      </c>
      <c r="C74" s="1" t="n">
        <v>45177</v>
      </c>
      <c r="D74" t="inlineStr">
        <is>
          <t>ÖSTERGÖTLANDS LÄN</t>
        </is>
      </c>
      <c r="E74" t="inlineStr">
        <is>
          <t>BOXHOLM</t>
        </is>
      </c>
      <c r="G74" t="n">
        <v>19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9089-2020</t>
        </is>
      </c>
      <c r="B75" s="1" t="n">
        <v>43879</v>
      </c>
      <c r="C75" s="1" t="n">
        <v>45177</v>
      </c>
      <c r="D75" t="inlineStr">
        <is>
          <t>ÖSTERGÖTLANDS LÄN</t>
        </is>
      </c>
      <c r="E75" t="inlineStr">
        <is>
          <t>BOXHOLM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9002-2020</t>
        </is>
      </c>
      <c r="B76" s="1" t="n">
        <v>43879</v>
      </c>
      <c r="C76" s="1" t="n">
        <v>45177</v>
      </c>
      <c r="D76" t="inlineStr">
        <is>
          <t>ÖSTERGÖTLANDS LÄN</t>
        </is>
      </c>
      <c r="E76" t="inlineStr">
        <is>
          <t>BOXHOLM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9367-2020</t>
        </is>
      </c>
      <c r="B77" s="1" t="n">
        <v>43880</v>
      </c>
      <c r="C77" s="1" t="n">
        <v>45177</v>
      </c>
      <c r="D77" t="inlineStr">
        <is>
          <t>ÖSTERGÖTLANDS LÄN</t>
        </is>
      </c>
      <c r="E77" t="inlineStr">
        <is>
          <t>BOXHOLM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11257-2020</t>
        </is>
      </c>
      <c r="B78" s="1" t="n">
        <v>43892</v>
      </c>
      <c r="C78" s="1" t="n">
        <v>45177</v>
      </c>
      <c r="D78" t="inlineStr">
        <is>
          <t>ÖSTERGÖTLANDS LÄN</t>
        </is>
      </c>
      <c r="E78" t="inlineStr">
        <is>
          <t>BOXHOLM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13021-2020</t>
        </is>
      </c>
      <c r="B79" s="1" t="n">
        <v>43900</v>
      </c>
      <c r="C79" s="1" t="n">
        <v>45177</v>
      </c>
      <c r="D79" t="inlineStr">
        <is>
          <t>ÖSTERGÖTLANDS LÄN</t>
        </is>
      </c>
      <c r="E79" t="inlineStr">
        <is>
          <t>BOXHOLM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13017-2020</t>
        </is>
      </c>
      <c r="B80" s="1" t="n">
        <v>43900</v>
      </c>
      <c r="C80" s="1" t="n">
        <v>45177</v>
      </c>
      <c r="D80" t="inlineStr">
        <is>
          <t>ÖSTERGÖTLANDS LÄN</t>
        </is>
      </c>
      <c r="E80" t="inlineStr">
        <is>
          <t>BOXHOLM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14500-2020</t>
        </is>
      </c>
      <c r="B81" s="1" t="n">
        <v>43908</v>
      </c>
      <c r="C81" s="1" t="n">
        <v>45177</v>
      </c>
      <c r="D81" t="inlineStr">
        <is>
          <t>ÖSTERGÖTLANDS LÄN</t>
        </is>
      </c>
      <c r="E81" t="inlineStr">
        <is>
          <t>BOXHOLM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17555-2020</t>
        </is>
      </c>
      <c r="B82" s="1" t="n">
        <v>43921</v>
      </c>
      <c r="C82" s="1" t="n">
        <v>45177</v>
      </c>
      <c r="D82" t="inlineStr">
        <is>
          <t>ÖSTERGÖTLANDS LÄN</t>
        </is>
      </c>
      <c r="E82" t="inlineStr">
        <is>
          <t>BOXHOLM</t>
        </is>
      </c>
      <c r="F82" t="inlineStr">
        <is>
          <t>Övriga Aktiebolag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18572-2020</t>
        </is>
      </c>
      <c r="B83" s="1" t="n">
        <v>43929</v>
      </c>
      <c r="C83" s="1" t="n">
        <v>45177</v>
      </c>
      <c r="D83" t="inlineStr">
        <is>
          <t>ÖSTERGÖTLANDS LÄN</t>
        </is>
      </c>
      <c r="E83" t="inlineStr">
        <is>
          <t>BOXHOLM</t>
        </is>
      </c>
      <c r="F83" t="inlineStr">
        <is>
          <t>Övriga Aktiebolag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20561-2020</t>
        </is>
      </c>
      <c r="B84" s="1" t="n">
        <v>43948</v>
      </c>
      <c r="C84" s="1" t="n">
        <v>45177</v>
      </c>
      <c r="D84" t="inlineStr">
        <is>
          <t>ÖSTERGÖTLANDS LÄN</t>
        </is>
      </c>
      <c r="E84" t="inlineStr">
        <is>
          <t>BOXHOLM</t>
        </is>
      </c>
      <c r="F84" t="inlineStr">
        <is>
          <t>Övriga Aktiebolag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20800-2020</t>
        </is>
      </c>
      <c r="B85" s="1" t="n">
        <v>43949</v>
      </c>
      <c r="C85" s="1" t="n">
        <v>45177</v>
      </c>
      <c r="D85" t="inlineStr">
        <is>
          <t>ÖSTERGÖTLANDS LÄN</t>
        </is>
      </c>
      <c r="E85" t="inlineStr">
        <is>
          <t>BOXHOLM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22930-2020</t>
        </is>
      </c>
      <c r="B86" s="1" t="n">
        <v>43965</v>
      </c>
      <c r="C86" s="1" t="n">
        <v>45177</v>
      </c>
      <c r="D86" t="inlineStr">
        <is>
          <t>ÖSTERGÖTLANDS LÄN</t>
        </is>
      </c>
      <c r="E86" t="inlineStr">
        <is>
          <t>BOXHOLM</t>
        </is>
      </c>
      <c r="F86" t="inlineStr">
        <is>
          <t>Övriga Aktiebolag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24313-2020</t>
        </is>
      </c>
      <c r="B87" s="1" t="n">
        <v>43976</v>
      </c>
      <c r="C87" s="1" t="n">
        <v>45177</v>
      </c>
      <c r="D87" t="inlineStr">
        <is>
          <t>ÖSTERGÖTLANDS LÄN</t>
        </is>
      </c>
      <c r="E87" t="inlineStr">
        <is>
          <t>BOXHOLM</t>
        </is>
      </c>
      <c r="F87" t="inlineStr">
        <is>
          <t>Övriga Aktiebolag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24455-2020</t>
        </is>
      </c>
      <c r="B88" s="1" t="n">
        <v>43977</v>
      </c>
      <c r="C88" s="1" t="n">
        <v>45177</v>
      </c>
      <c r="D88" t="inlineStr">
        <is>
          <t>ÖSTERGÖTLANDS LÄN</t>
        </is>
      </c>
      <c r="E88" t="inlineStr">
        <is>
          <t>BOXHOLM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25476-2020</t>
        </is>
      </c>
      <c r="B89" s="1" t="n">
        <v>43983</v>
      </c>
      <c r="C89" s="1" t="n">
        <v>45177</v>
      </c>
      <c r="D89" t="inlineStr">
        <is>
          <t>ÖSTERGÖTLANDS LÄN</t>
        </is>
      </c>
      <c r="E89" t="inlineStr">
        <is>
          <t>BOXHOLM</t>
        </is>
      </c>
      <c r="F89" t="inlineStr">
        <is>
          <t>Övriga Aktiebolag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28940-2020</t>
        </is>
      </c>
      <c r="B90" s="1" t="n">
        <v>44000</v>
      </c>
      <c r="C90" s="1" t="n">
        <v>45177</v>
      </c>
      <c r="D90" t="inlineStr">
        <is>
          <t>ÖSTERGÖTLANDS LÄN</t>
        </is>
      </c>
      <c r="E90" t="inlineStr">
        <is>
          <t>BOXHOLM</t>
        </is>
      </c>
      <c r="F90" t="inlineStr">
        <is>
          <t>Övriga Aktiebolag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30642-2020</t>
        </is>
      </c>
      <c r="B91" s="1" t="n">
        <v>44008</v>
      </c>
      <c r="C91" s="1" t="n">
        <v>45177</v>
      </c>
      <c r="D91" t="inlineStr">
        <is>
          <t>ÖSTERGÖTLANDS LÄN</t>
        </is>
      </c>
      <c r="E91" t="inlineStr">
        <is>
          <t>BOXHOLM</t>
        </is>
      </c>
      <c r="F91" t="inlineStr">
        <is>
          <t>Övriga Aktiebolag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34828-2020</t>
        </is>
      </c>
      <c r="B92" s="1" t="n">
        <v>44036</v>
      </c>
      <c r="C92" s="1" t="n">
        <v>45177</v>
      </c>
      <c r="D92" t="inlineStr">
        <is>
          <t>ÖSTERGÖTLANDS LÄN</t>
        </is>
      </c>
      <c r="E92" t="inlineStr">
        <is>
          <t>BOXHOLM</t>
        </is>
      </c>
      <c r="F92" t="inlineStr">
        <is>
          <t>Kyrkan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34839-2020</t>
        </is>
      </c>
      <c r="B93" s="1" t="n">
        <v>44036</v>
      </c>
      <c r="C93" s="1" t="n">
        <v>45177</v>
      </c>
      <c r="D93" t="inlineStr">
        <is>
          <t>ÖSTERGÖTLANDS LÄN</t>
        </is>
      </c>
      <c r="E93" t="inlineStr">
        <is>
          <t>BOXHOLM</t>
        </is>
      </c>
      <c r="F93" t="inlineStr">
        <is>
          <t>Kyrkan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36887-2020</t>
        </is>
      </c>
      <c r="B94" s="1" t="n">
        <v>44053</v>
      </c>
      <c r="C94" s="1" t="n">
        <v>45177</v>
      </c>
      <c r="D94" t="inlineStr">
        <is>
          <t>ÖSTERGÖTLANDS LÄN</t>
        </is>
      </c>
      <c r="E94" t="inlineStr">
        <is>
          <t>BOXHOLM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37714-2020</t>
        </is>
      </c>
      <c r="B95" s="1" t="n">
        <v>44056</v>
      </c>
      <c r="C95" s="1" t="n">
        <v>45177</v>
      </c>
      <c r="D95" t="inlineStr">
        <is>
          <t>ÖSTERGÖTLANDS LÄN</t>
        </is>
      </c>
      <c r="E95" t="inlineStr">
        <is>
          <t>BOXHOLM</t>
        </is>
      </c>
      <c r="F95" t="inlineStr">
        <is>
          <t>Övriga Aktiebolag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37771-2020</t>
        </is>
      </c>
      <c r="B96" s="1" t="n">
        <v>44056</v>
      </c>
      <c r="C96" s="1" t="n">
        <v>45177</v>
      </c>
      <c r="D96" t="inlineStr">
        <is>
          <t>ÖSTERGÖTLANDS LÄN</t>
        </is>
      </c>
      <c r="E96" t="inlineStr">
        <is>
          <t>BOXHOLM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38348-2020</t>
        </is>
      </c>
      <c r="B97" s="1" t="n">
        <v>44060</v>
      </c>
      <c r="C97" s="1" t="n">
        <v>45177</v>
      </c>
      <c r="D97" t="inlineStr">
        <is>
          <t>ÖSTERGÖTLANDS LÄN</t>
        </is>
      </c>
      <c r="E97" t="inlineStr">
        <is>
          <t>BOXHOLM</t>
        </is>
      </c>
      <c r="F97" t="inlineStr">
        <is>
          <t>Allmännings- och besparingsskogar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38343-2020</t>
        </is>
      </c>
      <c r="B98" s="1" t="n">
        <v>44060</v>
      </c>
      <c r="C98" s="1" t="n">
        <v>45177</v>
      </c>
      <c r="D98" t="inlineStr">
        <is>
          <t>ÖSTERGÖTLANDS LÄN</t>
        </is>
      </c>
      <c r="E98" t="inlineStr">
        <is>
          <t>BOXHOLM</t>
        </is>
      </c>
      <c r="F98" t="inlineStr">
        <is>
          <t>Allmännings- och besparingsskogar</t>
        </is>
      </c>
      <c r="G98" t="n">
        <v>10.3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38352-2020</t>
        </is>
      </c>
      <c r="B99" s="1" t="n">
        <v>44060</v>
      </c>
      <c r="C99" s="1" t="n">
        <v>45177</v>
      </c>
      <c r="D99" t="inlineStr">
        <is>
          <t>ÖSTERGÖTLANDS LÄN</t>
        </is>
      </c>
      <c r="E99" t="inlineStr">
        <is>
          <t>BOXHOLM</t>
        </is>
      </c>
      <c r="F99" t="inlineStr">
        <is>
          <t>Allmännings- och besparingsskogar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39601-2020</t>
        </is>
      </c>
      <c r="B100" s="1" t="n">
        <v>44064</v>
      </c>
      <c r="C100" s="1" t="n">
        <v>45177</v>
      </c>
      <c r="D100" t="inlineStr">
        <is>
          <t>ÖSTERGÖTLANDS LÄN</t>
        </is>
      </c>
      <c r="E100" t="inlineStr">
        <is>
          <t>BOXHOLM</t>
        </is>
      </c>
      <c r="F100" t="inlineStr">
        <is>
          <t>Övriga Aktiebolag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39608-2020</t>
        </is>
      </c>
      <c r="B101" s="1" t="n">
        <v>44064</v>
      </c>
      <c r="C101" s="1" t="n">
        <v>45177</v>
      </c>
      <c r="D101" t="inlineStr">
        <is>
          <t>ÖSTERGÖTLANDS LÄN</t>
        </is>
      </c>
      <c r="E101" t="inlineStr">
        <is>
          <t>BOXHOLM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41078-2020</t>
        </is>
      </c>
      <c r="B102" s="1" t="n">
        <v>44071</v>
      </c>
      <c r="C102" s="1" t="n">
        <v>45177</v>
      </c>
      <c r="D102" t="inlineStr">
        <is>
          <t>ÖSTERGÖTLANDS LÄN</t>
        </is>
      </c>
      <c r="E102" t="inlineStr">
        <is>
          <t>BOXHOLM</t>
        </is>
      </c>
      <c r="F102" t="inlineStr">
        <is>
          <t>Övriga Aktiebolag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41071-2020</t>
        </is>
      </c>
      <c r="B103" s="1" t="n">
        <v>44071</v>
      </c>
      <c r="C103" s="1" t="n">
        <v>45177</v>
      </c>
      <c r="D103" t="inlineStr">
        <is>
          <t>ÖSTERGÖTLANDS LÄN</t>
        </is>
      </c>
      <c r="E103" t="inlineStr">
        <is>
          <t>BOXHOLM</t>
        </is>
      </c>
      <c r="F103" t="inlineStr">
        <is>
          <t>Övriga Aktiebolag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41754-2020</t>
        </is>
      </c>
      <c r="B104" s="1" t="n">
        <v>44074</v>
      </c>
      <c r="C104" s="1" t="n">
        <v>45177</v>
      </c>
      <c r="D104" t="inlineStr">
        <is>
          <t>ÖSTERGÖTLANDS LÄN</t>
        </is>
      </c>
      <c r="E104" t="inlineStr">
        <is>
          <t>BOXHOLM</t>
        </is>
      </c>
      <c r="F104" t="inlineStr">
        <is>
          <t>Allmännings- och besparingsskogar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41770-2020</t>
        </is>
      </c>
      <c r="B105" s="1" t="n">
        <v>44074</v>
      </c>
      <c r="C105" s="1" t="n">
        <v>45177</v>
      </c>
      <c r="D105" t="inlineStr">
        <is>
          <t>ÖSTERGÖTLANDS LÄN</t>
        </is>
      </c>
      <c r="E105" t="inlineStr">
        <is>
          <t>BOXHOLM</t>
        </is>
      </c>
      <c r="F105" t="inlineStr">
        <is>
          <t>Allmännings- och besparingsskogar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41533-2020</t>
        </is>
      </c>
      <c r="B106" s="1" t="n">
        <v>44074</v>
      </c>
      <c r="C106" s="1" t="n">
        <v>45177</v>
      </c>
      <c r="D106" t="inlineStr">
        <is>
          <t>ÖSTERGÖTLANDS LÄN</t>
        </is>
      </c>
      <c r="E106" t="inlineStr">
        <is>
          <t>BOXHOLM</t>
        </is>
      </c>
      <c r="F106" t="inlineStr">
        <is>
          <t>Allmännings- och besparingsskogar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41530-2020</t>
        </is>
      </c>
      <c r="B107" s="1" t="n">
        <v>44074</v>
      </c>
      <c r="C107" s="1" t="n">
        <v>45177</v>
      </c>
      <c r="D107" t="inlineStr">
        <is>
          <t>ÖSTERGÖTLANDS LÄN</t>
        </is>
      </c>
      <c r="E107" t="inlineStr">
        <is>
          <t>BOXHOLM</t>
        </is>
      </c>
      <c r="F107" t="inlineStr">
        <is>
          <t>Allmännings- och besparingsskogar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41759-2020</t>
        </is>
      </c>
      <c r="B108" s="1" t="n">
        <v>44074</v>
      </c>
      <c r="C108" s="1" t="n">
        <v>45177</v>
      </c>
      <c r="D108" t="inlineStr">
        <is>
          <t>ÖSTERGÖTLANDS LÄN</t>
        </is>
      </c>
      <c r="E108" t="inlineStr">
        <is>
          <t>BOXHOLM</t>
        </is>
      </c>
      <c r="F108" t="inlineStr">
        <is>
          <t>Allmännings- och besparingsskogar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41538-2020</t>
        </is>
      </c>
      <c r="B109" s="1" t="n">
        <v>44074</v>
      </c>
      <c r="C109" s="1" t="n">
        <v>45177</v>
      </c>
      <c r="D109" t="inlineStr">
        <is>
          <t>ÖSTERGÖTLANDS LÄN</t>
        </is>
      </c>
      <c r="E109" t="inlineStr">
        <is>
          <t>BOXHOLM</t>
        </is>
      </c>
      <c r="F109" t="inlineStr">
        <is>
          <t>Allmännings- och besparingsskogar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42649-2020</t>
        </is>
      </c>
      <c r="B110" s="1" t="n">
        <v>44077</v>
      </c>
      <c r="C110" s="1" t="n">
        <v>45177</v>
      </c>
      <c r="D110" t="inlineStr">
        <is>
          <t>ÖSTERGÖTLANDS LÄN</t>
        </is>
      </c>
      <c r="E110" t="inlineStr">
        <is>
          <t>BOXHOLM</t>
        </is>
      </c>
      <c r="F110" t="inlineStr">
        <is>
          <t>Övriga Aktiebolag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43315-2020</t>
        </is>
      </c>
      <c r="B111" s="1" t="n">
        <v>44081</v>
      </c>
      <c r="C111" s="1" t="n">
        <v>45177</v>
      </c>
      <c r="D111" t="inlineStr">
        <is>
          <t>ÖSTERGÖTLANDS LÄN</t>
        </is>
      </c>
      <c r="E111" t="inlineStr">
        <is>
          <t>BOXHOLM</t>
        </is>
      </c>
      <c r="F111" t="inlineStr">
        <is>
          <t>Övriga Aktiebolag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43752-2020</t>
        </is>
      </c>
      <c r="B112" s="1" t="n">
        <v>44082</v>
      </c>
      <c r="C112" s="1" t="n">
        <v>45177</v>
      </c>
      <c r="D112" t="inlineStr">
        <is>
          <t>ÖSTERGÖTLANDS LÄN</t>
        </is>
      </c>
      <c r="E112" t="inlineStr">
        <is>
          <t>BOXHOLM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44036-2020</t>
        </is>
      </c>
      <c r="B113" s="1" t="n">
        <v>44083</v>
      </c>
      <c r="C113" s="1" t="n">
        <v>45177</v>
      </c>
      <c r="D113" t="inlineStr">
        <is>
          <t>ÖSTERGÖTLANDS LÄN</t>
        </is>
      </c>
      <c r="E113" t="inlineStr">
        <is>
          <t>BOXHOLM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44373-2020</t>
        </is>
      </c>
      <c r="B114" s="1" t="n">
        <v>44084</v>
      </c>
      <c r="C114" s="1" t="n">
        <v>45177</v>
      </c>
      <c r="D114" t="inlineStr">
        <is>
          <t>ÖSTERGÖTLANDS LÄN</t>
        </is>
      </c>
      <c r="E114" t="inlineStr">
        <is>
          <t>BOXHOLM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47655-2020</t>
        </is>
      </c>
      <c r="B115" s="1" t="n">
        <v>44098</v>
      </c>
      <c r="C115" s="1" t="n">
        <v>45177</v>
      </c>
      <c r="D115" t="inlineStr">
        <is>
          <t>ÖSTERGÖTLANDS LÄN</t>
        </is>
      </c>
      <c r="E115" t="inlineStr">
        <is>
          <t>BOXHOLM</t>
        </is>
      </c>
      <c r="F115" t="inlineStr">
        <is>
          <t>Övriga Aktiebolag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50454-2020</t>
        </is>
      </c>
      <c r="B116" s="1" t="n">
        <v>44110</v>
      </c>
      <c r="C116" s="1" t="n">
        <v>45177</v>
      </c>
      <c r="D116" t="inlineStr">
        <is>
          <t>ÖSTERGÖTLANDS LÄN</t>
        </is>
      </c>
      <c r="E116" t="inlineStr">
        <is>
          <t>BOXHOLM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52691-2020</t>
        </is>
      </c>
      <c r="B117" s="1" t="n">
        <v>44117</v>
      </c>
      <c r="C117" s="1" t="n">
        <v>45177</v>
      </c>
      <c r="D117" t="inlineStr">
        <is>
          <t>ÖSTERGÖTLANDS LÄN</t>
        </is>
      </c>
      <c r="E117" t="inlineStr">
        <is>
          <t>BOXHOLM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52845-2020</t>
        </is>
      </c>
      <c r="B118" s="1" t="n">
        <v>44119</v>
      </c>
      <c r="C118" s="1" t="n">
        <v>45177</v>
      </c>
      <c r="D118" t="inlineStr">
        <is>
          <t>ÖSTERGÖTLANDS LÄN</t>
        </is>
      </c>
      <c r="E118" t="inlineStr">
        <is>
          <t>BOXHOLM</t>
        </is>
      </c>
      <c r="F118" t="inlineStr">
        <is>
          <t>Allmännings- och besparingsskogar</t>
        </is>
      </c>
      <c r="G118" t="n">
        <v>10.1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55092-2020</t>
        </is>
      </c>
      <c r="B119" s="1" t="n">
        <v>44130</v>
      </c>
      <c r="C119" s="1" t="n">
        <v>45177</v>
      </c>
      <c r="D119" t="inlineStr">
        <is>
          <t>ÖSTERGÖTLANDS LÄN</t>
        </is>
      </c>
      <c r="E119" t="inlineStr">
        <is>
          <t>BOXHOLM</t>
        </is>
      </c>
      <c r="F119" t="inlineStr">
        <is>
          <t>Övriga Aktiebolag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55112-2020</t>
        </is>
      </c>
      <c r="B120" s="1" t="n">
        <v>44130</v>
      </c>
      <c r="C120" s="1" t="n">
        <v>45177</v>
      </c>
      <c r="D120" t="inlineStr">
        <is>
          <t>ÖSTERGÖTLANDS LÄN</t>
        </is>
      </c>
      <c r="E120" t="inlineStr">
        <is>
          <t>BOXHOLM</t>
        </is>
      </c>
      <c r="F120" t="inlineStr">
        <is>
          <t>Övriga Aktiebolag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55767-2020</t>
        </is>
      </c>
      <c r="B121" s="1" t="n">
        <v>44132</v>
      </c>
      <c r="C121" s="1" t="n">
        <v>45177</v>
      </c>
      <c r="D121" t="inlineStr">
        <is>
          <t>ÖSTERGÖTLANDS LÄN</t>
        </is>
      </c>
      <c r="E121" t="inlineStr">
        <is>
          <t>BOXHOLM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56144-2020</t>
        </is>
      </c>
      <c r="B122" s="1" t="n">
        <v>44133</v>
      </c>
      <c r="C122" s="1" t="n">
        <v>45177</v>
      </c>
      <c r="D122" t="inlineStr">
        <is>
          <t>ÖSTERGÖTLANDS LÄN</t>
        </is>
      </c>
      <c r="E122" t="inlineStr">
        <is>
          <t>BOXHOLM</t>
        </is>
      </c>
      <c r="F122" t="inlineStr">
        <is>
          <t>Allmännings- och besparingsskogar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56909-2020</t>
        </is>
      </c>
      <c r="B123" s="1" t="n">
        <v>44138</v>
      </c>
      <c r="C123" s="1" t="n">
        <v>45177</v>
      </c>
      <c r="D123" t="inlineStr">
        <is>
          <t>ÖSTERGÖTLANDS LÄN</t>
        </is>
      </c>
      <c r="E123" t="inlineStr">
        <is>
          <t>BOXHOLM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56792-2020</t>
        </is>
      </c>
      <c r="B124" s="1" t="n">
        <v>44138</v>
      </c>
      <c r="C124" s="1" t="n">
        <v>45177</v>
      </c>
      <c r="D124" t="inlineStr">
        <is>
          <t>ÖSTERGÖTLANDS LÄN</t>
        </is>
      </c>
      <c r="E124" t="inlineStr">
        <is>
          <t>BOXHOLM</t>
        </is>
      </c>
      <c r="F124" t="inlineStr">
        <is>
          <t>Övriga Aktiebolag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57935-2020</t>
        </is>
      </c>
      <c r="B125" s="1" t="n">
        <v>44141</v>
      </c>
      <c r="C125" s="1" t="n">
        <v>45177</v>
      </c>
      <c r="D125" t="inlineStr">
        <is>
          <t>ÖSTERGÖTLANDS LÄN</t>
        </is>
      </c>
      <c r="E125" t="inlineStr">
        <is>
          <t>BOXHOLM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58087-2020</t>
        </is>
      </c>
      <c r="B126" s="1" t="n">
        <v>44144</v>
      </c>
      <c r="C126" s="1" t="n">
        <v>45177</v>
      </c>
      <c r="D126" t="inlineStr">
        <is>
          <t>ÖSTERGÖTLANDS LÄN</t>
        </is>
      </c>
      <c r="E126" t="inlineStr">
        <is>
          <t>BOXHOLM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58518-2020</t>
        </is>
      </c>
      <c r="B127" s="1" t="n">
        <v>44145</v>
      </c>
      <c r="C127" s="1" t="n">
        <v>45177</v>
      </c>
      <c r="D127" t="inlineStr">
        <is>
          <t>ÖSTERGÖTLANDS LÄN</t>
        </is>
      </c>
      <c r="E127" t="inlineStr">
        <is>
          <t>BOXHOLM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58785-2020</t>
        </is>
      </c>
      <c r="B128" s="1" t="n">
        <v>44146</v>
      </c>
      <c r="C128" s="1" t="n">
        <v>45177</v>
      </c>
      <c r="D128" t="inlineStr">
        <is>
          <t>ÖSTERGÖTLANDS LÄN</t>
        </is>
      </c>
      <c r="E128" t="inlineStr">
        <is>
          <t>BOXHOLM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60159-2020</t>
        </is>
      </c>
      <c r="B129" s="1" t="n">
        <v>44152</v>
      </c>
      <c r="C129" s="1" t="n">
        <v>45177</v>
      </c>
      <c r="D129" t="inlineStr">
        <is>
          <t>ÖSTERGÖTLANDS LÄN</t>
        </is>
      </c>
      <c r="E129" t="inlineStr">
        <is>
          <t>BOXHOLM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60175-2020</t>
        </is>
      </c>
      <c r="B130" s="1" t="n">
        <v>44152</v>
      </c>
      <c r="C130" s="1" t="n">
        <v>45177</v>
      </c>
      <c r="D130" t="inlineStr">
        <is>
          <t>ÖSTERGÖTLANDS LÄN</t>
        </is>
      </c>
      <c r="E130" t="inlineStr">
        <is>
          <t>BOXHOLM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62117-2020</t>
        </is>
      </c>
      <c r="B131" s="1" t="n">
        <v>44158</v>
      </c>
      <c r="C131" s="1" t="n">
        <v>45177</v>
      </c>
      <c r="D131" t="inlineStr">
        <is>
          <t>ÖSTERGÖTLANDS LÄN</t>
        </is>
      </c>
      <c r="E131" t="inlineStr">
        <is>
          <t>BOXHOLM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64231-2020</t>
        </is>
      </c>
      <c r="B132" s="1" t="n">
        <v>44168</v>
      </c>
      <c r="C132" s="1" t="n">
        <v>45177</v>
      </c>
      <c r="D132" t="inlineStr">
        <is>
          <t>ÖSTERGÖTLANDS LÄN</t>
        </is>
      </c>
      <c r="E132" t="inlineStr">
        <is>
          <t>BOXHOLM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68826-2020</t>
        </is>
      </c>
      <c r="B133" s="1" t="n">
        <v>44187</v>
      </c>
      <c r="C133" s="1" t="n">
        <v>45177</v>
      </c>
      <c r="D133" t="inlineStr">
        <is>
          <t>ÖSTERGÖTLANDS LÄN</t>
        </is>
      </c>
      <c r="E133" t="inlineStr">
        <is>
          <t>BOXHOLM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69327-2020</t>
        </is>
      </c>
      <c r="B134" s="1" t="n">
        <v>44193</v>
      </c>
      <c r="C134" s="1" t="n">
        <v>45177</v>
      </c>
      <c r="D134" t="inlineStr">
        <is>
          <t>ÖSTERGÖTLANDS LÄN</t>
        </is>
      </c>
      <c r="E134" t="inlineStr">
        <is>
          <t>BOXHOLM</t>
        </is>
      </c>
      <c r="F134" t="inlineStr">
        <is>
          <t>Övriga Aktiebolag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4060-2021</t>
        </is>
      </c>
      <c r="B135" s="1" t="n">
        <v>44222</v>
      </c>
      <c r="C135" s="1" t="n">
        <v>45177</v>
      </c>
      <c r="D135" t="inlineStr">
        <is>
          <t>ÖSTERGÖTLANDS LÄN</t>
        </is>
      </c>
      <c r="E135" t="inlineStr">
        <is>
          <t>BOXHOLM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4721-2021</t>
        </is>
      </c>
      <c r="B136" s="1" t="n">
        <v>44225</v>
      </c>
      <c r="C136" s="1" t="n">
        <v>45177</v>
      </c>
      <c r="D136" t="inlineStr">
        <is>
          <t>ÖSTERGÖTLANDS LÄN</t>
        </is>
      </c>
      <c r="E136" t="inlineStr">
        <is>
          <t>BOXHOLM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6894-2021</t>
        </is>
      </c>
      <c r="B137" s="1" t="n">
        <v>44237</v>
      </c>
      <c r="C137" s="1" t="n">
        <v>45177</v>
      </c>
      <c r="D137" t="inlineStr">
        <is>
          <t>ÖSTERGÖTLANDS LÄN</t>
        </is>
      </c>
      <c r="E137" t="inlineStr">
        <is>
          <t>BOXHOLM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9082-2021</t>
        </is>
      </c>
      <c r="B138" s="1" t="n">
        <v>44249</v>
      </c>
      <c r="C138" s="1" t="n">
        <v>45177</v>
      </c>
      <c r="D138" t="inlineStr">
        <is>
          <t>ÖSTERGÖTLANDS LÄN</t>
        </is>
      </c>
      <c r="E138" t="inlineStr">
        <is>
          <t>BOXHOLM</t>
        </is>
      </c>
      <c r="F138" t="inlineStr">
        <is>
          <t>Allmännings- och besparingsskogar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10390-2021</t>
        </is>
      </c>
      <c r="B139" s="1" t="n">
        <v>44257</v>
      </c>
      <c r="C139" s="1" t="n">
        <v>45177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10816-2021</t>
        </is>
      </c>
      <c r="B140" s="1" t="n">
        <v>44259</v>
      </c>
      <c r="C140" s="1" t="n">
        <v>45177</v>
      </c>
      <c r="D140" t="inlineStr">
        <is>
          <t>ÖSTERGÖTLANDS LÄN</t>
        </is>
      </c>
      <c r="E140" t="inlineStr">
        <is>
          <t>BOXHOLM</t>
        </is>
      </c>
      <c r="F140" t="inlineStr">
        <is>
          <t>Övriga Aktiebolag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12976-2021</t>
        </is>
      </c>
      <c r="B141" s="1" t="n">
        <v>44271</v>
      </c>
      <c r="C141" s="1" t="n">
        <v>45177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13735-2021</t>
        </is>
      </c>
      <c r="B142" s="1" t="n">
        <v>44274</v>
      </c>
      <c r="C142" s="1" t="n">
        <v>45177</v>
      </c>
      <c r="D142" t="inlineStr">
        <is>
          <t>ÖSTERGÖTLANDS LÄN</t>
        </is>
      </c>
      <c r="E142" t="inlineStr">
        <is>
          <t>BOXHOLM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14423-2021</t>
        </is>
      </c>
      <c r="B143" s="1" t="n">
        <v>44279</v>
      </c>
      <c r="C143" s="1" t="n">
        <v>45177</v>
      </c>
      <c r="D143" t="inlineStr">
        <is>
          <t>ÖSTERGÖTLANDS LÄN</t>
        </is>
      </c>
      <c r="E143" t="inlineStr">
        <is>
          <t>BOXHOLM</t>
        </is>
      </c>
      <c r="F143" t="inlineStr">
        <is>
          <t>Övriga Aktiebolag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15507-2021</t>
        </is>
      </c>
      <c r="B144" s="1" t="n">
        <v>44285</v>
      </c>
      <c r="C144" s="1" t="n">
        <v>45177</v>
      </c>
      <c r="D144" t="inlineStr">
        <is>
          <t>ÖSTERGÖTLANDS LÄN</t>
        </is>
      </c>
      <c r="E144" t="inlineStr">
        <is>
          <t>BOXHOLM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26302-2021</t>
        </is>
      </c>
      <c r="B145" s="1" t="n">
        <v>44347</v>
      </c>
      <c r="C145" s="1" t="n">
        <v>45177</v>
      </c>
      <c r="D145" t="inlineStr">
        <is>
          <t>ÖSTERGÖTLANDS LÄN</t>
        </is>
      </c>
      <c r="E145" t="inlineStr">
        <is>
          <t>BOXHOLM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28018-2021</t>
        </is>
      </c>
      <c r="B146" s="1" t="n">
        <v>44355</v>
      </c>
      <c r="C146" s="1" t="n">
        <v>45177</v>
      </c>
      <c r="D146" t="inlineStr">
        <is>
          <t>ÖSTERGÖTLANDS LÄN</t>
        </is>
      </c>
      <c r="E146" t="inlineStr">
        <is>
          <t>BOXHOLM</t>
        </is>
      </c>
      <c r="F146" t="inlineStr">
        <is>
          <t>Övriga Aktiebolag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31941-2021</t>
        </is>
      </c>
      <c r="B147" s="1" t="n">
        <v>44370</v>
      </c>
      <c r="C147" s="1" t="n">
        <v>45177</v>
      </c>
      <c r="D147" t="inlineStr">
        <is>
          <t>ÖSTERGÖTLANDS LÄN</t>
        </is>
      </c>
      <c r="E147" t="inlineStr">
        <is>
          <t>BOXHOLM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32370-2021</t>
        </is>
      </c>
      <c r="B148" s="1" t="n">
        <v>44371</v>
      </c>
      <c r="C148" s="1" t="n">
        <v>45177</v>
      </c>
      <c r="D148" t="inlineStr">
        <is>
          <t>ÖSTERGÖTLANDS LÄN</t>
        </is>
      </c>
      <c r="E148" t="inlineStr">
        <is>
          <t>BOXHOLM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35187-2021</t>
        </is>
      </c>
      <c r="B149" s="1" t="n">
        <v>44384</v>
      </c>
      <c r="C149" s="1" t="n">
        <v>45177</v>
      </c>
      <c r="D149" t="inlineStr">
        <is>
          <t>ÖSTERGÖTLANDS LÄN</t>
        </is>
      </c>
      <c r="E149" t="inlineStr">
        <is>
          <t>BOXHOLM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35283-2021</t>
        </is>
      </c>
      <c r="B150" s="1" t="n">
        <v>44384</v>
      </c>
      <c r="C150" s="1" t="n">
        <v>45177</v>
      </c>
      <c r="D150" t="inlineStr">
        <is>
          <t>ÖSTERGÖTLANDS LÄN</t>
        </is>
      </c>
      <c r="E150" t="inlineStr">
        <is>
          <t>BOXHOLM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38107-2021</t>
        </is>
      </c>
      <c r="B151" s="1" t="n">
        <v>44405</v>
      </c>
      <c r="C151" s="1" t="n">
        <v>45177</v>
      </c>
      <c r="D151" t="inlineStr">
        <is>
          <t>ÖSTERGÖTLANDS LÄN</t>
        </is>
      </c>
      <c r="E151" t="inlineStr">
        <is>
          <t>BOXHOLM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49465-2021</t>
        </is>
      </c>
      <c r="B152" s="1" t="n">
        <v>44454</v>
      </c>
      <c r="C152" s="1" t="n">
        <v>45177</v>
      </c>
      <c r="D152" t="inlineStr">
        <is>
          <t>ÖSTERGÖTLANDS LÄN</t>
        </is>
      </c>
      <c r="E152" t="inlineStr">
        <is>
          <t>BOXHOLM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49895-2021</t>
        </is>
      </c>
      <c r="B153" s="1" t="n">
        <v>44455</v>
      </c>
      <c r="C153" s="1" t="n">
        <v>45177</v>
      </c>
      <c r="D153" t="inlineStr">
        <is>
          <t>ÖSTERGÖTLANDS LÄN</t>
        </is>
      </c>
      <c r="E153" t="inlineStr">
        <is>
          <t>BOXHOLM</t>
        </is>
      </c>
      <c r="G153" t="n">
        <v>5.5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49897-2021</t>
        </is>
      </c>
      <c r="B154" s="1" t="n">
        <v>44455</v>
      </c>
      <c r="C154" s="1" t="n">
        <v>45177</v>
      </c>
      <c r="D154" t="inlineStr">
        <is>
          <t>ÖSTERGÖTLANDS LÄN</t>
        </is>
      </c>
      <c r="E154" t="inlineStr">
        <is>
          <t>BOXHOLM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49990-2021</t>
        </is>
      </c>
      <c r="B155" s="1" t="n">
        <v>44456</v>
      </c>
      <c r="C155" s="1" t="n">
        <v>45177</v>
      </c>
      <c r="D155" t="inlineStr">
        <is>
          <t>ÖSTERGÖTLANDS LÄN</t>
        </is>
      </c>
      <c r="E155" t="inlineStr">
        <is>
          <t>BOXHOLM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51509-2021</t>
        </is>
      </c>
      <c r="B156" s="1" t="n">
        <v>44460</v>
      </c>
      <c r="C156" s="1" t="n">
        <v>45177</v>
      </c>
      <c r="D156" t="inlineStr">
        <is>
          <t>ÖSTERGÖTLANDS LÄN</t>
        </is>
      </c>
      <c r="E156" t="inlineStr">
        <is>
          <t>BOXHOLM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51261-2021</t>
        </is>
      </c>
      <c r="B157" s="1" t="n">
        <v>44461</v>
      </c>
      <c r="C157" s="1" t="n">
        <v>45177</v>
      </c>
      <c r="D157" t="inlineStr">
        <is>
          <t>ÖSTERGÖTLANDS LÄN</t>
        </is>
      </c>
      <c r="E157" t="inlineStr">
        <is>
          <t>BOXHOLM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56187-2021</t>
        </is>
      </c>
      <c r="B158" s="1" t="n">
        <v>44477</v>
      </c>
      <c r="C158" s="1" t="n">
        <v>45177</v>
      </c>
      <c r="D158" t="inlineStr">
        <is>
          <t>ÖSTERGÖTLANDS LÄN</t>
        </is>
      </c>
      <c r="E158" t="inlineStr">
        <is>
          <t>BOXHOLM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56425-2021</t>
        </is>
      </c>
      <c r="B159" s="1" t="n">
        <v>44477</v>
      </c>
      <c r="C159" s="1" t="n">
        <v>45177</v>
      </c>
      <c r="D159" t="inlineStr">
        <is>
          <t>ÖSTERGÖTLANDS LÄN</t>
        </is>
      </c>
      <c r="E159" t="inlineStr">
        <is>
          <t>BOXHOLM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56423-2021</t>
        </is>
      </c>
      <c r="B160" s="1" t="n">
        <v>44477</v>
      </c>
      <c r="C160" s="1" t="n">
        <v>45177</v>
      </c>
      <c r="D160" t="inlineStr">
        <is>
          <t>ÖSTERGÖTLANDS LÄN</t>
        </is>
      </c>
      <c r="E160" t="inlineStr">
        <is>
          <t>BOXHOLM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56794-2021</t>
        </is>
      </c>
      <c r="B161" s="1" t="n">
        <v>44481</v>
      </c>
      <c r="C161" s="1" t="n">
        <v>45177</v>
      </c>
      <c r="D161" t="inlineStr">
        <is>
          <t>ÖSTERGÖTLANDS LÄN</t>
        </is>
      </c>
      <c r="E161" t="inlineStr">
        <is>
          <t>BOXHOLM</t>
        </is>
      </c>
      <c r="F161" t="inlineStr">
        <is>
          <t>Övriga Aktiebolag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56800-2021</t>
        </is>
      </c>
      <c r="B162" s="1" t="n">
        <v>44481</v>
      </c>
      <c r="C162" s="1" t="n">
        <v>45177</v>
      </c>
      <c r="D162" t="inlineStr">
        <is>
          <t>ÖSTERGÖTLANDS LÄN</t>
        </is>
      </c>
      <c r="E162" t="inlineStr">
        <is>
          <t>BOXHOLM</t>
        </is>
      </c>
      <c r="F162" t="inlineStr">
        <is>
          <t>Övriga Aktiebolag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61066-2021</t>
        </is>
      </c>
      <c r="B163" s="1" t="n">
        <v>44497</v>
      </c>
      <c r="C163" s="1" t="n">
        <v>45177</v>
      </c>
      <c r="D163" t="inlineStr">
        <is>
          <t>ÖSTERGÖTLANDS LÄN</t>
        </is>
      </c>
      <c r="E163" t="inlineStr">
        <is>
          <t>BOXHOLM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61210-2021</t>
        </is>
      </c>
      <c r="B164" s="1" t="n">
        <v>44498</v>
      </c>
      <c r="C164" s="1" t="n">
        <v>45177</v>
      </c>
      <c r="D164" t="inlineStr">
        <is>
          <t>ÖSTERGÖTLANDS LÄN</t>
        </is>
      </c>
      <c r="E164" t="inlineStr">
        <is>
          <t>BOXHOLM</t>
        </is>
      </c>
      <c r="F164" t="inlineStr">
        <is>
          <t>Övriga Aktiebolag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63202-2021</t>
        </is>
      </c>
      <c r="B165" s="1" t="n">
        <v>44507</v>
      </c>
      <c r="C165" s="1" t="n">
        <v>45177</v>
      </c>
      <c r="D165" t="inlineStr">
        <is>
          <t>ÖSTERGÖTLANDS LÄN</t>
        </is>
      </c>
      <c r="E165" t="inlineStr">
        <is>
          <t>BOXHOLM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65333-2021</t>
        </is>
      </c>
      <c r="B166" s="1" t="n">
        <v>44515</v>
      </c>
      <c r="C166" s="1" t="n">
        <v>45177</v>
      </c>
      <c r="D166" t="inlineStr">
        <is>
          <t>ÖSTERGÖTLANDS LÄN</t>
        </is>
      </c>
      <c r="E166" t="inlineStr">
        <is>
          <t>BOXHOLM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67371-2021</t>
        </is>
      </c>
      <c r="B167" s="1" t="n">
        <v>44523</v>
      </c>
      <c r="C167" s="1" t="n">
        <v>45177</v>
      </c>
      <c r="D167" t="inlineStr">
        <is>
          <t>ÖSTERGÖTLANDS LÄN</t>
        </is>
      </c>
      <c r="E167" t="inlineStr">
        <is>
          <t>BOXHOLM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67362-2021</t>
        </is>
      </c>
      <c r="B168" s="1" t="n">
        <v>44523</v>
      </c>
      <c r="C168" s="1" t="n">
        <v>45177</v>
      </c>
      <c r="D168" t="inlineStr">
        <is>
          <t>ÖSTERGÖTLANDS LÄN</t>
        </is>
      </c>
      <c r="E168" t="inlineStr">
        <is>
          <t>BOXHOLM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71037-2021</t>
        </is>
      </c>
      <c r="B169" s="1" t="n">
        <v>44537</v>
      </c>
      <c r="C169" s="1" t="n">
        <v>45177</v>
      </c>
      <c r="D169" t="inlineStr">
        <is>
          <t>ÖSTERGÖTLANDS LÄN</t>
        </is>
      </c>
      <c r="E169" t="inlineStr">
        <is>
          <t>BOXHOLM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71030-2021</t>
        </is>
      </c>
      <c r="B170" s="1" t="n">
        <v>44538</v>
      </c>
      <c r="C170" s="1" t="n">
        <v>45177</v>
      </c>
      <c r="D170" t="inlineStr">
        <is>
          <t>ÖSTERGÖTLANDS LÄN</t>
        </is>
      </c>
      <c r="E170" t="inlineStr">
        <is>
          <t>BOXHOLM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74111-2021</t>
        </is>
      </c>
      <c r="B171" s="1" t="n">
        <v>44557</v>
      </c>
      <c r="C171" s="1" t="n">
        <v>45177</v>
      </c>
      <c r="D171" t="inlineStr">
        <is>
          <t>ÖSTERGÖTLANDS LÄN</t>
        </is>
      </c>
      <c r="E171" t="inlineStr">
        <is>
          <t>BOXHOLM</t>
        </is>
      </c>
      <c r="G171" t="n">
        <v>5.3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74128-2021</t>
        </is>
      </c>
      <c r="B172" s="1" t="n">
        <v>44557</v>
      </c>
      <c r="C172" s="1" t="n">
        <v>45177</v>
      </c>
      <c r="D172" t="inlineStr">
        <is>
          <t>ÖSTERGÖTLANDS LÄN</t>
        </is>
      </c>
      <c r="E172" t="inlineStr">
        <is>
          <t>BOXHOLM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2669-2022</t>
        </is>
      </c>
      <c r="B173" s="1" t="n">
        <v>44580</v>
      </c>
      <c r="C173" s="1" t="n">
        <v>45177</v>
      </c>
      <c r="D173" t="inlineStr">
        <is>
          <t>ÖSTERGÖTLANDS LÄN</t>
        </is>
      </c>
      <c r="E173" t="inlineStr">
        <is>
          <t>BOXHOLM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3467-2022</t>
        </is>
      </c>
      <c r="B174" s="1" t="n">
        <v>44585</v>
      </c>
      <c r="C174" s="1" t="n">
        <v>45177</v>
      </c>
      <c r="D174" t="inlineStr">
        <is>
          <t>ÖSTERGÖTLANDS LÄN</t>
        </is>
      </c>
      <c r="E174" t="inlineStr">
        <is>
          <t>BOXHOLM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3470-2022</t>
        </is>
      </c>
      <c r="B175" s="1" t="n">
        <v>44585</v>
      </c>
      <c r="C175" s="1" t="n">
        <v>45177</v>
      </c>
      <c r="D175" t="inlineStr">
        <is>
          <t>ÖSTERGÖTLANDS LÄN</t>
        </is>
      </c>
      <c r="E175" t="inlineStr">
        <is>
          <t>BOXHOLM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13993-2022</t>
        </is>
      </c>
      <c r="B176" s="1" t="n">
        <v>44650</v>
      </c>
      <c r="C176" s="1" t="n">
        <v>45177</v>
      </c>
      <c r="D176" t="inlineStr">
        <is>
          <t>ÖSTERGÖTLANDS LÄN</t>
        </is>
      </c>
      <c r="E176" t="inlineStr">
        <is>
          <t>BOXHOLM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16635-2022</t>
        </is>
      </c>
      <c r="B177" s="1" t="n">
        <v>44672</v>
      </c>
      <c r="C177" s="1" t="n">
        <v>45177</v>
      </c>
      <c r="D177" t="inlineStr">
        <is>
          <t>ÖSTERGÖTLANDS LÄN</t>
        </is>
      </c>
      <c r="E177" t="inlineStr">
        <is>
          <t>BOXHOLM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19356-2022</t>
        </is>
      </c>
      <c r="B178" s="1" t="n">
        <v>44692</v>
      </c>
      <c r="C178" s="1" t="n">
        <v>45177</v>
      </c>
      <c r="D178" t="inlineStr">
        <is>
          <t>ÖSTERGÖTLANDS LÄN</t>
        </is>
      </c>
      <c r="E178" t="inlineStr">
        <is>
          <t>BOXHOLM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19566-2022</t>
        </is>
      </c>
      <c r="B179" s="1" t="n">
        <v>44693</v>
      </c>
      <c r="C179" s="1" t="n">
        <v>45177</v>
      </c>
      <c r="D179" t="inlineStr">
        <is>
          <t>ÖSTERGÖTLANDS LÄN</t>
        </is>
      </c>
      <c r="E179" t="inlineStr">
        <is>
          <t>BOXHOLM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22043-2022</t>
        </is>
      </c>
      <c r="B180" s="1" t="n">
        <v>44711</v>
      </c>
      <c r="C180" s="1" t="n">
        <v>45177</v>
      </c>
      <c r="D180" t="inlineStr">
        <is>
          <t>ÖSTERGÖTLANDS LÄN</t>
        </is>
      </c>
      <c r="E180" t="inlineStr">
        <is>
          <t>BOXHOLM</t>
        </is>
      </c>
      <c r="F180" t="inlineStr">
        <is>
          <t>Övriga Aktiebolag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29179-2022</t>
        </is>
      </c>
      <c r="B181" s="1" t="n">
        <v>44750</v>
      </c>
      <c r="C181" s="1" t="n">
        <v>45177</v>
      </c>
      <c r="D181" t="inlineStr">
        <is>
          <t>ÖSTERGÖTLANDS LÄN</t>
        </is>
      </c>
      <c r="E181" t="inlineStr">
        <is>
          <t>BOXHOLM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37578-2022</t>
        </is>
      </c>
      <c r="B182" s="1" t="n">
        <v>44809</v>
      </c>
      <c r="C182" s="1" t="n">
        <v>45177</v>
      </c>
      <c r="D182" t="inlineStr">
        <is>
          <t>ÖSTERGÖTLANDS LÄN</t>
        </is>
      </c>
      <c r="E182" t="inlineStr">
        <is>
          <t>BOXHOLM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39807-2022</t>
        </is>
      </c>
      <c r="B183" s="1" t="n">
        <v>44819</v>
      </c>
      <c r="C183" s="1" t="n">
        <v>45177</v>
      </c>
      <c r="D183" t="inlineStr">
        <is>
          <t>ÖSTERGÖTLANDS LÄN</t>
        </is>
      </c>
      <c r="E183" t="inlineStr">
        <is>
          <t>BOXHOLM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43219-2022</t>
        </is>
      </c>
      <c r="B184" s="1" t="n">
        <v>44834</v>
      </c>
      <c r="C184" s="1" t="n">
        <v>45177</v>
      </c>
      <c r="D184" t="inlineStr">
        <is>
          <t>ÖSTERGÖTLANDS LÄN</t>
        </is>
      </c>
      <c r="E184" t="inlineStr">
        <is>
          <t>BOXHOLM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43471-2022</t>
        </is>
      </c>
      <c r="B185" s="1" t="n">
        <v>44836</v>
      </c>
      <c r="C185" s="1" t="n">
        <v>45177</v>
      </c>
      <c r="D185" t="inlineStr">
        <is>
          <t>ÖSTERGÖTLANDS LÄN</t>
        </is>
      </c>
      <c r="E185" t="inlineStr">
        <is>
          <t>BOXHOLM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44074-2022</t>
        </is>
      </c>
      <c r="B186" s="1" t="n">
        <v>44839</v>
      </c>
      <c r="C186" s="1" t="n">
        <v>45177</v>
      </c>
      <c r="D186" t="inlineStr">
        <is>
          <t>ÖSTERGÖTLANDS LÄN</t>
        </is>
      </c>
      <c r="E186" t="inlineStr">
        <is>
          <t>BOXHOLM</t>
        </is>
      </c>
      <c r="F186" t="inlineStr">
        <is>
          <t>Övriga Aktiebolag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  <c r="U186">
        <f>HYPERLINK("https://klasma.github.io/Logging_BOXHOLM/knärot/A 44074-2022.png")</f>
        <v/>
      </c>
      <c r="V186">
        <f>HYPERLINK("https://klasma.github.io/Logging_BOXHOLM/klagomål/A 44074-2022.docx")</f>
        <v/>
      </c>
      <c r="W186">
        <f>HYPERLINK("https://klasma.github.io/Logging_BOXHOLM/klagomålsmail/A 44074-2022.docx")</f>
        <v/>
      </c>
      <c r="X186">
        <f>HYPERLINK("https://klasma.github.io/Logging_BOXHOLM/tillsyn/A 44074-2022.docx")</f>
        <v/>
      </c>
      <c r="Y186">
        <f>HYPERLINK("https://klasma.github.io/Logging_BOXHOLM/tillsynsmail/A 44074-2022.docx")</f>
        <v/>
      </c>
    </row>
    <row r="187" ht="15" customHeight="1">
      <c r="A187" t="inlineStr">
        <is>
          <t>A 44898-2022</t>
        </is>
      </c>
      <c r="B187" s="1" t="n">
        <v>44841</v>
      </c>
      <c r="C187" s="1" t="n">
        <v>45177</v>
      </c>
      <c r="D187" t="inlineStr">
        <is>
          <t>ÖSTERGÖTLANDS LÄN</t>
        </is>
      </c>
      <c r="E187" t="inlineStr">
        <is>
          <t>BOXHOLM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45877-2022</t>
        </is>
      </c>
      <c r="B188" s="1" t="n">
        <v>44846</v>
      </c>
      <c r="C188" s="1" t="n">
        <v>45177</v>
      </c>
      <c r="D188" t="inlineStr">
        <is>
          <t>ÖSTERGÖTLANDS LÄN</t>
        </is>
      </c>
      <c r="E188" t="inlineStr">
        <is>
          <t>BOXHOLM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47145-2022</t>
        </is>
      </c>
      <c r="B189" s="1" t="n">
        <v>44852</v>
      </c>
      <c r="C189" s="1" t="n">
        <v>45177</v>
      </c>
      <c r="D189" t="inlineStr">
        <is>
          <t>ÖSTERGÖTLANDS LÄN</t>
        </is>
      </c>
      <c r="E189" t="inlineStr">
        <is>
          <t>BOXHOLM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47144-2022</t>
        </is>
      </c>
      <c r="B190" s="1" t="n">
        <v>44852</v>
      </c>
      <c r="C190" s="1" t="n">
        <v>45177</v>
      </c>
      <c r="D190" t="inlineStr">
        <is>
          <t>ÖSTERGÖTLANDS LÄN</t>
        </is>
      </c>
      <c r="E190" t="inlineStr">
        <is>
          <t>BOXHOLM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48373-2022</t>
        </is>
      </c>
      <c r="B191" s="1" t="n">
        <v>44858</v>
      </c>
      <c r="C191" s="1" t="n">
        <v>45177</v>
      </c>
      <c r="D191" t="inlineStr">
        <is>
          <t>ÖSTERGÖTLANDS LÄN</t>
        </is>
      </c>
      <c r="E191" t="inlineStr">
        <is>
          <t>BOXHOLM</t>
        </is>
      </c>
      <c r="F191" t="inlineStr">
        <is>
          <t>Övriga Aktiebolag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50455-2022</t>
        </is>
      </c>
      <c r="B192" s="1" t="n">
        <v>44866</v>
      </c>
      <c r="C192" s="1" t="n">
        <v>45177</v>
      </c>
      <c r="D192" t="inlineStr">
        <is>
          <t>ÖSTERGÖTLANDS LÄN</t>
        </is>
      </c>
      <c r="E192" t="inlineStr">
        <is>
          <t>BOXHOLM</t>
        </is>
      </c>
      <c r="F192" t="inlineStr">
        <is>
          <t>Övriga Aktiebolag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52193-2022</t>
        </is>
      </c>
      <c r="B193" s="1" t="n">
        <v>44873</v>
      </c>
      <c r="C193" s="1" t="n">
        <v>45177</v>
      </c>
      <c r="D193" t="inlineStr">
        <is>
          <t>ÖSTERGÖTLANDS LÄN</t>
        </is>
      </c>
      <c r="E193" t="inlineStr">
        <is>
          <t>BOXHOLM</t>
        </is>
      </c>
      <c r="F193" t="inlineStr">
        <is>
          <t>Övriga Aktiebolag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52195-2022</t>
        </is>
      </c>
      <c r="B194" s="1" t="n">
        <v>44873</v>
      </c>
      <c r="C194" s="1" t="n">
        <v>45177</v>
      </c>
      <c r="D194" t="inlineStr">
        <is>
          <t>ÖSTERGÖTLANDS LÄN</t>
        </is>
      </c>
      <c r="E194" t="inlineStr">
        <is>
          <t>BOXHOLM</t>
        </is>
      </c>
      <c r="F194" t="inlineStr">
        <is>
          <t>Övriga Aktiebolag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54369-2022</t>
        </is>
      </c>
      <c r="B195" s="1" t="n">
        <v>44882</v>
      </c>
      <c r="C195" s="1" t="n">
        <v>45177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55183-2022</t>
        </is>
      </c>
      <c r="B196" s="1" t="n">
        <v>44886</v>
      </c>
      <c r="C196" s="1" t="n">
        <v>45177</v>
      </c>
      <c r="D196" t="inlineStr">
        <is>
          <t>ÖSTERGÖTLANDS LÄN</t>
        </is>
      </c>
      <c r="E196" t="inlineStr">
        <is>
          <t>BOXHOLM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59125-2022</t>
        </is>
      </c>
      <c r="B197" s="1" t="n">
        <v>44904</v>
      </c>
      <c r="C197" s="1" t="n">
        <v>45177</v>
      </c>
      <c r="D197" t="inlineStr">
        <is>
          <t>ÖSTERGÖTLANDS LÄN</t>
        </is>
      </c>
      <c r="E197" t="inlineStr">
        <is>
          <t>BOXHOLM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59658-2022</t>
        </is>
      </c>
      <c r="B198" s="1" t="n">
        <v>44908</v>
      </c>
      <c r="C198" s="1" t="n">
        <v>45177</v>
      </c>
      <c r="D198" t="inlineStr">
        <is>
          <t>ÖSTERGÖTLANDS LÄN</t>
        </is>
      </c>
      <c r="E198" t="inlineStr">
        <is>
          <t>BOXHOLM</t>
        </is>
      </c>
      <c r="F198" t="inlineStr">
        <is>
          <t>Övriga Aktiebolag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59774-2022</t>
        </is>
      </c>
      <c r="B199" s="1" t="n">
        <v>44908</v>
      </c>
      <c r="C199" s="1" t="n">
        <v>45177</v>
      </c>
      <c r="D199" t="inlineStr">
        <is>
          <t>ÖSTERGÖTLANDS LÄN</t>
        </is>
      </c>
      <c r="E199" t="inlineStr">
        <is>
          <t>BOXHOLM</t>
        </is>
      </c>
      <c r="F199" t="inlineStr">
        <is>
          <t>Övriga Aktiebolag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62192-2022</t>
        </is>
      </c>
      <c r="B200" s="1" t="n">
        <v>44914</v>
      </c>
      <c r="C200" s="1" t="n">
        <v>45177</v>
      </c>
      <c r="D200" t="inlineStr">
        <is>
          <t>ÖSTERGÖTLANDS LÄN</t>
        </is>
      </c>
      <c r="E200" t="inlineStr">
        <is>
          <t>BOXHOLM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62195-2022</t>
        </is>
      </c>
      <c r="B201" s="1" t="n">
        <v>44914</v>
      </c>
      <c r="C201" s="1" t="n">
        <v>45177</v>
      </c>
      <c r="D201" t="inlineStr">
        <is>
          <t>ÖSTERGÖTLANDS LÄN</t>
        </is>
      </c>
      <c r="E201" t="inlineStr">
        <is>
          <t>BOXHOLM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60827-2022</t>
        </is>
      </c>
      <c r="B202" s="1" t="n">
        <v>44914</v>
      </c>
      <c r="C202" s="1" t="n">
        <v>45177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60867-2022</t>
        </is>
      </c>
      <c r="B203" s="1" t="n">
        <v>44914</v>
      </c>
      <c r="C203" s="1" t="n">
        <v>45177</v>
      </c>
      <c r="D203" t="inlineStr">
        <is>
          <t>ÖSTERGÖTLANDS LÄN</t>
        </is>
      </c>
      <c r="E203" t="inlineStr">
        <is>
          <t>BOXHOLM</t>
        </is>
      </c>
      <c r="F203" t="inlineStr">
        <is>
          <t>Övriga Aktiebolag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2198-2023</t>
        </is>
      </c>
      <c r="B204" s="1" t="n">
        <v>44942</v>
      </c>
      <c r="C204" s="1" t="n">
        <v>45177</v>
      </c>
      <c r="D204" t="inlineStr">
        <is>
          <t>ÖSTERGÖTLANDS LÄN</t>
        </is>
      </c>
      <c r="E204" t="inlineStr">
        <is>
          <t>BOXHOLM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10250-2023</t>
        </is>
      </c>
      <c r="B205" s="1" t="n">
        <v>44980</v>
      </c>
      <c r="C205" s="1" t="n">
        <v>45177</v>
      </c>
      <c r="D205" t="inlineStr">
        <is>
          <t>ÖSTERGÖTLANDS LÄN</t>
        </is>
      </c>
      <c r="E205" t="inlineStr">
        <is>
          <t>BOXHOLM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9115-2023</t>
        </is>
      </c>
      <c r="B206" s="1" t="n">
        <v>44980</v>
      </c>
      <c r="C206" s="1" t="n">
        <v>45177</v>
      </c>
      <c r="D206" t="inlineStr">
        <is>
          <t>ÖSTERGÖTLANDS LÄN</t>
        </is>
      </c>
      <c r="E206" t="inlineStr">
        <is>
          <t>BOXHOLM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14151-2023</t>
        </is>
      </c>
      <c r="B207" s="1" t="n">
        <v>45008</v>
      </c>
      <c r="C207" s="1" t="n">
        <v>45177</v>
      </c>
      <c r="D207" t="inlineStr">
        <is>
          <t>ÖSTERGÖTLANDS LÄN</t>
        </is>
      </c>
      <c r="E207" t="inlineStr">
        <is>
          <t>BOXHOLM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16156-2023</t>
        </is>
      </c>
      <c r="B208" s="1" t="n">
        <v>45027</v>
      </c>
      <c r="C208" s="1" t="n">
        <v>45177</v>
      </c>
      <c r="D208" t="inlineStr">
        <is>
          <t>ÖSTERGÖTLANDS LÄN</t>
        </is>
      </c>
      <c r="E208" t="inlineStr">
        <is>
          <t>BOXHOLM</t>
        </is>
      </c>
      <c r="F208" t="inlineStr">
        <is>
          <t>Allmännings- och besparingsskogar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18746-2023</t>
        </is>
      </c>
      <c r="B209" s="1" t="n">
        <v>45043</v>
      </c>
      <c r="C209" s="1" t="n">
        <v>45177</v>
      </c>
      <c r="D209" t="inlineStr">
        <is>
          <t>ÖSTERGÖTLANDS LÄN</t>
        </is>
      </c>
      <c r="E209" t="inlineStr">
        <is>
          <t>BOXHOLM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21151-2023</t>
        </is>
      </c>
      <c r="B210" s="1" t="n">
        <v>45062</v>
      </c>
      <c r="C210" s="1" t="n">
        <v>45177</v>
      </c>
      <c r="D210" t="inlineStr">
        <is>
          <t>ÖSTERGÖTLANDS LÄN</t>
        </is>
      </c>
      <c r="E210" t="inlineStr">
        <is>
          <t>BOXHOLM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21635-2023</t>
        </is>
      </c>
      <c r="B211" s="1" t="n">
        <v>45062</v>
      </c>
      <c r="C211" s="1" t="n">
        <v>45177</v>
      </c>
      <c r="D211" t="inlineStr">
        <is>
          <t>ÖSTERGÖTLANDS LÄN</t>
        </is>
      </c>
      <c r="E211" t="inlineStr">
        <is>
          <t>BOXHOLM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21634-2023</t>
        </is>
      </c>
      <c r="B212" s="1" t="n">
        <v>45062</v>
      </c>
      <c r="C212" s="1" t="n">
        <v>45177</v>
      </c>
      <c r="D212" t="inlineStr">
        <is>
          <t>ÖSTERGÖTLANDS LÄN</t>
        </is>
      </c>
      <c r="E212" t="inlineStr">
        <is>
          <t>BOXHOLM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21754-2023</t>
        </is>
      </c>
      <c r="B213" s="1" t="n">
        <v>45063</v>
      </c>
      <c r="C213" s="1" t="n">
        <v>45177</v>
      </c>
      <c r="D213" t="inlineStr">
        <is>
          <t>ÖSTERGÖTLANDS LÄN</t>
        </is>
      </c>
      <c r="E213" t="inlineStr">
        <is>
          <t>BOXHOLM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24122-2023</t>
        </is>
      </c>
      <c r="B214" s="1" t="n">
        <v>45079</v>
      </c>
      <c r="C214" s="1" t="n">
        <v>45177</v>
      </c>
      <c r="D214" t="inlineStr">
        <is>
          <t>ÖSTERGÖTLANDS LÄN</t>
        </is>
      </c>
      <c r="E214" t="inlineStr">
        <is>
          <t>BOXHOLM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25274-2023</t>
        </is>
      </c>
      <c r="B215" s="1" t="n">
        <v>45086</v>
      </c>
      <c r="C215" s="1" t="n">
        <v>45177</v>
      </c>
      <c r="D215" t="inlineStr">
        <is>
          <t>ÖSTERGÖTLANDS LÄN</t>
        </is>
      </c>
      <c r="E215" t="inlineStr">
        <is>
          <t>BOXHOLM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25226-2023</t>
        </is>
      </c>
      <c r="B216" s="1" t="n">
        <v>45086</v>
      </c>
      <c r="C216" s="1" t="n">
        <v>45177</v>
      </c>
      <c r="D216" t="inlineStr">
        <is>
          <t>ÖSTERGÖTLANDS LÄN</t>
        </is>
      </c>
      <c r="E216" t="inlineStr">
        <is>
          <t>BOXHOLM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26638-2023</t>
        </is>
      </c>
      <c r="B217" s="1" t="n">
        <v>45092</v>
      </c>
      <c r="C217" s="1" t="n">
        <v>45177</v>
      </c>
      <c r="D217" t="inlineStr">
        <is>
          <t>ÖSTERGÖTLANDS LÄN</t>
        </is>
      </c>
      <c r="E217" t="inlineStr">
        <is>
          <t>BOXHOLM</t>
        </is>
      </c>
      <c r="F217" t="inlineStr">
        <is>
          <t>Allmännings- och besparingsskogar</t>
        </is>
      </c>
      <c r="G217" t="n">
        <v>8.4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31675-2023</t>
        </is>
      </c>
      <c r="B218" s="1" t="n">
        <v>45117</v>
      </c>
      <c r="C218" s="1" t="n">
        <v>45177</v>
      </c>
      <c r="D218" t="inlineStr">
        <is>
          <t>ÖSTERGÖTLANDS LÄN</t>
        </is>
      </c>
      <c r="E218" t="inlineStr">
        <is>
          <t>BOXHOLM</t>
        </is>
      </c>
      <c r="F218" t="inlineStr">
        <is>
          <t>Övriga Aktiebolag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34839-2023</t>
        </is>
      </c>
      <c r="B219" s="1" t="n">
        <v>45141</v>
      </c>
      <c r="C219" s="1" t="n">
        <v>45177</v>
      </c>
      <c r="D219" t="inlineStr">
        <is>
          <t>ÖSTERGÖTLANDS LÄN</t>
        </is>
      </c>
      <c r="E219" t="inlineStr">
        <is>
          <t>BOXHOLM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34812-2023</t>
        </is>
      </c>
      <c r="B220" s="1" t="n">
        <v>45141</v>
      </c>
      <c r="C220" s="1" t="n">
        <v>45177</v>
      </c>
      <c r="D220" t="inlineStr">
        <is>
          <t>ÖSTERGÖTLANDS LÄN</t>
        </is>
      </c>
      <c r="E220" t="inlineStr">
        <is>
          <t>BOXHOLM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35081-2023</t>
        </is>
      </c>
      <c r="B221" s="1" t="n">
        <v>45145</v>
      </c>
      <c r="C221" s="1" t="n">
        <v>45177</v>
      </c>
      <c r="D221" t="inlineStr">
        <is>
          <t>ÖSTERGÖTLANDS LÄN</t>
        </is>
      </c>
      <c r="E221" t="inlineStr">
        <is>
          <t>BOXHOLM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35099-2023</t>
        </is>
      </c>
      <c r="B222" s="1" t="n">
        <v>45145</v>
      </c>
      <c r="C222" s="1" t="n">
        <v>45177</v>
      </c>
      <c r="D222" t="inlineStr">
        <is>
          <t>ÖSTERGÖTLANDS LÄN</t>
        </is>
      </c>
      <c r="E222" t="inlineStr">
        <is>
          <t>BOXHOLM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35357-2023</t>
        </is>
      </c>
      <c r="B223" s="1" t="n">
        <v>45146</v>
      </c>
      <c r="C223" s="1" t="n">
        <v>45177</v>
      </c>
      <c r="D223" t="inlineStr">
        <is>
          <t>ÖSTERGÖTLANDS LÄN</t>
        </is>
      </c>
      <c r="E223" t="inlineStr">
        <is>
          <t>BOXHOLM</t>
        </is>
      </c>
      <c r="G223" t="n">
        <v>9.6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35648-2023</t>
        </is>
      </c>
      <c r="B224" s="1" t="n">
        <v>45147</v>
      </c>
      <c r="C224" s="1" t="n">
        <v>45177</v>
      </c>
      <c r="D224" t="inlineStr">
        <is>
          <t>ÖSTERGÖTLANDS LÄN</t>
        </is>
      </c>
      <c r="E224" t="inlineStr">
        <is>
          <t>BOXHOLM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37629-2023</t>
        </is>
      </c>
      <c r="B225" s="1" t="n">
        <v>45159</v>
      </c>
      <c r="C225" s="1" t="n">
        <v>45177</v>
      </c>
      <c r="D225" t="inlineStr">
        <is>
          <t>ÖSTERGÖTLANDS LÄN</t>
        </is>
      </c>
      <c r="E225" t="inlineStr">
        <is>
          <t>BOXHOLM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38191-2023</t>
        </is>
      </c>
      <c r="B226" s="1" t="n">
        <v>45161</v>
      </c>
      <c r="C226" s="1" t="n">
        <v>45177</v>
      </c>
      <c r="D226" t="inlineStr">
        <is>
          <t>ÖSTERGÖTLANDS LÄN</t>
        </is>
      </c>
      <c r="E226" t="inlineStr">
        <is>
          <t>BOXHOLM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39028-2023</t>
        </is>
      </c>
      <c r="B227" s="1" t="n">
        <v>45163</v>
      </c>
      <c r="C227" s="1" t="n">
        <v>45177</v>
      </c>
      <c r="D227" t="inlineStr">
        <is>
          <t>ÖSTERGÖTLANDS LÄN</t>
        </is>
      </c>
      <c r="E227" t="inlineStr">
        <is>
          <t>BOXHOLM</t>
        </is>
      </c>
      <c r="F227" t="inlineStr">
        <is>
          <t>Allmännings- och besparingsskogar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39033-2023</t>
        </is>
      </c>
      <c r="B228" s="1" t="n">
        <v>45163</v>
      </c>
      <c r="C228" s="1" t="n">
        <v>45177</v>
      </c>
      <c r="D228" t="inlineStr">
        <is>
          <t>ÖSTERGÖTLANDS LÄN</t>
        </is>
      </c>
      <c r="E228" t="inlineStr">
        <is>
          <t>BOXHOLM</t>
        </is>
      </c>
      <c r="F228" t="inlineStr">
        <is>
          <t>Allmännings- och besparingsskogar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39029-2023</t>
        </is>
      </c>
      <c r="B229" s="1" t="n">
        <v>45163</v>
      </c>
      <c r="C229" s="1" t="n">
        <v>45177</v>
      </c>
      <c r="D229" t="inlineStr">
        <is>
          <t>ÖSTERGÖTLANDS LÄN</t>
        </is>
      </c>
      <c r="E229" t="inlineStr">
        <is>
          <t>BOXHOLM</t>
        </is>
      </c>
      <c r="F229" t="inlineStr">
        <is>
          <t>Allmännings- och besparingsskogar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39031-2023</t>
        </is>
      </c>
      <c r="B230" s="1" t="n">
        <v>45163</v>
      </c>
      <c r="C230" s="1" t="n">
        <v>45177</v>
      </c>
      <c r="D230" t="inlineStr">
        <is>
          <t>ÖSTERGÖTLANDS LÄN</t>
        </is>
      </c>
      <c r="E230" t="inlineStr">
        <is>
          <t>BOXHOLM</t>
        </is>
      </c>
      <c r="F230" t="inlineStr">
        <is>
          <t>Allmännings- och besparingsskogar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2023-09-08T04:37:33Z</dcterms:created>
  <dcterms:modified xmlns:dcterms="http://purl.org/dc/terms/" xmlns:xsi="http://www.w3.org/2001/XMLSchema-instance" xsi:type="dcterms:W3CDTF">2023-09-08T04:37:33Z</dcterms:modified>
</cp:coreProperties>
</file>