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199-2023</t>
        </is>
      </c>
      <c r="B2" s="1" t="n">
        <v>44928</v>
      </c>
      <c r="C2" s="1" t="n">
        <v>45175</v>
      </c>
      <c r="D2" t="inlineStr">
        <is>
          <t>VÄSTRA GÖTALANDS LÄN</t>
        </is>
      </c>
      <c r="E2" t="inlineStr">
        <is>
          <t>DALS-ED</t>
        </is>
      </c>
      <c r="G2" t="n">
        <v>32.9</v>
      </c>
      <c r="H2" t="n">
        <v>4</v>
      </c>
      <c r="I2" t="n">
        <v>3</v>
      </c>
      <c r="J2" t="n">
        <v>12</v>
      </c>
      <c r="K2" t="n">
        <v>2</v>
      </c>
      <c r="L2" t="n">
        <v>0</v>
      </c>
      <c r="M2" t="n">
        <v>0</v>
      </c>
      <c r="N2" t="n">
        <v>0</v>
      </c>
      <c r="O2" t="n">
        <v>14</v>
      </c>
      <c r="P2" t="n">
        <v>2</v>
      </c>
      <c r="Q2" t="n">
        <v>18</v>
      </c>
      <c r="R2" s="2" t="inlineStr">
        <is>
          <t>Gräddporing
Knärot
Garnlav
Hornvaxskinn
Knölgrynna
Koralltaggsvamp
Kådvaxskinn
Nordtagging
Tallticka
Talltita
Tretåig hackspett
Vedskivlav
Vedtrappmossa
Vitplätt
Barkticka
Jättesvampmal
Rävticka
Blåsippa</t>
        </is>
      </c>
      <c r="S2">
        <f>HYPERLINK("https://klasma.github.io/Logging_DALS-ED/artfynd/A 199-2023.xlsx")</f>
        <v/>
      </c>
      <c r="T2">
        <f>HYPERLINK("https://klasma.github.io/Logging_DALS-ED/kartor/A 199-2023.png")</f>
        <v/>
      </c>
      <c r="U2">
        <f>HYPERLINK("https://klasma.github.io/Logging_DALS-ED/knärot/A 199-2023.png")</f>
        <v/>
      </c>
      <c r="V2">
        <f>HYPERLINK("https://klasma.github.io/Logging_DALS-ED/klagomål/A 199-2023.docx")</f>
        <v/>
      </c>
      <c r="W2">
        <f>HYPERLINK("https://klasma.github.io/Logging_DALS-ED/klagomålsmail/A 199-2023.docx")</f>
        <v/>
      </c>
      <c r="X2">
        <f>HYPERLINK("https://klasma.github.io/Logging_DALS-ED/tillsyn/A 199-2023.docx")</f>
        <v/>
      </c>
      <c r="Y2">
        <f>HYPERLINK("https://klasma.github.io/Logging_DALS-ED/tillsynsmail/A 199-2023.docx")</f>
        <v/>
      </c>
    </row>
    <row r="3" ht="15" customHeight="1">
      <c r="A3" t="inlineStr">
        <is>
          <t>A 6469-2022</t>
        </is>
      </c>
      <c r="B3" s="1" t="n">
        <v>44601</v>
      </c>
      <c r="C3" s="1" t="n">
        <v>45175</v>
      </c>
      <c r="D3" t="inlineStr">
        <is>
          <t>VÄSTRA GÖTALANDS LÄN</t>
        </is>
      </c>
      <c r="E3" t="inlineStr">
        <is>
          <t>DALS-ED</t>
        </is>
      </c>
      <c r="G3" t="n">
        <v>5.6</v>
      </c>
      <c r="H3" t="n">
        <v>1</v>
      </c>
      <c r="I3" t="n">
        <v>6</v>
      </c>
      <c r="J3" t="n">
        <v>5</v>
      </c>
      <c r="K3" t="n">
        <v>2</v>
      </c>
      <c r="L3" t="n">
        <v>0</v>
      </c>
      <c r="M3" t="n">
        <v>1</v>
      </c>
      <c r="N3" t="n">
        <v>0</v>
      </c>
      <c r="O3" t="n">
        <v>8</v>
      </c>
      <c r="P3" t="n">
        <v>3</v>
      </c>
      <c r="Q3" t="n">
        <v>14</v>
      </c>
      <c r="R3" s="2" t="inlineStr">
        <is>
          <t>Liten kandelabersvamp
Gräddporing
Knärot
Garnlav
Hornvaxskinn
Kådvaxskinn
Nordtagging
Vedtrappmossa
Blåmossa
Grönpyrola
Gullgröppa
Kattfotslav
Kornknutmossa
Vedticka</t>
        </is>
      </c>
      <c r="S3">
        <f>HYPERLINK("https://klasma.github.io/Logging_DALS-ED/artfynd/A 6469-2022.xlsx")</f>
        <v/>
      </c>
      <c r="T3">
        <f>HYPERLINK("https://klasma.github.io/Logging_DALS-ED/kartor/A 6469-2022.png")</f>
        <v/>
      </c>
      <c r="U3">
        <f>HYPERLINK("https://klasma.github.io/Logging_DALS-ED/knärot/A 6469-2022.png")</f>
        <v/>
      </c>
      <c r="V3">
        <f>HYPERLINK("https://klasma.github.io/Logging_DALS-ED/klagomål/A 6469-2022.docx")</f>
        <v/>
      </c>
      <c r="W3">
        <f>HYPERLINK("https://klasma.github.io/Logging_DALS-ED/klagomålsmail/A 6469-2022.docx")</f>
        <v/>
      </c>
      <c r="X3">
        <f>HYPERLINK("https://klasma.github.io/Logging_DALS-ED/tillsyn/A 6469-2022.docx")</f>
        <v/>
      </c>
      <c r="Y3">
        <f>HYPERLINK("https://klasma.github.io/Logging_DALS-ED/tillsynsmail/A 6469-2022.docx")</f>
        <v/>
      </c>
    </row>
    <row r="4" ht="15" customHeight="1">
      <c r="A4" t="inlineStr">
        <is>
          <t>A 59601-2022</t>
        </is>
      </c>
      <c r="B4" s="1" t="n">
        <v>44907</v>
      </c>
      <c r="C4" s="1" t="n">
        <v>45175</v>
      </c>
      <c r="D4" t="inlineStr">
        <is>
          <t>VÄSTRA GÖTALANDS LÄN</t>
        </is>
      </c>
      <c r="E4" t="inlineStr">
        <is>
          <t>DALS-ED</t>
        </is>
      </c>
      <c r="G4" t="n">
        <v>3.8</v>
      </c>
      <c r="H4" t="n">
        <v>2</v>
      </c>
      <c r="I4" t="n">
        <v>6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10</v>
      </c>
      <c r="R4" s="2" t="inlineStr">
        <is>
          <t>Knärot
Kortskaftad ärgspik
Orange taggsvamp
Spillkråka
Dropptaggsvamp
Kattfotslav
Purpurmylia
Stor revmossa
Vedticka
Västlig hakmossa</t>
        </is>
      </c>
      <c r="S4">
        <f>HYPERLINK("https://klasma.github.io/Logging_DALS-ED/artfynd/A 59601-2022.xlsx")</f>
        <v/>
      </c>
      <c r="T4">
        <f>HYPERLINK("https://klasma.github.io/Logging_DALS-ED/kartor/A 59601-2022.png")</f>
        <v/>
      </c>
      <c r="U4">
        <f>HYPERLINK("https://klasma.github.io/Logging_DALS-ED/knärot/A 59601-2022.png")</f>
        <v/>
      </c>
      <c r="V4">
        <f>HYPERLINK("https://klasma.github.io/Logging_DALS-ED/klagomål/A 59601-2022.docx")</f>
        <v/>
      </c>
      <c r="W4">
        <f>HYPERLINK("https://klasma.github.io/Logging_DALS-ED/klagomålsmail/A 59601-2022.docx")</f>
        <v/>
      </c>
      <c r="X4">
        <f>HYPERLINK("https://klasma.github.io/Logging_DALS-ED/tillsyn/A 59601-2022.docx")</f>
        <v/>
      </c>
      <c r="Y4">
        <f>HYPERLINK("https://klasma.github.io/Logging_DALS-ED/tillsynsmail/A 59601-2022.docx")</f>
        <v/>
      </c>
    </row>
    <row r="5" ht="15" customHeight="1">
      <c r="A5" t="inlineStr">
        <is>
          <t>A 43450-2022</t>
        </is>
      </c>
      <c r="B5" s="1" t="n">
        <v>44835</v>
      </c>
      <c r="C5" s="1" t="n">
        <v>45175</v>
      </c>
      <c r="D5" t="inlineStr">
        <is>
          <t>VÄSTRA GÖTALANDS LÄN</t>
        </is>
      </c>
      <c r="E5" t="inlineStr">
        <is>
          <t>DALS-ED</t>
        </is>
      </c>
      <c r="G5" t="n">
        <v>12.8</v>
      </c>
      <c r="H5" t="n">
        <v>2</v>
      </c>
      <c r="I5" t="n">
        <v>5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7</v>
      </c>
      <c r="R5" s="2" t="inlineStr">
        <is>
          <t>Spillkråka
Tretåig hackspett
Blåmossa
Dropptaggsvamp
Kattfotslav
Stor revmossa
Västlig hakmossa</t>
        </is>
      </c>
      <c r="S5">
        <f>HYPERLINK("https://klasma.github.io/Logging_DALS-ED/artfynd/A 43450-2022.xlsx")</f>
        <v/>
      </c>
      <c r="T5">
        <f>HYPERLINK("https://klasma.github.io/Logging_DALS-ED/kartor/A 43450-2022.png")</f>
        <v/>
      </c>
      <c r="V5">
        <f>HYPERLINK("https://klasma.github.io/Logging_DALS-ED/klagomål/A 43450-2022.docx")</f>
        <v/>
      </c>
      <c r="W5">
        <f>HYPERLINK("https://klasma.github.io/Logging_DALS-ED/klagomålsmail/A 43450-2022.docx")</f>
        <v/>
      </c>
      <c r="X5">
        <f>HYPERLINK("https://klasma.github.io/Logging_DALS-ED/tillsyn/A 43450-2022.docx")</f>
        <v/>
      </c>
      <c r="Y5">
        <f>HYPERLINK("https://klasma.github.io/Logging_DALS-ED/tillsynsmail/A 43450-2022.docx")</f>
        <v/>
      </c>
    </row>
    <row r="6" ht="15" customHeight="1">
      <c r="A6" t="inlineStr">
        <is>
          <t>A 41152-2022</t>
        </is>
      </c>
      <c r="B6" s="1" t="n">
        <v>44825</v>
      </c>
      <c r="C6" s="1" t="n">
        <v>45175</v>
      </c>
      <c r="D6" t="inlineStr">
        <is>
          <t>VÄSTRA GÖTALANDS LÄN</t>
        </is>
      </c>
      <c r="E6" t="inlineStr">
        <is>
          <t>DALS-ED</t>
        </is>
      </c>
      <c r="G6" t="n">
        <v>1.8</v>
      </c>
      <c r="H6" t="n">
        <v>1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Blåmossa
Grön sköldmossa
Skuggsprötmossa</t>
        </is>
      </c>
      <c r="S6">
        <f>HYPERLINK("https://klasma.github.io/Logging_DALS-ED/artfynd/A 41152-2022.xlsx")</f>
        <v/>
      </c>
      <c r="T6">
        <f>HYPERLINK("https://klasma.github.io/Logging_DALS-ED/kartor/A 41152-2022.png")</f>
        <v/>
      </c>
      <c r="V6">
        <f>HYPERLINK("https://klasma.github.io/Logging_DALS-ED/klagomål/A 41152-2022.docx")</f>
        <v/>
      </c>
      <c r="W6">
        <f>HYPERLINK("https://klasma.github.io/Logging_DALS-ED/klagomålsmail/A 41152-2022.docx")</f>
        <v/>
      </c>
      <c r="X6">
        <f>HYPERLINK("https://klasma.github.io/Logging_DALS-ED/tillsyn/A 41152-2022.docx")</f>
        <v/>
      </c>
      <c r="Y6">
        <f>HYPERLINK("https://klasma.github.io/Logging_DALS-ED/tillsynsmail/A 41152-2022.docx")</f>
        <v/>
      </c>
    </row>
    <row r="7" ht="15" customHeight="1">
      <c r="A7" t="inlineStr">
        <is>
          <t>A 6454-2022</t>
        </is>
      </c>
      <c r="B7" s="1" t="n">
        <v>44601</v>
      </c>
      <c r="C7" s="1" t="n">
        <v>45175</v>
      </c>
      <c r="D7" t="inlineStr">
        <is>
          <t>VÄSTRA GÖTALANDS LÄN</t>
        </is>
      </c>
      <c r="E7" t="inlineStr">
        <is>
          <t>DALS-ED</t>
        </is>
      </c>
      <c r="G7" t="n">
        <v>4.1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Kolflarnlav
Kattfotslav</t>
        </is>
      </c>
      <c r="S7">
        <f>HYPERLINK("https://klasma.github.io/Logging_DALS-ED/artfynd/A 6454-2022.xlsx")</f>
        <v/>
      </c>
      <c r="T7">
        <f>HYPERLINK("https://klasma.github.io/Logging_DALS-ED/kartor/A 6454-2022.png")</f>
        <v/>
      </c>
      <c r="V7">
        <f>HYPERLINK("https://klasma.github.io/Logging_DALS-ED/klagomål/A 6454-2022.docx")</f>
        <v/>
      </c>
      <c r="W7">
        <f>HYPERLINK("https://klasma.github.io/Logging_DALS-ED/klagomålsmail/A 6454-2022.docx")</f>
        <v/>
      </c>
      <c r="X7">
        <f>HYPERLINK("https://klasma.github.io/Logging_DALS-ED/tillsyn/A 6454-2022.docx")</f>
        <v/>
      </c>
      <c r="Y7">
        <f>HYPERLINK("https://klasma.github.io/Logging_DALS-ED/tillsynsmail/A 6454-2022.docx")</f>
        <v/>
      </c>
    </row>
    <row r="8" ht="15" customHeight="1">
      <c r="A8" t="inlineStr">
        <is>
          <t>A 33928-2018</t>
        </is>
      </c>
      <c r="B8" s="1" t="n">
        <v>43314</v>
      </c>
      <c r="C8" s="1" t="n">
        <v>45175</v>
      </c>
      <c r="D8" t="inlineStr">
        <is>
          <t>VÄSTRA GÖTALANDS LÄN</t>
        </is>
      </c>
      <c r="E8" t="inlineStr">
        <is>
          <t>DALS-ED</t>
        </is>
      </c>
      <c r="G8" t="n">
        <v>7.9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Tallticka</t>
        </is>
      </c>
      <c r="S8">
        <f>HYPERLINK("https://klasma.github.io/Logging_DALS-ED/artfynd/A 33928-2018.xlsx")</f>
        <v/>
      </c>
      <c r="T8">
        <f>HYPERLINK("https://klasma.github.io/Logging_DALS-ED/kartor/A 33928-2018.png")</f>
        <v/>
      </c>
      <c r="V8">
        <f>HYPERLINK("https://klasma.github.io/Logging_DALS-ED/klagomål/A 33928-2018.docx")</f>
        <v/>
      </c>
      <c r="W8">
        <f>HYPERLINK("https://klasma.github.io/Logging_DALS-ED/klagomålsmail/A 33928-2018.docx")</f>
        <v/>
      </c>
      <c r="X8">
        <f>HYPERLINK("https://klasma.github.io/Logging_DALS-ED/tillsyn/A 33928-2018.docx")</f>
        <v/>
      </c>
      <c r="Y8">
        <f>HYPERLINK("https://klasma.github.io/Logging_DALS-ED/tillsynsmail/A 33928-2018.docx")</f>
        <v/>
      </c>
    </row>
    <row r="9" ht="15" customHeight="1">
      <c r="A9" t="inlineStr">
        <is>
          <t>A 910-2020</t>
        </is>
      </c>
      <c r="B9" s="1" t="n">
        <v>43839</v>
      </c>
      <c r="C9" s="1" t="n">
        <v>45175</v>
      </c>
      <c r="D9" t="inlineStr">
        <is>
          <t>VÄSTRA GÖTALANDS LÄN</t>
        </is>
      </c>
      <c r="E9" t="inlineStr">
        <is>
          <t>DALS-ED</t>
        </is>
      </c>
      <c r="G9" t="n">
        <v>21.3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Lappuggla</t>
        </is>
      </c>
      <c r="S9">
        <f>HYPERLINK("https://klasma.github.io/Logging_DALS-ED/artfynd/A 910-2020.xlsx")</f>
        <v/>
      </c>
      <c r="T9">
        <f>HYPERLINK("https://klasma.github.io/Logging_DALS-ED/kartor/A 910-2020.png")</f>
        <v/>
      </c>
      <c r="V9">
        <f>HYPERLINK("https://klasma.github.io/Logging_DALS-ED/klagomål/A 910-2020.docx")</f>
        <v/>
      </c>
      <c r="W9">
        <f>HYPERLINK("https://klasma.github.io/Logging_DALS-ED/klagomålsmail/A 910-2020.docx")</f>
        <v/>
      </c>
      <c r="X9">
        <f>HYPERLINK("https://klasma.github.io/Logging_DALS-ED/tillsyn/A 910-2020.docx")</f>
        <v/>
      </c>
      <c r="Y9">
        <f>HYPERLINK("https://klasma.github.io/Logging_DALS-ED/tillsynsmail/A 910-2020.docx")</f>
        <v/>
      </c>
    </row>
    <row r="10" ht="15" customHeight="1">
      <c r="A10" t="inlineStr">
        <is>
          <t>A 67174-2020</t>
        </is>
      </c>
      <c r="B10" s="1" t="n">
        <v>44180</v>
      </c>
      <c r="C10" s="1" t="n">
        <v>45175</v>
      </c>
      <c r="D10" t="inlineStr">
        <is>
          <t>VÄSTRA GÖTALANDS LÄN</t>
        </is>
      </c>
      <c r="E10" t="inlineStr">
        <is>
          <t>DALS-ED</t>
        </is>
      </c>
      <c r="G10" t="n">
        <v>7.7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Skrovellav</t>
        </is>
      </c>
      <c r="S10">
        <f>HYPERLINK("https://klasma.github.io/Logging_DALS-ED/artfynd/A 67174-2020.xlsx")</f>
        <v/>
      </c>
      <c r="T10">
        <f>HYPERLINK("https://klasma.github.io/Logging_DALS-ED/kartor/A 67174-2020.png")</f>
        <v/>
      </c>
      <c r="V10">
        <f>HYPERLINK("https://klasma.github.io/Logging_DALS-ED/klagomål/A 67174-2020.docx")</f>
        <v/>
      </c>
      <c r="W10">
        <f>HYPERLINK("https://klasma.github.io/Logging_DALS-ED/klagomålsmail/A 67174-2020.docx")</f>
        <v/>
      </c>
      <c r="X10">
        <f>HYPERLINK("https://klasma.github.io/Logging_DALS-ED/tillsyn/A 67174-2020.docx")</f>
        <v/>
      </c>
      <c r="Y10">
        <f>HYPERLINK("https://klasma.github.io/Logging_DALS-ED/tillsynsmail/A 67174-2020.docx")</f>
        <v/>
      </c>
    </row>
    <row r="11" ht="15" customHeight="1">
      <c r="A11" t="inlineStr">
        <is>
          <t>A 40355-2022</t>
        </is>
      </c>
      <c r="B11" s="1" t="n">
        <v>44818</v>
      </c>
      <c r="C11" s="1" t="n">
        <v>45175</v>
      </c>
      <c r="D11" t="inlineStr">
        <is>
          <t>VÄSTRA GÖTALANDS LÄN</t>
        </is>
      </c>
      <c r="E11" t="inlineStr">
        <is>
          <t>DALS-ED</t>
        </is>
      </c>
      <c r="F11" t="inlineStr">
        <is>
          <t>Kyrkan</t>
        </is>
      </c>
      <c r="G11" t="n">
        <v>4.2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Kantlök</t>
        </is>
      </c>
      <c r="S11">
        <f>HYPERLINK("https://klasma.github.io/Logging_DALS-ED/artfynd/A 40355-2022.xlsx")</f>
        <v/>
      </c>
      <c r="T11">
        <f>HYPERLINK("https://klasma.github.io/Logging_DALS-ED/kartor/A 40355-2022.png")</f>
        <v/>
      </c>
      <c r="V11">
        <f>HYPERLINK("https://klasma.github.io/Logging_DALS-ED/klagomål/A 40355-2022.docx")</f>
        <v/>
      </c>
      <c r="W11">
        <f>HYPERLINK("https://klasma.github.io/Logging_DALS-ED/klagomålsmail/A 40355-2022.docx")</f>
        <v/>
      </c>
      <c r="X11">
        <f>HYPERLINK("https://klasma.github.io/Logging_DALS-ED/tillsyn/A 40355-2022.docx")</f>
        <v/>
      </c>
      <c r="Y11">
        <f>HYPERLINK("https://klasma.github.io/Logging_DALS-ED/tillsynsmail/A 40355-2022.docx")</f>
        <v/>
      </c>
    </row>
    <row r="12" ht="15" customHeight="1">
      <c r="A12" t="inlineStr">
        <is>
          <t>A 4113-2023</t>
        </is>
      </c>
      <c r="B12" s="1" t="n">
        <v>44952</v>
      </c>
      <c r="C12" s="1" t="n">
        <v>45175</v>
      </c>
      <c r="D12" t="inlineStr">
        <is>
          <t>VÄSTRA GÖTALANDS LÄN</t>
        </is>
      </c>
      <c r="E12" t="inlineStr">
        <is>
          <t>DALS-ED</t>
        </is>
      </c>
      <c r="G12" t="n">
        <v>7.9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Slåttergubbe</t>
        </is>
      </c>
      <c r="S12">
        <f>HYPERLINK("https://klasma.github.io/Logging_DALS-ED/artfynd/A 4113-2023.xlsx")</f>
        <v/>
      </c>
      <c r="T12">
        <f>HYPERLINK("https://klasma.github.io/Logging_DALS-ED/kartor/A 4113-2023.png")</f>
        <v/>
      </c>
      <c r="V12">
        <f>HYPERLINK("https://klasma.github.io/Logging_DALS-ED/klagomål/A 4113-2023.docx")</f>
        <v/>
      </c>
      <c r="W12">
        <f>HYPERLINK("https://klasma.github.io/Logging_DALS-ED/klagomålsmail/A 4113-2023.docx")</f>
        <v/>
      </c>
      <c r="X12">
        <f>HYPERLINK("https://klasma.github.io/Logging_DALS-ED/tillsyn/A 4113-2023.docx")</f>
        <v/>
      </c>
      <c r="Y12">
        <f>HYPERLINK("https://klasma.github.io/Logging_DALS-ED/tillsynsmail/A 4113-2023.docx")</f>
        <v/>
      </c>
    </row>
    <row r="13" ht="15" customHeight="1">
      <c r="A13" t="inlineStr">
        <is>
          <t>A 32284-2023</t>
        </is>
      </c>
      <c r="B13" s="1" t="n">
        <v>45120</v>
      </c>
      <c r="C13" s="1" t="n">
        <v>45175</v>
      </c>
      <c r="D13" t="inlineStr">
        <is>
          <t>VÄSTRA GÖTALANDS LÄN</t>
        </is>
      </c>
      <c r="E13" t="inlineStr">
        <is>
          <t>DALS-ED</t>
        </is>
      </c>
      <c r="G13" t="n">
        <v>3.9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Mindre bastardsvärmare</t>
        </is>
      </c>
      <c r="S13">
        <f>HYPERLINK("https://klasma.github.io/Logging_DALS-ED/artfynd/A 32284-2023.xlsx")</f>
        <v/>
      </c>
      <c r="T13">
        <f>HYPERLINK("https://klasma.github.io/Logging_DALS-ED/kartor/A 32284-2023.png")</f>
        <v/>
      </c>
      <c r="V13">
        <f>HYPERLINK("https://klasma.github.io/Logging_DALS-ED/klagomål/A 32284-2023.docx")</f>
        <v/>
      </c>
      <c r="W13">
        <f>HYPERLINK("https://klasma.github.io/Logging_DALS-ED/klagomålsmail/A 32284-2023.docx")</f>
        <v/>
      </c>
      <c r="X13">
        <f>HYPERLINK("https://klasma.github.io/Logging_DALS-ED/tillsyn/A 32284-2023.docx")</f>
        <v/>
      </c>
      <c r="Y13">
        <f>HYPERLINK("https://klasma.github.io/Logging_DALS-ED/tillsynsmail/A 32284-2023.docx")</f>
        <v/>
      </c>
    </row>
    <row r="14" ht="15" customHeight="1">
      <c r="A14" t="inlineStr">
        <is>
          <t>A 34500-2018</t>
        </is>
      </c>
      <c r="B14" s="1" t="n">
        <v>43319</v>
      </c>
      <c r="C14" s="1" t="n">
        <v>45175</v>
      </c>
      <c r="D14" t="inlineStr">
        <is>
          <t>VÄSTRA GÖTALANDS LÄN</t>
        </is>
      </c>
      <c r="E14" t="inlineStr">
        <is>
          <t>DALS-ED</t>
        </is>
      </c>
      <c r="G14" t="n">
        <v>11.5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34883-2018</t>
        </is>
      </c>
      <c r="B15" s="1" t="n">
        <v>43321</v>
      </c>
      <c r="C15" s="1" t="n">
        <v>45175</v>
      </c>
      <c r="D15" t="inlineStr">
        <is>
          <t>VÄSTRA GÖTALANDS LÄN</t>
        </is>
      </c>
      <c r="E15" t="inlineStr">
        <is>
          <t>DALS-ED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36272-2018</t>
        </is>
      </c>
      <c r="B16" s="1" t="n">
        <v>43327</v>
      </c>
      <c r="C16" s="1" t="n">
        <v>45175</v>
      </c>
      <c r="D16" t="inlineStr">
        <is>
          <t>VÄSTRA GÖTALANDS LÄN</t>
        </is>
      </c>
      <c r="E16" t="inlineStr">
        <is>
          <t>DALS-ED</t>
        </is>
      </c>
      <c r="F16" t="inlineStr">
        <is>
          <t>Kyrkan</t>
        </is>
      </c>
      <c r="G16" t="n">
        <v>4.9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42585-2018</t>
        </is>
      </c>
      <c r="B17" s="1" t="n">
        <v>43350</v>
      </c>
      <c r="C17" s="1" t="n">
        <v>45175</v>
      </c>
      <c r="D17" t="inlineStr">
        <is>
          <t>VÄSTRA GÖTALANDS LÄN</t>
        </is>
      </c>
      <c r="E17" t="inlineStr">
        <is>
          <t>DALS-ED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52851-2018</t>
        </is>
      </c>
      <c r="B18" s="1" t="n">
        <v>43384</v>
      </c>
      <c r="C18" s="1" t="n">
        <v>45175</v>
      </c>
      <c r="D18" t="inlineStr">
        <is>
          <t>VÄSTRA GÖTALANDS LÄN</t>
        </is>
      </c>
      <c r="E18" t="inlineStr">
        <is>
          <t>DALS-ED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55191-2018</t>
        </is>
      </c>
      <c r="B19" s="1" t="n">
        <v>43396</v>
      </c>
      <c r="C19" s="1" t="n">
        <v>45175</v>
      </c>
      <c r="D19" t="inlineStr">
        <is>
          <t>VÄSTRA GÖTALANDS LÄN</t>
        </is>
      </c>
      <c r="E19" t="inlineStr">
        <is>
          <t>DALS-ED</t>
        </is>
      </c>
      <c r="G19" t="n">
        <v>2.8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62820-2018</t>
        </is>
      </c>
      <c r="B20" s="1" t="n">
        <v>43417</v>
      </c>
      <c r="C20" s="1" t="n">
        <v>45175</v>
      </c>
      <c r="D20" t="inlineStr">
        <is>
          <t>VÄSTRA GÖTALANDS LÄN</t>
        </is>
      </c>
      <c r="E20" t="inlineStr">
        <is>
          <t>DALS-ED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63705-2018</t>
        </is>
      </c>
      <c r="B21" s="1" t="n">
        <v>43417</v>
      </c>
      <c r="C21" s="1" t="n">
        <v>45175</v>
      </c>
      <c r="D21" t="inlineStr">
        <is>
          <t>VÄSTRA GÖTALANDS LÄN</t>
        </is>
      </c>
      <c r="E21" t="inlineStr">
        <is>
          <t>DALS-ED</t>
        </is>
      </c>
      <c r="F21" t="inlineStr">
        <is>
          <t>Bergvik skog väst AB</t>
        </is>
      </c>
      <c r="G21" t="n">
        <v>18.5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63703-2018</t>
        </is>
      </c>
      <c r="B22" s="1" t="n">
        <v>43417</v>
      </c>
      <c r="C22" s="1" t="n">
        <v>45175</v>
      </c>
      <c r="D22" t="inlineStr">
        <is>
          <t>VÄSTRA GÖTALANDS LÄN</t>
        </is>
      </c>
      <c r="E22" t="inlineStr">
        <is>
          <t>DALS-ED</t>
        </is>
      </c>
      <c r="F22" t="inlineStr">
        <is>
          <t>Bergvik skog väst AB</t>
        </is>
      </c>
      <c r="G22" t="n">
        <v>13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63036-2018</t>
        </is>
      </c>
      <c r="B23" s="1" t="n">
        <v>43418</v>
      </c>
      <c r="C23" s="1" t="n">
        <v>45175</v>
      </c>
      <c r="D23" t="inlineStr">
        <is>
          <t>VÄSTRA GÖTALANDS LÄN</t>
        </is>
      </c>
      <c r="E23" t="inlineStr">
        <is>
          <t>DALS-ED</t>
        </is>
      </c>
      <c r="G23" t="n">
        <v>6.4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59462-2018</t>
        </is>
      </c>
      <c r="B24" s="1" t="n">
        <v>43419</v>
      </c>
      <c r="C24" s="1" t="n">
        <v>45175</v>
      </c>
      <c r="D24" t="inlineStr">
        <is>
          <t>VÄSTRA GÖTALANDS LÄN</t>
        </is>
      </c>
      <c r="E24" t="inlineStr">
        <is>
          <t>DALS-ED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64602-2018</t>
        </is>
      </c>
      <c r="B25" s="1" t="n">
        <v>43420</v>
      </c>
      <c r="C25" s="1" t="n">
        <v>45175</v>
      </c>
      <c r="D25" t="inlineStr">
        <is>
          <t>VÄSTRA GÖTALANDS LÄN</t>
        </is>
      </c>
      <c r="E25" t="inlineStr">
        <is>
          <t>DALS-ED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61073-2018</t>
        </is>
      </c>
      <c r="B26" s="1" t="n">
        <v>43423</v>
      </c>
      <c r="C26" s="1" t="n">
        <v>45175</v>
      </c>
      <c r="D26" t="inlineStr">
        <is>
          <t>VÄSTRA GÖTALANDS LÄN</t>
        </is>
      </c>
      <c r="E26" t="inlineStr">
        <is>
          <t>DALS-ED</t>
        </is>
      </c>
      <c r="G26" t="n">
        <v>3.3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61340-2018</t>
        </is>
      </c>
      <c r="B27" s="1" t="n">
        <v>43424</v>
      </c>
      <c r="C27" s="1" t="n">
        <v>45175</v>
      </c>
      <c r="D27" t="inlineStr">
        <is>
          <t>VÄSTRA GÖTALANDS LÄN</t>
        </is>
      </c>
      <c r="E27" t="inlineStr">
        <is>
          <t>DALS-ED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61682-2018</t>
        </is>
      </c>
      <c r="B28" s="1" t="n">
        <v>43425</v>
      </c>
      <c r="C28" s="1" t="n">
        <v>45175</v>
      </c>
      <c r="D28" t="inlineStr">
        <is>
          <t>VÄSTRA GÖTALANDS LÄN</t>
        </is>
      </c>
      <c r="E28" t="inlineStr">
        <is>
          <t>DALS-ED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62895-2018</t>
        </is>
      </c>
      <c r="B29" s="1" t="n">
        <v>43426</v>
      </c>
      <c r="C29" s="1" t="n">
        <v>45175</v>
      </c>
      <c r="D29" t="inlineStr">
        <is>
          <t>VÄSTRA GÖTALANDS LÄN</t>
        </is>
      </c>
      <c r="E29" t="inlineStr">
        <is>
          <t>DALS-ED</t>
        </is>
      </c>
      <c r="G29" t="n">
        <v>3.8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62892-2018</t>
        </is>
      </c>
      <c r="B30" s="1" t="n">
        <v>43426</v>
      </c>
      <c r="C30" s="1" t="n">
        <v>45175</v>
      </c>
      <c r="D30" t="inlineStr">
        <is>
          <t>VÄSTRA GÖTALANDS LÄN</t>
        </is>
      </c>
      <c r="E30" t="inlineStr">
        <is>
          <t>DALS-ED</t>
        </is>
      </c>
      <c r="G30" t="n">
        <v>3.2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67739-2018</t>
        </is>
      </c>
      <c r="B31" s="1" t="n">
        <v>43434</v>
      </c>
      <c r="C31" s="1" t="n">
        <v>45175</v>
      </c>
      <c r="D31" t="inlineStr">
        <is>
          <t>VÄSTRA GÖTALANDS LÄN</t>
        </is>
      </c>
      <c r="E31" t="inlineStr">
        <is>
          <t>DALS-ED</t>
        </is>
      </c>
      <c r="F31" t="inlineStr">
        <is>
          <t>Bergvik skog väst AB</t>
        </is>
      </c>
      <c r="G31" t="n">
        <v>11.5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67546-2018</t>
        </is>
      </c>
      <c r="B32" s="1" t="n">
        <v>43439</v>
      </c>
      <c r="C32" s="1" t="n">
        <v>45175</v>
      </c>
      <c r="D32" t="inlineStr">
        <is>
          <t>VÄSTRA GÖTALANDS LÄN</t>
        </is>
      </c>
      <c r="E32" t="inlineStr">
        <is>
          <t>DALS-ED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69144-2018</t>
        </is>
      </c>
      <c r="B33" s="1" t="n">
        <v>43441</v>
      </c>
      <c r="C33" s="1" t="n">
        <v>45175</v>
      </c>
      <c r="D33" t="inlineStr">
        <is>
          <t>VÄSTRA GÖTALANDS LÄN</t>
        </is>
      </c>
      <c r="E33" t="inlineStr">
        <is>
          <t>DALS-ED</t>
        </is>
      </c>
      <c r="F33" t="inlineStr">
        <is>
          <t>Bergvik skog väst AB</t>
        </is>
      </c>
      <c r="G33" t="n">
        <v>11.5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70759-2018</t>
        </is>
      </c>
      <c r="B34" s="1" t="n">
        <v>43451</v>
      </c>
      <c r="C34" s="1" t="n">
        <v>45175</v>
      </c>
      <c r="D34" t="inlineStr">
        <is>
          <t>VÄSTRA GÖTALANDS LÄN</t>
        </is>
      </c>
      <c r="E34" t="inlineStr">
        <is>
          <t>DALS-ED</t>
        </is>
      </c>
      <c r="G34" t="n">
        <v>0.4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70860-2018</t>
        </is>
      </c>
      <c r="B35" s="1" t="n">
        <v>43452</v>
      </c>
      <c r="C35" s="1" t="n">
        <v>45175</v>
      </c>
      <c r="D35" t="inlineStr">
        <is>
          <t>VÄSTRA GÖTALANDS LÄN</t>
        </is>
      </c>
      <c r="E35" t="inlineStr">
        <is>
          <t>DALS-ED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72434-2018</t>
        </is>
      </c>
      <c r="B36" s="1" t="n">
        <v>43453</v>
      </c>
      <c r="C36" s="1" t="n">
        <v>45175</v>
      </c>
      <c r="D36" t="inlineStr">
        <is>
          <t>VÄSTRA GÖTALANDS LÄN</t>
        </is>
      </c>
      <c r="E36" t="inlineStr">
        <is>
          <t>DALS-ED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72427-2018</t>
        </is>
      </c>
      <c r="B37" s="1" t="n">
        <v>43453</v>
      </c>
      <c r="C37" s="1" t="n">
        <v>45175</v>
      </c>
      <c r="D37" t="inlineStr">
        <is>
          <t>VÄSTRA GÖTALANDS LÄN</t>
        </is>
      </c>
      <c r="E37" t="inlineStr">
        <is>
          <t>DALS-ED</t>
        </is>
      </c>
      <c r="G37" t="n">
        <v>6.3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72421-2018</t>
        </is>
      </c>
      <c r="B38" s="1" t="n">
        <v>43453</v>
      </c>
      <c r="C38" s="1" t="n">
        <v>45175</v>
      </c>
      <c r="D38" t="inlineStr">
        <is>
          <t>VÄSTRA GÖTALANDS LÄN</t>
        </is>
      </c>
      <c r="E38" t="inlineStr">
        <is>
          <t>DALS-ED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72654-2018</t>
        </is>
      </c>
      <c r="B39" s="1" t="n">
        <v>43465</v>
      </c>
      <c r="C39" s="1" t="n">
        <v>45175</v>
      </c>
      <c r="D39" t="inlineStr">
        <is>
          <t>VÄSTRA GÖTALANDS LÄN</t>
        </is>
      </c>
      <c r="E39" t="inlineStr">
        <is>
          <t>DALS-ED</t>
        </is>
      </c>
      <c r="G39" t="n">
        <v>29.4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72655-2018</t>
        </is>
      </c>
      <c r="B40" s="1" t="n">
        <v>43465</v>
      </c>
      <c r="C40" s="1" t="n">
        <v>45175</v>
      </c>
      <c r="D40" t="inlineStr">
        <is>
          <t>VÄSTRA GÖTALANDS LÄN</t>
        </is>
      </c>
      <c r="E40" t="inlineStr">
        <is>
          <t>DALS-ED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2782-2019</t>
        </is>
      </c>
      <c r="B41" s="1" t="n">
        <v>43472</v>
      </c>
      <c r="C41" s="1" t="n">
        <v>45175</v>
      </c>
      <c r="D41" t="inlineStr">
        <is>
          <t>VÄSTRA GÖTALANDS LÄN</t>
        </is>
      </c>
      <c r="E41" t="inlineStr">
        <is>
          <t>DALS-ED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1962-2019</t>
        </is>
      </c>
      <c r="B42" s="1" t="n">
        <v>43475</v>
      </c>
      <c r="C42" s="1" t="n">
        <v>45175</v>
      </c>
      <c r="D42" t="inlineStr">
        <is>
          <t>VÄSTRA GÖTALANDS LÄN</t>
        </is>
      </c>
      <c r="E42" t="inlineStr">
        <is>
          <t>DALS-ED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2272-2019</t>
        </is>
      </c>
      <c r="B43" s="1" t="n">
        <v>43475</v>
      </c>
      <c r="C43" s="1" t="n">
        <v>45175</v>
      </c>
      <c r="D43" t="inlineStr">
        <is>
          <t>VÄSTRA GÖTALANDS LÄN</t>
        </is>
      </c>
      <c r="E43" t="inlineStr">
        <is>
          <t>DALS-ED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1940-2019</t>
        </is>
      </c>
      <c r="B44" s="1" t="n">
        <v>43475</v>
      </c>
      <c r="C44" s="1" t="n">
        <v>45175</v>
      </c>
      <c r="D44" t="inlineStr">
        <is>
          <t>VÄSTRA GÖTALANDS LÄN</t>
        </is>
      </c>
      <c r="E44" t="inlineStr">
        <is>
          <t>DALS-ED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4321-2019</t>
        </is>
      </c>
      <c r="B45" s="1" t="n">
        <v>43476</v>
      </c>
      <c r="C45" s="1" t="n">
        <v>45175</v>
      </c>
      <c r="D45" t="inlineStr">
        <is>
          <t>VÄSTRA GÖTALANDS LÄN</t>
        </is>
      </c>
      <c r="E45" t="inlineStr">
        <is>
          <t>DALS-ED</t>
        </is>
      </c>
      <c r="F45" t="inlineStr">
        <is>
          <t>Bergvik skog väst AB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5067-2019</t>
        </is>
      </c>
      <c r="B46" s="1" t="n">
        <v>43487</v>
      </c>
      <c r="C46" s="1" t="n">
        <v>45175</v>
      </c>
      <c r="D46" t="inlineStr">
        <is>
          <t>VÄSTRA GÖTALANDS LÄN</t>
        </is>
      </c>
      <c r="E46" t="inlineStr">
        <is>
          <t>DALS-ED</t>
        </is>
      </c>
      <c r="G46" t="n">
        <v>8.1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5825-2019</t>
        </is>
      </c>
      <c r="B47" s="1" t="n">
        <v>43490</v>
      </c>
      <c r="C47" s="1" t="n">
        <v>45175</v>
      </c>
      <c r="D47" t="inlineStr">
        <is>
          <t>VÄSTRA GÖTALANDS LÄN</t>
        </is>
      </c>
      <c r="E47" t="inlineStr">
        <is>
          <t>DALS-ED</t>
        </is>
      </c>
      <c r="G47" t="n">
        <v>8.6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5823-2019</t>
        </is>
      </c>
      <c r="B48" s="1" t="n">
        <v>43490</v>
      </c>
      <c r="C48" s="1" t="n">
        <v>45175</v>
      </c>
      <c r="D48" t="inlineStr">
        <is>
          <t>VÄSTRA GÖTALANDS LÄN</t>
        </is>
      </c>
      <c r="E48" t="inlineStr">
        <is>
          <t>DALS-ED</t>
        </is>
      </c>
      <c r="G48" t="n">
        <v>14.6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6615-2019</t>
        </is>
      </c>
      <c r="B49" s="1" t="n">
        <v>43494</v>
      </c>
      <c r="C49" s="1" t="n">
        <v>45175</v>
      </c>
      <c r="D49" t="inlineStr">
        <is>
          <t>VÄSTRA GÖTALANDS LÄN</t>
        </is>
      </c>
      <c r="E49" t="inlineStr">
        <is>
          <t>DALS-ED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7005-2019</t>
        </is>
      </c>
      <c r="B50" s="1" t="n">
        <v>43495</v>
      </c>
      <c r="C50" s="1" t="n">
        <v>45175</v>
      </c>
      <c r="D50" t="inlineStr">
        <is>
          <t>VÄSTRA GÖTALANDS LÄN</t>
        </is>
      </c>
      <c r="E50" t="inlineStr">
        <is>
          <t>DALS-ED</t>
        </is>
      </c>
      <c r="G50" t="n">
        <v>0.2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8646-2019</t>
        </is>
      </c>
      <c r="B51" s="1" t="n">
        <v>43503</v>
      </c>
      <c r="C51" s="1" t="n">
        <v>45175</v>
      </c>
      <c r="D51" t="inlineStr">
        <is>
          <t>VÄSTRA GÖTALANDS LÄN</t>
        </is>
      </c>
      <c r="E51" t="inlineStr">
        <is>
          <t>DALS-ED</t>
        </is>
      </c>
      <c r="F51" t="inlineStr">
        <is>
          <t>Övriga Aktiebolag</t>
        </is>
      </c>
      <c r="G51" t="n">
        <v>14.8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9298-2019</t>
        </is>
      </c>
      <c r="B52" s="1" t="n">
        <v>43507</v>
      </c>
      <c r="C52" s="1" t="n">
        <v>45175</v>
      </c>
      <c r="D52" t="inlineStr">
        <is>
          <t>VÄSTRA GÖTALANDS LÄN</t>
        </is>
      </c>
      <c r="E52" t="inlineStr">
        <is>
          <t>DALS-ED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9308-2019</t>
        </is>
      </c>
      <c r="B53" s="1" t="n">
        <v>43507</v>
      </c>
      <c r="C53" s="1" t="n">
        <v>45175</v>
      </c>
      <c r="D53" t="inlineStr">
        <is>
          <t>VÄSTRA GÖTALANDS LÄN</t>
        </is>
      </c>
      <c r="E53" t="inlineStr">
        <is>
          <t>DALS-ED</t>
        </is>
      </c>
      <c r="G53" t="n">
        <v>15.6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11208-2019</t>
        </is>
      </c>
      <c r="B54" s="1" t="n">
        <v>43516</v>
      </c>
      <c r="C54" s="1" t="n">
        <v>45175</v>
      </c>
      <c r="D54" t="inlineStr">
        <is>
          <t>VÄSTRA GÖTALANDS LÄN</t>
        </is>
      </c>
      <c r="E54" t="inlineStr">
        <is>
          <t>DALS-ED</t>
        </is>
      </c>
      <c r="G54" t="n">
        <v>2.4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12317-2019</t>
        </is>
      </c>
      <c r="B55" s="1" t="n">
        <v>43523</v>
      </c>
      <c r="C55" s="1" t="n">
        <v>45175</v>
      </c>
      <c r="D55" t="inlineStr">
        <is>
          <t>VÄSTRA GÖTALANDS LÄN</t>
        </is>
      </c>
      <c r="E55" t="inlineStr">
        <is>
          <t>DALS-ED</t>
        </is>
      </c>
      <c r="G55" t="n">
        <v>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12882-2019</t>
        </is>
      </c>
      <c r="B56" s="1" t="n">
        <v>43525</v>
      </c>
      <c r="C56" s="1" t="n">
        <v>45175</v>
      </c>
      <c r="D56" t="inlineStr">
        <is>
          <t>VÄSTRA GÖTALANDS LÄN</t>
        </is>
      </c>
      <c r="E56" t="inlineStr">
        <is>
          <t>DALS-ED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12879-2019</t>
        </is>
      </c>
      <c r="B57" s="1" t="n">
        <v>43525</v>
      </c>
      <c r="C57" s="1" t="n">
        <v>45175</v>
      </c>
      <c r="D57" t="inlineStr">
        <is>
          <t>VÄSTRA GÖTALANDS LÄN</t>
        </is>
      </c>
      <c r="E57" t="inlineStr">
        <is>
          <t>DALS-ED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14763-2019</t>
        </is>
      </c>
      <c r="B58" s="1" t="n">
        <v>43536</v>
      </c>
      <c r="C58" s="1" t="n">
        <v>45175</v>
      </c>
      <c r="D58" t="inlineStr">
        <is>
          <t>VÄSTRA GÖTALANDS LÄN</t>
        </is>
      </c>
      <c r="E58" t="inlineStr">
        <is>
          <t>DALS-ED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14776-2019</t>
        </is>
      </c>
      <c r="B59" s="1" t="n">
        <v>43537</v>
      </c>
      <c r="C59" s="1" t="n">
        <v>45175</v>
      </c>
      <c r="D59" t="inlineStr">
        <is>
          <t>VÄSTRA GÖTALANDS LÄN</t>
        </is>
      </c>
      <c r="E59" t="inlineStr">
        <is>
          <t>DALS-ED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14879-2019</t>
        </is>
      </c>
      <c r="B60" s="1" t="n">
        <v>43537</v>
      </c>
      <c r="C60" s="1" t="n">
        <v>45175</v>
      </c>
      <c r="D60" t="inlineStr">
        <is>
          <t>VÄSTRA GÖTALANDS LÄN</t>
        </is>
      </c>
      <c r="E60" t="inlineStr">
        <is>
          <t>DALS-ED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14931-2019</t>
        </is>
      </c>
      <c r="B61" s="1" t="n">
        <v>43538</v>
      </c>
      <c r="C61" s="1" t="n">
        <v>45175</v>
      </c>
      <c r="D61" t="inlineStr">
        <is>
          <t>VÄSTRA GÖTALANDS LÄN</t>
        </is>
      </c>
      <c r="E61" t="inlineStr">
        <is>
          <t>DALS-ED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15076-2019</t>
        </is>
      </c>
      <c r="B62" s="1" t="n">
        <v>43538</v>
      </c>
      <c r="C62" s="1" t="n">
        <v>45175</v>
      </c>
      <c r="D62" t="inlineStr">
        <is>
          <t>VÄSTRA GÖTALANDS LÄN</t>
        </is>
      </c>
      <c r="E62" t="inlineStr">
        <is>
          <t>DALS-ED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15809-2019</t>
        </is>
      </c>
      <c r="B63" s="1" t="n">
        <v>43542</v>
      </c>
      <c r="C63" s="1" t="n">
        <v>45175</v>
      </c>
      <c r="D63" t="inlineStr">
        <is>
          <t>VÄSTRA GÖTALANDS LÄN</t>
        </is>
      </c>
      <c r="E63" t="inlineStr">
        <is>
          <t>DALS-ED</t>
        </is>
      </c>
      <c r="F63" t="inlineStr">
        <is>
          <t>Kyrkan</t>
        </is>
      </c>
      <c r="G63" t="n">
        <v>6.9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16013-2019</t>
        </is>
      </c>
      <c r="B64" s="1" t="n">
        <v>43544</v>
      </c>
      <c r="C64" s="1" t="n">
        <v>45175</v>
      </c>
      <c r="D64" t="inlineStr">
        <is>
          <t>VÄSTRA GÖTALANDS LÄN</t>
        </is>
      </c>
      <c r="E64" t="inlineStr">
        <is>
          <t>DALS-ED</t>
        </is>
      </c>
      <c r="G64" t="n">
        <v>9.300000000000001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16745-2019</t>
        </is>
      </c>
      <c r="B65" s="1" t="n">
        <v>43549</v>
      </c>
      <c r="C65" s="1" t="n">
        <v>45175</v>
      </c>
      <c r="D65" t="inlineStr">
        <is>
          <t>VÄSTRA GÖTALANDS LÄN</t>
        </is>
      </c>
      <c r="E65" t="inlineStr">
        <is>
          <t>DALS-ED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16768-2019</t>
        </is>
      </c>
      <c r="B66" s="1" t="n">
        <v>43549</v>
      </c>
      <c r="C66" s="1" t="n">
        <v>45175</v>
      </c>
      <c r="D66" t="inlineStr">
        <is>
          <t>VÄSTRA GÖTALANDS LÄN</t>
        </is>
      </c>
      <c r="E66" t="inlineStr">
        <is>
          <t>DALS-ED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17088-2019</t>
        </is>
      </c>
      <c r="B67" s="1" t="n">
        <v>43551</v>
      </c>
      <c r="C67" s="1" t="n">
        <v>45175</v>
      </c>
      <c r="D67" t="inlineStr">
        <is>
          <t>VÄSTRA GÖTALANDS LÄN</t>
        </is>
      </c>
      <c r="E67" t="inlineStr">
        <is>
          <t>DALS-ED</t>
        </is>
      </c>
      <c r="G67" t="n">
        <v>5.9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17093-2019</t>
        </is>
      </c>
      <c r="B68" s="1" t="n">
        <v>43551</v>
      </c>
      <c r="C68" s="1" t="n">
        <v>45175</v>
      </c>
      <c r="D68" t="inlineStr">
        <is>
          <t>VÄSTRA GÖTALANDS LÄN</t>
        </is>
      </c>
      <c r="E68" t="inlineStr">
        <is>
          <t>DALS-ED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17451-2019</t>
        </is>
      </c>
      <c r="B69" s="1" t="n">
        <v>43553</v>
      </c>
      <c r="C69" s="1" t="n">
        <v>45175</v>
      </c>
      <c r="D69" t="inlineStr">
        <is>
          <t>VÄSTRA GÖTALANDS LÄN</t>
        </is>
      </c>
      <c r="E69" t="inlineStr">
        <is>
          <t>DALS-ED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18329-2019</t>
        </is>
      </c>
      <c r="B70" s="1" t="n">
        <v>43558</v>
      </c>
      <c r="C70" s="1" t="n">
        <v>45175</v>
      </c>
      <c r="D70" t="inlineStr">
        <is>
          <t>VÄSTRA GÖTALANDS LÄN</t>
        </is>
      </c>
      <c r="E70" t="inlineStr">
        <is>
          <t>DALS-ED</t>
        </is>
      </c>
      <c r="F70" t="inlineStr">
        <is>
          <t>Kyrkan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19644-2019</t>
        </is>
      </c>
      <c r="B71" s="1" t="n">
        <v>43566</v>
      </c>
      <c r="C71" s="1" t="n">
        <v>45175</v>
      </c>
      <c r="D71" t="inlineStr">
        <is>
          <t>VÄSTRA GÖTALANDS LÄN</t>
        </is>
      </c>
      <c r="E71" t="inlineStr">
        <is>
          <t>DALS-ED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19639-2019</t>
        </is>
      </c>
      <c r="B72" s="1" t="n">
        <v>43566</v>
      </c>
      <c r="C72" s="1" t="n">
        <v>45175</v>
      </c>
      <c r="D72" t="inlineStr">
        <is>
          <t>VÄSTRA GÖTALANDS LÄN</t>
        </is>
      </c>
      <c r="E72" t="inlineStr">
        <is>
          <t>DALS-ED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20074-2019</t>
        </is>
      </c>
      <c r="B73" s="1" t="n">
        <v>43570</v>
      </c>
      <c r="C73" s="1" t="n">
        <v>45175</v>
      </c>
      <c r="D73" t="inlineStr">
        <is>
          <t>VÄSTRA GÖTALANDS LÄN</t>
        </is>
      </c>
      <c r="E73" t="inlineStr">
        <is>
          <t>DALS-ED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20979-2019</t>
        </is>
      </c>
      <c r="B74" s="1" t="n">
        <v>43578</v>
      </c>
      <c r="C74" s="1" t="n">
        <v>45175</v>
      </c>
      <c r="D74" t="inlineStr">
        <is>
          <t>VÄSTRA GÖTALANDS LÄN</t>
        </is>
      </c>
      <c r="E74" t="inlineStr">
        <is>
          <t>DALS-ED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22554-2019</t>
        </is>
      </c>
      <c r="B75" s="1" t="n">
        <v>43587</v>
      </c>
      <c r="C75" s="1" t="n">
        <v>45175</v>
      </c>
      <c r="D75" t="inlineStr">
        <is>
          <t>VÄSTRA GÖTALANDS LÄN</t>
        </is>
      </c>
      <c r="E75" t="inlineStr">
        <is>
          <t>DALS-ED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22662-2019</t>
        </is>
      </c>
      <c r="B76" s="1" t="n">
        <v>43587</v>
      </c>
      <c r="C76" s="1" t="n">
        <v>45175</v>
      </c>
      <c r="D76" t="inlineStr">
        <is>
          <t>VÄSTRA GÖTALANDS LÄN</t>
        </is>
      </c>
      <c r="E76" t="inlineStr">
        <is>
          <t>DALS-ED</t>
        </is>
      </c>
      <c r="G76" t="n">
        <v>3.6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23623-2019</t>
        </is>
      </c>
      <c r="B77" s="1" t="n">
        <v>43587</v>
      </c>
      <c r="C77" s="1" t="n">
        <v>45175</v>
      </c>
      <c r="D77" t="inlineStr">
        <is>
          <t>VÄSTRA GÖTALANDS LÄN</t>
        </is>
      </c>
      <c r="E77" t="inlineStr">
        <is>
          <t>DALS-ED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23597-2019</t>
        </is>
      </c>
      <c r="B78" s="1" t="n">
        <v>43587</v>
      </c>
      <c r="C78" s="1" t="n">
        <v>45175</v>
      </c>
      <c r="D78" t="inlineStr">
        <is>
          <t>VÄSTRA GÖTALANDS LÄN</t>
        </is>
      </c>
      <c r="E78" t="inlineStr">
        <is>
          <t>DALS-ED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22667-2019</t>
        </is>
      </c>
      <c r="B79" s="1" t="n">
        <v>43587</v>
      </c>
      <c r="C79" s="1" t="n">
        <v>45175</v>
      </c>
      <c r="D79" t="inlineStr">
        <is>
          <t>VÄSTRA GÖTALANDS LÄN</t>
        </is>
      </c>
      <c r="E79" t="inlineStr">
        <is>
          <t>DALS-ED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23634-2019</t>
        </is>
      </c>
      <c r="B80" s="1" t="n">
        <v>43587</v>
      </c>
      <c r="C80" s="1" t="n">
        <v>45175</v>
      </c>
      <c r="D80" t="inlineStr">
        <is>
          <t>VÄSTRA GÖTALANDS LÄN</t>
        </is>
      </c>
      <c r="E80" t="inlineStr">
        <is>
          <t>DALS-ED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22851-2019</t>
        </is>
      </c>
      <c r="B81" s="1" t="n">
        <v>43591</v>
      </c>
      <c r="C81" s="1" t="n">
        <v>45175</v>
      </c>
      <c r="D81" t="inlineStr">
        <is>
          <t>VÄSTRA GÖTALANDS LÄN</t>
        </is>
      </c>
      <c r="E81" t="inlineStr">
        <is>
          <t>DALS-ED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26262-2019</t>
        </is>
      </c>
      <c r="B82" s="1" t="n">
        <v>43610</v>
      </c>
      <c r="C82" s="1" t="n">
        <v>45175</v>
      </c>
      <c r="D82" t="inlineStr">
        <is>
          <t>VÄSTRA GÖTALANDS LÄN</t>
        </is>
      </c>
      <c r="E82" t="inlineStr">
        <is>
          <t>DALS-ED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27112-2019</t>
        </is>
      </c>
      <c r="B83" s="1" t="n">
        <v>43612</v>
      </c>
      <c r="C83" s="1" t="n">
        <v>45175</v>
      </c>
      <c r="D83" t="inlineStr">
        <is>
          <t>VÄSTRA GÖTALANDS LÄN</t>
        </is>
      </c>
      <c r="E83" t="inlineStr">
        <is>
          <t>DALS-ED</t>
        </is>
      </c>
      <c r="G83" t="n">
        <v>11.5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30280-2019</t>
        </is>
      </c>
      <c r="B84" s="1" t="n">
        <v>43633</v>
      </c>
      <c r="C84" s="1" t="n">
        <v>45175</v>
      </c>
      <c r="D84" t="inlineStr">
        <is>
          <t>VÄSTRA GÖTALANDS LÄN</t>
        </is>
      </c>
      <c r="E84" t="inlineStr">
        <is>
          <t>DALS-ED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30458-2019</t>
        </is>
      </c>
      <c r="B85" s="1" t="n">
        <v>43633</v>
      </c>
      <c r="C85" s="1" t="n">
        <v>45175</v>
      </c>
      <c r="D85" t="inlineStr">
        <is>
          <t>VÄSTRA GÖTALANDS LÄN</t>
        </is>
      </c>
      <c r="E85" t="inlineStr">
        <is>
          <t>DALS-ED</t>
        </is>
      </c>
      <c r="G85" t="n">
        <v>5.6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31950-2019</t>
        </is>
      </c>
      <c r="B86" s="1" t="n">
        <v>43643</v>
      </c>
      <c r="C86" s="1" t="n">
        <v>45175</v>
      </c>
      <c r="D86" t="inlineStr">
        <is>
          <t>VÄSTRA GÖTALANDS LÄN</t>
        </is>
      </c>
      <c r="E86" t="inlineStr">
        <is>
          <t>DALS-ED</t>
        </is>
      </c>
      <c r="G86" t="n">
        <v>9.6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32345-2019</t>
        </is>
      </c>
      <c r="B87" s="1" t="n">
        <v>43644</v>
      </c>
      <c r="C87" s="1" t="n">
        <v>45175</v>
      </c>
      <c r="D87" t="inlineStr">
        <is>
          <t>VÄSTRA GÖTALANDS LÄN</t>
        </is>
      </c>
      <c r="E87" t="inlineStr">
        <is>
          <t>DALS-ED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33501-2019</t>
        </is>
      </c>
      <c r="B88" s="1" t="n">
        <v>43651</v>
      </c>
      <c r="C88" s="1" t="n">
        <v>45175</v>
      </c>
      <c r="D88" t="inlineStr">
        <is>
          <t>VÄSTRA GÖTALANDS LÄN</t>
        </is>
      </c>
      <c r="E88" t="inlineStr">
        <is>
          <t>DALS-ED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33500-2019</t>
        </is>
      </c>
      <c r="B89" s="1" t="n">
        <v>43651</v>
      </c>
      <c r="C89" s="1" t="n">
        <v>45175</v>
      </c>
      <c r="D89" t="inlineStr">
        <is>
          <t>VÄSTRA GÖTALANDS LÄN</t>
        </is>
      </c>
      <c r="E89" t="inlineStr">
        <is>
          <t>DALS-ED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38502-2019</t>
        </is>
      </c>
      <c r="B90" s="1" t="n">
        <v>43685</v>
      </c>
      <c r="C90" s="1" t="n">
        <v>45175</v>
      </c>
      <c r="D90" t="inlineStr">
        <is>
          <t>VÄSTRA GÖTALANDS LÄN</t>
        </is>
      </c>
      <c r="E90" t="inlineStr">
        <is>
          <t>DALS-ED</t>
        </is>
      </c>
      <c r="G90" t="n">
        <v>15.9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38512-2019</t>
        </is>
      </c>
      <c r="B91" s="1" t="n">
        <v>43685</v>
      </c>
      <c r="C91" s="1" t="n">
        <v>45175</v>
      </c>
      <c r="D91" t="inlineStr">
        <is>
          <t>VÄSTRA GÖTALANDS LÄN</t>
        </is>
      </c>
      <c r="E91" t="inlineStr">
        <is>
          <t>DALS-ED</t>
        </is>
      </c>
      <c r="G91" t="n">
        <v>24.8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39062-2019</t>
        </is>
      </c>
      <c r="B92" s="1" t="n">
        <v>43689</v>
      </c>
      <c r="C92" s="1" t="n">
        <v>45175</v>
      </c>
      <c r="D92" t="inlineStr">
        <is>
          <t>VÄSTRA GÖTALANDS LÄN</t>
        </is>
      </c>
      <c r="E92" t="inlineStr">
        <is>
          <t>DALS-ED</t>
        </is>
      </c>
      <c r="F92" t="inlineStr">
        <is>
          <t>Övriga Aktiebolag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42213-2019</t>
        </is>
      </c>
      <c r="B93" s="1" t="n">
        <v>43698</v>
      </c>
      <c r="C93" s="1" t="n">
        <v>45175</v>
      </c>
      <c r="D93" t="inlineStr">
        <is>
          <t>VÄSTRA GÖTALANDS LÄN</t>
        </is>
      </c>
      <c r="E93" t="inlineStr">
        <is>
          <t>DALS-ED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43847-2019</t>
        </is>
      </c>
      <c r="B94" s="1" t="n">
        <v>43707</v>
      </c>
      <c r="C94" s="1" t="n">
        <v>45175</v>
      </c>
      <c r="D94" t="inlineStr">
        <is>
          <t>VÄSTRA GÖTALANDS LÄN</t>
        </is>
      </c>
      <c r="E94" t="inlineStr">
        <is>
          <t>DALS-ED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46969-2019</t>
        </is>
      </c>
      <c r="B95" s="1" t="n">
        <v>43720</v>
      </c>
      <c r="C95" s="1" t="n">
        <v>45175</v>
      </c>
      <c r="D95" t="inlineStr">
        <is>
          <t>VÄSTRA GÖTALANDS LÄN</t>
        </is>
      </c>
      <c r="E95" t="inlineStr">
        <is>
          <t>DALS-ED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46829-2019</t>
        </is>
      </c>
      <c r="B96" s="1" t="n">
        <v>43720</v>
      </c>
      <c r="C96" s="1" t="n">
        <v>45175</v>
      </c>
      <c r="D96" t="inlineStr">
        <is>
          <t>VÄSTRA GÖTALANDS LÄN</t>
        </is>
      </c>
      <c r="E96" t="inlineStr">
        <is>
          <t>DALS-ED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48070-2019</t>
        </is>
      </c>
      <c r="B97" s="1" t="n">
        <v>43725</v>
      </c>
      <c r="C97" s="1" t="n">
        <v>45175</v>
      </c>
      <c r="D97" t="inlineStr">
        <is>
          <t>VÄSTRA GÖTALANDS LÄN</t>
        </is>
      </c>
      <c r="E97" t="inlineStr">
        <is>
          <t>DALS-ED</t>
        </is>
      </c>
      <c r="G97" t="n">
        <v>12.5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51591-2019</t>
        </is>
      </c>
      <c r="B98" s="1" t="n">
        <v>43740</v>
      </c>
      <c r="C98" s="1" t="n">
        <v>45175</v>
      </c>
      <c r="D98" t="inlineStr">
        <is>
          <t>VÄSTRA GÖTALANDS LÄN</t>
        </is>
      </c>
      <c r="E98" t="inlineStr">
        <is>
          <t>DALS-ED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53697-2019</t>
        </is>
      </c>
      <c r="B99" s="1" t="n">
        <v>43741</v>
      </c>
      <c r="C99" s="1" t="n">
        <v>45175</v>
      </c>
      <c r="D99" t="inlineStr">
        <is>
          <t>VÄSTRA GÖTALANDS LÄN</t>
        </is>
      </c>
      <c r="E99" t="inlineStr">
        <is>
          <t>DALS-ED</t>
        </is>
      </c>
      <c r="G99" t="n">
        <v>6.8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53043-2019</t>
        </is>
      </c>
      <c r="B100" s="1" t="n">
        <v>43747</v>
      </c>
      <c r="C100" s="1" t="n">
        <v>45175</v>
      </c>
      <c r="D100" t="inlineStr">
        <is>
          <t>VÄSTRA GÖTALANDS LÄN</t>
        </is>
      </c>
      <c r="E100" t="inlineStr">
        <is>
          <t>DALS-ED</t>
        </is>
      </c>
      <c r="G100" t="n">
        <v>2.7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56957-2019</t>
        </is>
      </c>
      <c r="B101" s="1" t="n">
        <v>43766</v>
      </c>
      <c r="C101" s="1" t="n">
        <v>45175</v>
      </c>
      <c r="D101" t="inlineStr">
        <is>
          <t>VÄSTRA GÖTALANDS LÄN</t>
        </is>
      </c>
      <c r="E101" t="inlineStr">
        <is>
          <t>DALS-ED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58120-2019</t>
        </is>
      </c>
      <c r="B102" s="1" t="n">
        <v>43766</v>
      </c>
      <c r="C102" s="1" t="n">
        <v>45175</v>
      </c>
      <c r="D102" t="inlineStr">
        <is>
          <t>VÄSTRA GÖTALANDS LÄN</t>
        </is>
      </c>
      <c r="E102" t="inlineStr">
        <is>
          <t>DALS-ED</t>
        </is>
      </c>
      <c r="G102" t="n">
        <v>4.9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57954-2019</t>
        </is>
      </c>
      <c r="B103" s="1" t="n">
        <v>43769</v>
      </c>
      <c r="C103" s="1" t="n">
        <v>45175</v>
      </c>
      <c r="D103" t="inlineStr">
        <is>
          <t>VÄSTRA GÖTALANDS LÄN</t>
        </is>
      </c>
      <c r="E103" t="inlineStr">
        <is>
          <t>DALS-ED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57953-2019</t>
        </is>
      </c>
      <c r="B104" s="1" t="n">
        <v>43769</v>
      </c>
      <c r="C104" s="1" t="n">
        <v>45175</v>
      </c>
      <c r="D104" t="inlineStr">
        <is>
          <t>VÄSTRA GÖTALANDS LÄN</t>
        </is>
      </c>
      <c r="E104" t="inlineStr">
        <is>
          <t>DALS-ED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60276-2019</t>
        </is>
      </c>
      <c r="B105" s="1" t="n">
        <v>43776</v>
      </c>
      <c r="C105" s="1" t="n">
        <v>45175</v>
      </c>
      <c r="D105" t="inlineStr">
        <is>
          <t>VÄSTRA GÖTALANDS LÄN</t>
        </is>
      </c>
      <c r="E105" t="inlineStr">
        <is>
          <t>DALS-ED</t>
        </is>
      </c>
      <c r="F105" t="inlineStr">
        <is>
          <t>Kyrkan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61245-2019</t>
        </is>
      </c>
      <c r="B106" s="1" t="n">
        <v>43783</v>
      </c>
      <c r="C106" s="1" t="n">
        <v>45175</v>
      </c>
      <c r="D106" t="inlineStr">
        <is>
          <t>VÄSTRA GÖTALANDS LÄN</t>
        </is>
      </c>
      <c r="E106" t="inlineStr">
        <is>
          <t>DALS-ED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63317-2019</t>
        </is>
      </c>
      <c r="B107" s="1" t="n">
        <v>43787</v>
      </c>
      <c r="C107" s="1" t="n">
        <v>45175</v>
      </c>
      <c r="D107" t="inlineStr">
        <is>
          <t>VÄSTRA GÖTALANDS LÄN</t>
        </is>
      </c>
      <c r="E107" t="inlineStr">
        <is>
          <t>DALS-ED</t>
        </is>
      </c>
      <c r="F107" t="inlineStr">
        <is>
          <t>Kyrkan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62146-2019</t>
        </is>
      </c>
      <c r="B108" s="1" t="n">
        <v>43787</v>
      </c>
      <c r="C108" s="1" t="n">
        <v>45175</v>
      </c>
      <c r="D108" t="inlineStr">
        <is>
          <t>VÄSTRA GÖTALANDS LÄN</t>
        </is>
      </c>
      <c r="E108" t="inlineStr">
        <is>
          <t>DALS-ED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65437-2019</t>
        </is>
      </c>
      <c r="B109" s="1" t="n">
        <v>43803</v>
      </c>
      <c r="C109" s="1" t="n">
        <v>45175</v>
      </c>
      <c r="D109" t="inlineStr">
        <is>
          <t>VÄSTRA GÖTALANDS LÄN</t>
        </is>
      </c>
      <c r="E109" t="inlineStr">
        <is>
          <t>DALS-ED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67868-2019</t>
        </is>
      </c>
      <c r="B110" s="1" t="n">
        <v>43816</v>
      </c>
      <c r="C110" s="1" t="n">
        <v>45175</v>
      </c>
      <c r="D110" t="inlineStr">
        <is>
          <t>VÄSTRA GÖTALANDS LÄN</t>
        </is>
      </c>
      <c r="E110" t="inlineStr">
        <is>
          <t>DALS-ED</t>
        </is>
      </c>
      <c r="G110" t="n">
        <v>3.6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4601-2020</t>
        </is>
      </c>
      <c r="B111" s="1" t="n">
        <v>43851</v>
      </c>
      <c r="C111" s="1" t="n">
        <v>45175</v>
      </c>
      <c r="D111" t="inlineStr">
        <is>
          <t>VÄSTRA GÖTALANDS LÄN</t>
        </is>
      </c>
      <c r="E111" t="inlineStr">
        <is>
          <t>DALS-ED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5324-2020</t>
        </is>
      </c>
      <c r="B112" s="1" t="n">
        <v>43857</v>
      </c>
      <c r="C112" s="1" t="n">
        <v>45175</v>
      </c>
      <c r="D112" t="inlineStr">
        <is>
          <t>VÄSTRA GÖTALANDS LÄN</t>
        </is>
      </c>
      <c r="E112" t="inlineStr">
        <is>
          <t>DALS-ED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6322-2020</t>
        </is>
      </c>
      <c r="B113" s="1" t="n">
        <v>43866</v>
      </c>
      <c r="C113" s="1" t="n">
        <v>45175</v>
      </c>
      <c r="D113" t="inlineStr">
        <is>
          <t>VÄSTRA GÖTALANDS LÄN</t>
        </is>
      </c>
      <c r="E113" t="inlineStr">
        <is>
          <t>DALS-ED</t>
        </is>
      </c>
      <c r="G113" t="n">
        <v>7.4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7594-2020</t>
        </is>
      </c>
      <c r="B114" s="1" t="n">
        <v>43871</v>
      </c>
      <c r="C114" s="1" t="n">
        <v>45175</v>
      </c>
      <c r="D114" t="inlineStr">
        <is>
          <t>VÄSTRA GÖTALANDS LÄN</t>
        </is>
      </c>
      <c r="E114" t="inlineStr">
        <is>
          <t>DALS-ED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7522-2020</t>
        </is>
      </c>
      <c r="B115" s="1" t="n">
        <v>43872</v>
      </c>
      <c r="C115" s="1" t="n">
        <v>45175</v>
      </c>
      <c r="D115" t="inlineStr">
        <is>
          <t>VÄSTRA GÖTALANDS LÄN</t>
        </is>
      </c>
      <c r="E115" t="inlineStr">
        <is>
          <t>DALS-ED</t>
        </is>
      </c>
      <c r="F115" t="inlineStr">
        <is>
          <t>Kommuner</t>
        </is>
      </c>
      <c r="G115" t="n">
        <v>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7771-2020</t>
        </is>
      </c>
      <c r="B116" s="1" t="n">
        <v>43872</v>
      </c>
      <c r="C116" s="1" t="n">
        <v>45175</v>
      </c>
      <c r="D116" t="inlineStr">
        <is>
          <t>VÄSTRA GÖTALANDS LÄN</t>
        </is>
      </c>
      <c r="E116" t="inlineStr">
        <is>
          <t>DALS-ED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7534-2020</t>
        </is>
      </c>
      <c r="B117" s="1" t="n">
        <v>43872</v>
      </c>
      <c r="C117" s="1" t="n">
        <v>45175</v>
      </c>
      <c r="D117" t="inlineStr">
        <is>
          <t>VÄSTRA GÖTALANDS LÄN</t>
        </is>
      </c>
      <c r="E117" t="inlineStr">
        <is>
          <t>DALS-ED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11366-2020</t>
        </is>
      </c>
      <c r="B118" s="1" t="n">
        <v>43886</v>
      </c>
      <c r="C118" s="1" t="n">
        <v>45175</v>
      </c>
      <c r="D118" t="inlineStr">
        <is>
          <t>VÄSTRA GÖTALANDS LÄN</t>
        </is>
      </c>
      <c r="E118" t="inlineStr">
        <is>
          <t>DALS-ED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10433-2020</t>
        </is>
      </c>
      <c r="B119" s="1" t="n">
        <v>43886</v>
      </c>
      <c r="C119" s="1" t="n">
        <v>45175</v>
      </c>
      <c r="D119" t="inlineStr">
        <is>
          <t>VÄSTRA GÖTALANDS LÄN</t>
        </is>
      </c>
      <c r="E119" t="inlineStr">
        <is>
          <t>DALS-ED</t>
        </is>
      </c>
      <c r="F119" t="inlineStr">
        <is>
          <t>Bergvik skog väst AB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11370-2020</t>
        </is>
      </c>
      <c r="B120" s="1" t="n">
        <v>43886</v>
      </c>
      <c r="C120" s="1" t="n">
        <v>45175</v>
      </c>
      <c r="D120" t="inlineStr">
        <is>
          <t>VÄSTRA GÖTALANDS LÄN</t>
        </is>
      </c>
      <c r="E120" t="inlineStr">
        <is>
          <t>DALS-ED</t>
        </is>
      </c>
      <c r="G120" t="n">
        <v>6.5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11091-2020</t>
        </is>
      </c>
      <c r="B121" s="1" t="n">
        <v>43889</v>
      </c>
      <c r="C121" s="1" t="n">
        <v>45175</v>
      </c>
      <c r="D121" t="inlineStr">
        <is>
          <t>VÄSTRA GÖTALANDS LÄN</t>
        </is>
      </c>
      <c r="E121" t="inlineStr">
        <is>
          <t>DALS-ED</t>
        </is>
      </c>
      <c r="G121" t="n">
        <v>8.800000000000001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11080-2020</t>
        </is>
      </c>
      <c r="B122" s="1" t="n">
        <v>43889</v>
      </c>
      <c r="C122" s="1" t="n">
        <v>45175</v>
      </c>
      <c r="D122" t="inlineStr">
        <is>
          <t>VÄSTRA GÖTALANDS LÄN</t>
        </is>
      </c>
      <c r="E122" t="inlineStr">
        <is>
          <t>DALS-ED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13421-2020</t>
        </is>
      </c>
      <c r="B123" s="1" t="n">
        <v>43894</v>
      </c>
      <c r="C123" s="1" t="n">
        <v>45175</v>
      </c>
      <c r="D123" t="inlineStr">
        <is>
          <t>VÄSTRA GÖTALANDS LÄN</t>
        </is>
      </c>
      <c r="E123" t="inlineStr">
        <is>
          <t>DALS-ED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12582-2020</t>
        </is>
      </c>
      <c r="B124" s="1" t="n">
        <v>43899</v>
      </c>
      <c r="C124" s="1" t="n">
        <v>45175</v>
      </c>
      <c r="D124" t="inlineStr">
        <is>
          <t>VÄSTRA GÖTALANDS LÄN</t>
        </is>
      </c>
      <c r="E124" t="inlineStr">
        <is>
          <t>DALS-ED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13134-2020</t>
        </is>
      </c>
      <c r="B125" s="1" t="n">
        <v>43901</v>
      </c>
      <c r="C125" s="1" t="n">
        <v>45175</v>
      </c>
      <c r="D125" t="inlineStr">
        <is>
          <t>VÄSTRA GÖTALANDS LÄN</t>
        </is>
      </c>
      <c r="E125" t="inlineStr">
        <is>
          <t>DALS-ED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14603-2020</t>
        </is>
      </c>
      <c r="B126" s="1" t="n">
        <v>43901</v>
      </c>
      <c r="C126" s="1" t="n">
        <v>45175</v>
      </c>
      <c r="D126" t="inlineStr">
        <is>
          <t>VÄSTRA GÖTALANDS LÄN</t>
        </is>
      </c>
      <c r="E126" t="inlineStr">
        <is>
          <t>DALS-ED</t>
        </is>
      </c>
      <c r="F126" t="inlineStr">
        <is>
          <t>Kyrkan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13127-2020</t>
        </is>
      </c>
      <c r="B127" s="1" t="n">
        <v>43901</v>
      </c>
      <c r="C127" s="1" t="n">
        <v>45175</v>
      </c>
      <c r="D127" t="inlineStr">
        <is>
          <t>VÄSTRA GÖTALANDS LÄN</t>
        </is>
      </c>
      <c r="E127" t="inlineStr">
        <is>
          <t>DALS-ED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14568-2020</t>
        </is>
      </c>
      <c r="B128" s="1" t="n">
        <v>43908</v>
      </c>
      <c r="C128" s="1" t="n">
        <v>45175</v>
      </c>
      <c r="D128" t="inlineStr">
        <is>
          <t>VÄSTRA GÖTALANDS LÄN</t>
        </is>
      </c>
      <c r="E128" t="inlineStr">
        <is>
          <t>DALS-ED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14413-2020</t>
        </is>
      </c>
      <c r="B129" s="1" t="n">
        <v>43908</v>
      </c>
      <c r="C129" s="1" t="n">
        <v>45175</v>
      </c>
      <c r="D129" t="inlineStr">
        <is>
          <t>VÄSTRA GÖTALANDS LÄN</t>
        </is>
      </c>
      <c r="E129" t="inlineStr">
        <is>
          <t>DALS-ED</t>
        </is>
      </c>
      <c r="G129" t="n">
        <v>5.9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14646-2020</t>
        </is>
      </c>
      <c r="B130" s="1" t="n">
        <v>43909</v>
      </c>
      <c r="C130" s="1" t="n">
        <v>45175</v>
      </c>
      <c r="D130" t="inlineStr">
        <is>
          <t>VÄSTRA GÖTALANDS LÄN</t>
        </is>
      </c>
      <c r="E130" t="inlineStr">
        <is>
          <t>DALS-ED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15841-2020</t>
        </is>
      </c>
      <c r="B131" s="1" t="n">
        <v>43915</v>
      </c>
      <c r="C131" s="1" t="n">
        <v>45175</v>
      </c>
      <c r="D131" t="inlineStr">
        <is>
          <t>VÄSTRA GÖTALANDS LÄN</t>
        </is>
      </c>
      <c r="E131" t="inlineStr">
        <is>
          <t>DALS-ED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15819-2020</t>
        </is>
      </c>
      <c r="B132" s="1" t="n">
        <v>43915</v>
      </c>
      <c r="C132" s="1" t="n">
        <v>45175</v>
      </c>
      <c r="D132" t="inlineStr">
        <is>
          <t>VÄSTRA GÖTALANDS LÄN</t>
        </is>
      </c>
      <c r="E132" t="inlineStr">
        <is>
          <t>DALS-ED</t>
        </is>
      </c>
      <c r="G132" t="n">
        <v>10.1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15827-2020</t>
        </is>
      </c>
      <c r="B133" s="1" t="n">
        <v>43915</v>
      </c>
      <c r="C133" s="1" t="n">
        <v>45175</v>
      </c>
      <c r="D133" t="inlineStr">
        <is>
          <t>VÄSTRA GÖTALANDS LÄN</t>
        </is>
      </c>
      <c r="E133" t="inlineStr">
        <is>
          <t>DALS-ED</t>
        </is>
      </c>
      <c r="F133" t="inlineStr">
        <is>
          <t>Kommuner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16256-2020</t>
        </is>
      </c>
      <c r="B134" s="1" t="n">
        <v>43917</v>
      </c>
      <c r="C134" s="1" t="n">
        <v>45175</v>
      </c>
      <c r="D134" t="inlineStr">
        <is>
          <t>VÄSTRA GÖTALANDS LÄN</t>
        </is>
      </c>
      <c r="E134" t="inlineStr">
        <is>
          <t>DALS-ED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16411-2020</t>
        </is>
      </c>
      <c r="B135" s="1" t="n">
        <v>43918</v>
      </c>
      <c r="C135" s="1" t="n">
        <v>45175</v>
      </c>
      <c r="D135" t="inlineStr">
        <is>
          <t>VÄSTRA GÖTALANDS LÄN</t>
        </is>
      </c>
      <c r="E135" t="inlineStr">
        <is>
          <t>DALS-ED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17537-2020</t>
        </is>
      </c>
      <c r="B136" s="1" t="n">
        <v>43923</v>
      </c>
      <c r="C136" s="1" t="n">
        <v>45175</v>
      </c>
      <c r="D136" t="inlineStr">
        <is>
          <t>VÄSTRA GÖTALANDS LÄN</t>
        </is>
      </c>
      <c r="E136" t="inlineStr">
        <is>
          <t>DALS-ED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17839-2020</t>
        </is>
      </c>
      <c r="B137" s="1" t="n">
        <v>43924</v>
      </c>
      <c r="C137" s="1" t="n">
        <v>45175</v>
      </c>
      <c r="D137" t="inlineStr">
        <is>
          <t>VÄSTRA GÖTALANDS LÄN</t>
        </is>
      </c>
      <c r="E137" t="inlineStr">
        <is>
          <t>DALS-ED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18152-2020</t>
        </is>
      </c>
      <c r="B138" s="1" t="n">
        <v>43927</v>
      </c>
      <c r="C138" s="1" t="n">
        <v>45175</v>
      </c>
      <c r="D138" t="inlineStr">
        <is>
          <t>VÄSTRA GÖTALANDS LÄN</t>
        </is>
      </c>
      <c r="E138" t="inlineStr">
        <is>
          <t>DALS-ED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19132-2020</t>
        </is>
      </c>
      <c r="B139" s="1" t="n">
        <v>43936</v>
      </c>
      <c r="C139" s="1" t="n">
        <v>45175</v>
      </c>
      <c r="D139" t="inlineStr">
        <is>
          <t>VÄSTRA GÖTALANDS LÄN</t>
        </is>
      </c>
      <c r="E139" t="inlineStr">
        <is>
          <t>DALS-ED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20470-2020</t>
        </is>
      </c>
      <c r="B140" s="1" t="n">
        <v>43945</v>
      </c>
      <c r="C140" s="1" t="n">
        <v>45175</v>
      </c>
      <c r="D140" t="inlineStr">
        <is>
          <t>VÄSTRA GÖTALANDS LÄN</t>
        </is>
      </c>
      <c r="E140" t="inlineStr">
        <is>
          <t>DALS-ED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20265-2020</t>
        </is>
      </c>
      <c r="B141" s="1" t="n">
        <v>43945</v>
      </c>
      <c r="C141" s="1" t="n">
        <v>45175</v>
      </c>
      <c r="D141" t="inlineStr">
        <is>
          <t>VÄSTRA GÖTALANDS LÄN</t>
        </is>
      </c>
      <c r="E141" t="inlineStr">
        <is>
          <t>DALS-ED</t>
        </is>
      </c>
      <c r="G141" t="n">
        <v>3.9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20882-2020</t>
        </is>
      </c>
      <c r="B142" s="1" t="n">
        <v>43950</v>
      </c>
      <c r="C142" s="1" t="n">
        <v>45175</v>
      </c>
      <c r="D142" t="inlineStr">
        <is>
          <t>VÄSTRA GÖTALANDS LÄN</t>
        </is>
      </c>
      <c r="E142" t="inlineStr">
        <is>
          <t>DALS-ED</t>
        </is>
      </c>
      <c r="G142" t="n">
        <v>10.2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21253-2020</t>
        </is>
      </c>
      <c r="B143" s="1" t="n">
        <v>43955</v>
      </c>
      <c r="C143" s="1" t="n">
        <v>45175</v>
      </c>
      <c r="D143" t="inlineStr">
        <is>
          <t>VÄSTRA GÖTALANDS LÄN</t>
        </is>
      </c>
      <c r="E143" t="inlineStr">
        <is>
          <t>DALS-ED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22559-2020</t>
        </is>
      </c>
      <c r="B144" s="1" t="n">
        <v>43959</v>
      </c>
      <c r="C144" s="1" t="n">
        <v>45175</v>
      </c>
      <c r="D144" t="inlineStr">
        <is>
          <t>VÄSTRA GÖTALANDS LÄN</t>
        </is>
      </c>
      <c r="E144" t="inlineStr">
        <is>
          <t>DALS-ED</t>
        </is>
      </c>
      <c r="F144" t="inlineStr">
        <is>
          <t>Kyrkan</t>
        </is>
      </c>
      <c r="G144" t="n">
        <v>3.7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23239-2020</t>
        </is>
      </c>
      <c r="B145" s="1" t="n">
        <v>43964</v>
      </c>
      <c r="C145" s="1" t="n">
        <v>45175</v>
      </c>
      <c r="D145" t="inlineStr">
        <is>
          <t>VÄSTRA GÖTALANDS LÄN</t>
        </is>
      </c>
      <c r="E145" t="inlineStr">
        <is>
          <t>DALS-ED</t>
        </is>
      </c>
      <c r="G145" t="n">
        <v>5.5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25847-2020</t>
        </is>
      </c>
      <c r="B146" s="1" t="n">
        <v>43983</v>
      </c>
      <c r="C146" s="1" t="n">
        <v>45175</v>
      </c>
      <c r="D146" t="inlineStr">
        <is>
          <t>VÄSTRA GÖTALANDS LÄN</t>
        </is>
      </c>
      <c r="E146" t="inlineStr">
        <is>
          <t>DALS-ED</t>
        </is>
      </c>
      <c r="G146" t="n">
        <v>3.4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26804-2020</t>
        </is>
      </c>
      <c r="B147" s="1" t="n">
        <v>43987</v>
      </c>
      <c r="C147" s="1" t="n">
        <v>45175</v>
      </c>
      <c r="D147" t="inlineStr">
        <is>
          <t>VÄSTRA GÖTALANDS LÄN</t>
        </is>
      </c>
      <c r="E147" t="inlineStr">
        <is>
          <t>DALS-ED</t>
        </is>
      </c>
      <c r="G147" t="n">
        <v>3.3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32111-2020</t>
        </is>
      </c>
      <c r="B148" s="1" t="n">
        <v>44014</v>
      </c>
      <c r="C148" s="1" t="n">
        <v>45175</v>
      </c>
      <c r="D148" t="inlineStr">
        <is>
          <t>VÄSTRA GÖTALANDS LÄN</t>
        </is>
      </c>
      <c r="E148" t="inlineStr">
        <is>
          <t>DALS-ED</t>
        </is>
      </c>
      <c r="F148" t="inlineStr">
        <is>
          <t>Kyrkan</t>
        </is>
      </c>
      <c r="G148" t="n">
        <v>4.9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32100-2020</t>
        </is>
      </c>
      <c r="B149" s="1" t="n">
        <v>44014</v>
      </c>
      <c r="C149" s="1" t="n">
        <v>45175</v>
      </c>
      <c r="D149" t="inlineStr">
        <is>
          <t>VÄSTRA GÖTALANDS LÄN</t>
        </is>
      </c>
      <c r="E149" t="inlineStr">
        <is>
          <t>DALS-ED</t>
        </is>
      </c>
      <c r="F149" t="inlineStr">
        <is>
          <t>Kyrkan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33377-2020</t>
        </is>
      </c>
      <c r="B150" s="1" t="n">
        <v>44021</v>
      </c>
      <c r="C150" s="1" t="n">
        <v>45175</v>
      </c>
      <c r="D150" t="inlineStr">
        <is>
          <t>VÄSTRA GÖTALANDS LÄN</t>
        </is>
      </c>
      <c r="E150" t="inlineStr">
        <is>
          <t>DALS-ED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33706-2020</t>
        </is>
      </c>
      <c r="B151" s="1" t="n">
        <v>44022</v>
      </c>
      <c r="C151" s="1" t="n">
        <v>45175</v>
      </c>
      <c r="D151" t="inlineStr">
        <is>
          <t>VÄSTRA GÖTALANDS LÄN</t>
        </is>
      </c>
      <c r="E151" t="inlineStr">
        <is>
          <t>DALS-ED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33698-2020</t>
        </is>
      </c>
      <c r="B152" s="1" t="n">
        <v>44022</v>
      </c>
      <c r="C152" s="1" t="n">
        <v>45175</v>
      </c>
      <c r="D152" t="inlineStr">
        <is>
          <t>VÄSTRA GÖTALANDS LÄN</t>
        </is>
      </c>
      <c r="E152" t="inlineStr">
        <is>
          <t>DALS-ED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35885-2020</t>
        </is>
      </c>
      <c r="B153" s="1" t="n">
        <v>44047</v>
      </c>
      <c r="C153" s="1" t="n">
        <v>45175</v>
      </c>
      <c r="D153" t="inlineStr">
        <is>
          <t>VÄSTRA GÖTALANDS LÄN</t>
        </is>
      </c>
      <c r="E153" t="inlineStr">
        <is>
          <t>DALS-ED</t>
        </is>
      </c>
      <c r="F153" t="inlineStr">
        <is>
          <t>Kommuner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36260-2020</t>
        </is>
      </c>
      <c r="B154" s="1" t="n">
        <v>44049</v>
      </c>
      <c r="C154" s="1" t="n">
        <v>45175</v>
      </c>
      <c r="D154" t="inlineStr">
        <is>
          <t>VÄSTRA GÖTALANDS LÄN</t>
        </is>
      </c>
      <c r="E154" t="inlineStr">
        <is>
          <t>DALS-ED</t>
        </is>
      </c>
      <c r="G154" t="n">
        <v>13.6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36266-2020</t>
        </is>
      </c>
      <c r="B155" s="1" t="n">
        <v>44049</v>
      </c>
      <c r="C155" s="1" t="n">
        <v>45175</v>
      </c>
      <c r="D155" t="inlineStr">
        <is>
          <t>VÄSTRA GÖTALANDS LÄN</t>
        </is>
      </c>
      <c r="E155" t="inlineStr">
        <is>
          <t>DALS-ED</t>
        </is>
      </c>
      <c r="G155" t="n">
        <v>5.7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38892-2020</t>
        </is>
      </c>
      <c r="B156" s="1" t="n">
        <v>44062</v>
      </c>
      <c r="C156" s="1" t="n">
        <v>45175</v>
      </c>
      <c r="D156" t="inlineStr">
        <is>
          <t>VÄSTRA GÖTALANDS LÄN</t>
        </is>
      </c>
      <c r="E156" t="inlineStr">
        <is>
          <t>DALS-ED</t>
        </is>
      </c>
      <c r="G156" t="n">
        <v>3.8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40706-2020</t>
        </is>
      </c>
      <c r="B157" s="1" t="n">
        <v>44069</v>
      </c>
      <c r="C157" s="1" t="n">
        <v>45175</v>
      </c>
      <c r="D157" t="inlineStr">
        <is>
          <t>VÄSTRA GÖTALANDS LÄN</t>
        </is>
      </c>
      <c r="E157" t="inlineStr">
        <is>
          <t>DALS-ED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42497-2020</t>
        </is>
      </c>
      <c r="B158" s="1" t="n">
        <v>44077</v>
      </c>
      <c r="C158" s="1" t="n">
        <v>45175</v>
      </c>
      <c r="D158" t="inlineStr">
        <is>
          <t>VÄSTRA GÖTALANDS LÄN</t>
        </is>
      </c>
      <c r="E158" t="inlineStr">
        <is>
          <t>DALS-ED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46213-2020</t>
        </is>
      </c>
      <c r="B159" s="1" t="n">
        <v>44092</v>
      </c>
      <c r="C159" s="1" t="n">
        <v>45175</v>
      </c>
      <c r="D159" t="inlineStr">
        <is>
          <t>VÄSTRA GÖTALANDS LÄN</t>
        </is>
      </c>
      <c r="E159" t="inlineStr">
        <is>
          <t>DALS-ED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50118-2020</t>
        </is>
      </c>
      <c r="B160" s="1" t="n">
        <v>44109</v>
      </c>
      <c r="C160" s="1" t="n">
        <v>45175</v>
      </c>
      <c r="D160" t="inlineStr">
        <is>
          <t>VÄSTRA GÖTALANDS LÄN</t>
        </is>
      </c>
      <c r="E160" t="inlineStr">
        <is>
          <t>DALS-ED</t>
        </is>
      </c>
      <c r="G160" t="n">
        <v>13.4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50104-2020</t>
        </is>
      </c>
      <c r="B161" s="1" t="n">
        <v>44109</v>
      </c>
      <c r="C161" s="1" t="n">
        <v>45175</v>
      </c>
      <c r="D161" t="inlineStr">
        <is>
          <t>VÄSTRA GÖTALANDS LÄN</t>
        </is>
      </c>
      <c r="E161" t="inlineStr">
        <is>
          <t>DALS-ED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50064-2020</t>
        </is>
      </c>
      <c r="B162" s="1" t="n">
        <v>44109</v>
      </c>
      <c r="C162" s="1" t="n">
        <v>45175</v>
      </c>
      <c r="D162" t="inlineStr">
        <is>
          <t>VÄSTRA GÖTALANDS LÄN</t>
        </is>
      </c>
      <c r="E162" t="inlineStr">
        <is>
          <t>DALS-ED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53567-2020</t>
        </is>
      </c>
      <c r="B163" s="1" t="n">
        <v>44124</v>
      </c>
      <c r="C163" s="1" t="n">
        <v>45175</v>
      </c>
      <c r="D163" t="inlineStr">
        <is>
          <t>VÄSTRA GÖTALANDS LÄN</t>
        </is>
      </c>
      <c r="E163" t="inlineStr">
        <is>
          <t>DALS-ED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53606-2020</t>
        </is>
      </c>
      <c r="B164" s="1" t="n">
        <v>44124</v>
      </c>
      <c r="C164" s="1" t="n">
        <v>45175</v>
      </c>
      <c r="D164" t="inlineStr">
        <is>
          <t>VÄSTRA GÖTALANDS LÄN</t>
        </is>
      </c>
      <c r="E164" t="inlineStr">
        <is>
          <t>DALS-ED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53595-2020</t>
        </is>
      </c>
      <c r="B165" s="1" t="n">
        <v>44124</v>
      </c>
      <c r="C165" s="1" t="n">
        <v>45175</v>
      </c>
      <c r="D165" t="inlineStr">
        <is>
          <t>VÄSTRA GÖTALANDS LÄN</t>
        </is>
      </c>
      <c r="E165" t="inlineStr">
        <is>
          <t>DALS-ED</t>
        </is>
      </c>
      <c r="G165" t="n">
        <v>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55728-2020</t>
        </is>
      </c>
      <c r="B166" s="1" t="n">
        <v>44132</v>
      </c>
      <c r="C166" s="1" t="n">
        <v>45175</v>
      </c>
      <c r="D166" t="inlineStr">
        <is>
          <t>VÄSTRA GÖTALANDS LÄN</t>
        </is>
      </c>
      <c r="E166" t="inlineStr">
        <is>
          <t>DALS-ED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55763-2020</t>
        </is>
      </c>
      <c r="B167" s="1" t="n">
        <v>44132</v>
      </c>
      <c r="C167" s="1" t="n">
        <v>45175</v>
      </c>
      <c r="D167" t="inlineStr">
        <is>
          <t>VÄSTRA GÖTALANDS LÄN</t>
        </is>
      </c>
      <c r="E167" t="inlineStr">
        <is>
          <t>DALS-ED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55940-2020</t>
        </is>
      </c>
      <c r="B168" s="1" t="n">
        <v>44133</v>
      </c>
      <c r="C168" s="1" t="n">
        <v>45175</v>
      </c>
      <c r="D168" t="inlineStr">
        <is>
          <t>VÄSTRA GÖTALANDS LÄN</t>
        </is>
      </c>
      <c r="E168" t="inlineStr">
        <is>
          <t>DALS-ED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56016-2020</t>
        </is>
      </c>
      <c r="B169" s="1" t="n">
        <v>44133</v>
      </c>
      <c r="C169" s="1" t="n">
        <v>45175</v>
      </c>
      <c r="D169" t="inlineStr">
        <is>
          <t>VÄSTRA GÖTALANDS LÄN</t>
        </is>
      </c>
      <c r="E169" t="inlineStr">
        <is>
          <t>DALS-ED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57201-2020</t>
        </is>
      </c>
      <c r="B170" s="1" t="n">
        <v>44139</v>
      </c>
      <c r="C170" s="1" t="n">
        <v>45175</v>
      </c>
      <c r="D170" t="inlineStr">
        <is>
          <t>VÄSTRA GÖTALANDS LÄN</t>
        </is>
      </c>
      <c r="E170" t="inlineStr">
        <is>
          <t>DALS-ED</t>
        </is>
      </c>
      <c r="G170" t="n">
        <v>10.8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59943-2020</t>
        </is>
      </c>
      <c r="B171" s="1" t="n">
        <v>44151</v>
      </c>
      <c r="C171" s="1" t="n">
        <v>45175</v>
      </c>
      <c r="D171" t="inlineStr">
        <is>
          <t>VÄSTRA GÖTALANDS LÄN</t>
        </is>
      </c>
      <c r="E171" t="inlineStr">
        <is>
          <t>DALS-ED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63280-2020</t>
        </is>
      </c>
      <c r="B172" s="1" t="n">
        <v>44165</v>
      </c>
      <c r="C172" s="1" t="n">
        <v>45175</v>
      </c>
      <c r="D172" t="inlineStr">
        <is>
          <t>VÄSTRA GÖTALANDS LÄN</t>
        </is>
      </c>
      <c r="E172" t="inlineStr">
        <is>
          <t>DALS-ED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65174-2020</t>
        </is>
      </c>
      <c r="B173" s="1" t="n">
        <v>44168</v>
      </c>
      <c r="C173" s="1" t="n">
        <v>45175</v>
      </c>
      <c r="D173" t="inlineStr">
        <is>
          <t>VÄSTRA GÖTALANDS LÄN</t>
        </is>
      </c>
      <c r="E173" t="inlineStr">
        <is>
          <t>DALS-ED</t>
        </is>
      </c>
      <c r="F173" t="inlineStr">
        <is>
          <t>Kyrkan</t>
        </is>
      </c>
      <c r="G173" t="n">
        <v>5.3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67113-2020</t>
        </is>
      </c>
      <c r="B174" s="1" t="n">
        <v>44180</v>
      </c>
      <c r="C174" s="1" t="n">
        <v>45175</v>
      </c>
      <c r="D174" t="inlineStr">
        <is>
          <t>VÄSTRA GÖTALANDS LÄN</t>
        </is>
      </c>
      <c r="E174" t="inlineStr">
        <is>
          <t>DALS-ED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67873-2020</t>
        </is>
      </c>
      <c r="B175" s="1" t="n">
        <v>44182</v>
      </c>
      <c r="C175" s="1" t="n">
        <v>45175</v>
      </c>
      <c r="D175" t="inlineStr">
        <is>
          <t>VÄSTRA GÖTALANDS LÄN</t>
        </is>
      </c>
      <c r="E175" t="inlineStr">
        <is>
          <t>DALS-ED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68347-2020</t>
        </is>
      </c>
      <c r="B176" s="1" t="n">
        <v>44182</v>
      </c>
      <c r="C176" s="1" t="n">
        <v>45175</v>
      </c>
      <c r="D176" t="inlineStr">
        <is>
          <t>VÄSTRA GÖTALANDS LÄN</t>
        </is>
      </c>
      <c r="E176" t="inlineStr">
        <is>
          <t>DALS-ED</t>
        </is>
      </c>
      <c r="F176" t="inlineStr">
        <is>
          <t>Kyrkan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69122-2020</t>
        </is>
      </c>
      <c r="B177" s="1" t="n">
        <v>44188</v>
      </c>
      <c r="C177" s="1" t="n">
        <v>45175</v>
      </c>
      <c r="D177" t="inlineStr">
        <is>
          <t>VÄSTRA GÖTALANDS LÄN</t>
        </is>
      </c>
      <c r="E177" t="inlineStr">
        <is>
          <t>DALS-ED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3846-2021</t>
        </is>
      </c>
      <c r="B178" s="1" t="n">
        <v>44217</v>
      </c>
      <c r="C178" s="1" t="n">
        <v>45175</v>
      </c>
      <c r="D178" t="inlineStr">
        <is>
          <t>VÄSTRA GÖTALANDS LÄN</t>
        </is>
      </c>
      <c r="E178" t="inlineStr">
        <is>
          <t>DALS-ED</t>
        </is>
      </c>
      <c r="G178" t="n">
        <v>8.5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3147-2021</t>
        </is>
      </c>
      <c r="B179" s="1" t="n">
        <v>44217</v>
      </c>
      <c r="C179" s="1" t="n">
        <v>45175</v>
      </c>
      <c r="D179" t="inlineStr">
        <is>
          <t>VÄSTRA GÖTALANDS LÄN</t>
        </is>
      </c>
      <c r="E179" t="inlineStr">
        <is>
          <t>DALS-ED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3773-2021</t>
        </is>
      </c>
      <c r="B180" s="1" t="n">
        <v>44217</v>
      </c>
      <c r="C180" s="1" t="n">
        <v>45175</v>
      </c>
      <c r="D180" t="inlineStr">
        <is>
          <t>VÄSTRA GÖTALANDS LÄN</t>
        </is>
      </c>
      <c r="E180" t="inlineStr">
        <is>
          <t>DALS-ED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3468-2021</t>
        </is>
      </c>
      <c r="B181" s="1" t="n">
        <v>44218</v>
      </c>
      <c r="C181" s="1" t="n">
        <v>45175</v>
      </c>
      <c r="D181" t="inlineStr">
        <is>
          <t>VÄSTRA GÖTALANDS LÄN</t>
        </is>
      </c>
      <c r="E181" t="inlineStr">
        <is>
          <t>DALS-ED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4075-2021</t>
        </is>
      </c>
      <c r="B182" s="1" t="n">
        <v>44222</v>
      </c>
      <c r="C182" s="1" t="n">
        <v>45175</v>
      </c>
      <c r="D182" t="inlineStr">
        <is>
          <t>VÄSTRA GÖTALANDS LÄN</t>
        </is>
      </c>
      <c r="E182" t="inlineStr">
        <is>
          <t>DALS-ED</t>
        </is>
      </c>
      <c r="G182" t="n">
        <v>10.4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5003-2021</t>
        </is>
      </c>
      <c r="B183" s="1" t="n">
        <v>44228</v>
      </c>
      <c r="C183" s="1" t="n">
        <v>45175</v>
      </c>
      <c r="D183" t="inlineStr">
        <is>
          <t>VÄSTRA GÖTALANDS LÄN</t>
        </is>
      </c>
      <c r="E183" t="inlineStr">
        <is>
          <t>DALS-ED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5532-2021</t>
        </is>
      </c>
      <c r="B184" s="1" t="n">
        <v>44230</v>
      </c>
      <c r="C184" s="1" t="n">
        <v>45175</v>
      </c>
      <c r="D184" t="inlineStr">
        <is>
          <t>VÄSTRA GÖTALANDS LÄN</t>
        </is>
      </c>
      <c r="E184" t="inlineStr">
        <is>
          <t>DALS-ED</t>
        </is>
      </c>
      <c r="G184" t="n">
        <v>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5766-2021</t>
        </is>
      </c>
      <c r="B185" s="1" t="n">
        <v>44230</v>
      </c>
      <c r="C185" s="1" t="n">
        <v>45175</v>
      </c>
      <c r="D185" t="inlineStr">
        <is>
          <t>VÄSTRA GÖTALANDS LÄN</t>
        </is>
      </c>
      <c r="E185" t="inlineStr">
        <is>
          <t>DALS-ED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6113-2021</t>
        </is>
      </c>
      <c r="B186" s="1" t="n">
        <v>44232</v>
      </c>
      <c r="C186" s="1" t="n">
        <v>45175</v>
      </c>
      <c r="D186" t="inlineStr">
        <is>
          <t>VÄSTRA GÖTALANDS LÄN</t>
        </is>
      </c>
      <c r="E186" t="inlineStr">
        <is>
          <t>DALS-ED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6690-2021</t>
        </is>
      </c>
      <c r="B187" s="1" t="n">
        <v>44236</v>
      </c>
      <c r="C187" s="1" t="n">
        <v>45175</v>
      </c>
      <c r="D187" t="inlineStr">
        <is>
          <t>VÄSTRA GÖTALANDS LÄN</t>
        </is>
      </c>
      <c r="E187" t="inlineStr">
        <is>
          <t>DALS-ED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6668-2021</t>
        </is>
      </c>
      <c r="B188" s="1" t="n">
        <v>44236</v>
      </c>
      <c r="C188" s="1" t="n">
        <v>45175</v>
      </c>
      <c r="D188" t="inlineStr">
        <is>
          <t>VÄSTRA GÖTALANDS LÄN</t>
        </is>
      </c>
      <c r="E188" t="inlineStr">
        <is>
          <t>DALS-ED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6674-2021</t>
        </is>
      </c>
      <c r="B189" s="1" t="n">
        <v>44236</v>
      </c>
      <c r="C189" s="1" t="n">
        <v>45175</v>
      </c>
      <c r="D189" t="inlineStr">
        <is>
          <t>VÄSTRA GÖTALANDS LÄN</t>
        </is>
      </c>
      <c r="E189" t="inlineStr">
        <is>
          <t>DALS-ED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6829-2021</t>
        </is>
      </c>
      <c r="B190" s="1" t="n">
        <v>44237</v>
      </c>
      <c r="C190" s="1" t="n">
        <v>45175</v>
      </c>
      <c r="D190" t="inlineStr">
        <is>
          <t>VÄSTRA GÖTALANDS LÄN</t>
        </is>
      </c>
      <c r="E190" t="inlineStr">
        <is>
          <t>DALS-ED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6826-2021</t>
        </is>
      </c>
      <c r="B191" s="1" t="n">
        <v>44237</v>
      </c>
      <c r="C191" s="1" t="n">
        <v>45175</v>
      </c>
      <c r="D191" t="inlineStr">
        <is>
          <t>VÄSTRA GÖTALANDS LÄN</t>
        </is>
      </c>
      <c r="E191" t="inlineStr">
        <is>
          <t>DALS-ED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9084-2021</t>
        </is>
      </c>
      <c r="B192" s="1" t="n">
        <v>44249</v>
      </c>
      <c r="C192" s="1" t="n">
        <v>45175</v>
      </c>
      <c r="D192" t="inlineStr">
        <is>
          <t>VÄSTRA GÖTALANDS LÄN</t>
        </is>
      </c>
      <c r="E192" t="inlineStr">
        <is>
          <t>DALS-ED</t>
        </is>
      </c>
      <c r="F192" t="inlineStr">
        <is>
          <t>Övriga Aktiebolag</t>
        </is>
      </c>
      <c r="G192" t="n">
        <v>3.8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10321-2021</t>
        </is>
      </c>
      <c r="B193" s="1" t="n">
        <v>44257</v>
      </c>
      <c r="C193" s="1" t="n">
        <v>45175</v>
      </c>
      <c r="D193" t="inlineStr">
        <is>
          <t>VÄSTRA GÖTALANDS LÄN</t>
        </is>
      </c>
      <c r="E193" t="inlineStr">
        <is>
          <t>DALS-ED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11526-2021</t>
        </is>
      </c>
      <c r="B194" s="1" t="n">
        <v>44264</v>
      </c>
      <c r="C194" s="1" t="n">
        <v>45175</v>
      </c>
      <c r="D194" t="inlineStr">
        <is>
          <t>VÄSTRA GÖTALANDS LÄN</t>
        </is>
      </c>
      <c r="E194" t="inlineStr">
        <is>
          <t>DALS-ED</t>
        </is>
      </c>
      <c r="G194" t="n">
        <v>5.6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11656-2021</t>
        </is>
      </c>
      <c r="B195" s="1" t="n">
        <v>44264</v>
      </c>
      <c r="C195" s="1" t="n">
        <v>45175</v>
      </c>
      <c r="D195" t="inlineStr">
        <is>
          <t>VÄSTRA GÖTALANDS LÄN</t>
        </is>
      </c>
      <c r="E195" t="inlineStr">
        <is>
          <t>DALS-ED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12046-2021</t>
        </is>
      </c>
      <c r="B196" s="1" t="n">
        <v>44266</v>
      </c>
      <c r="C196" s="1" t="n">
        <v>45175</v>
      </c>
      <c r="D196" t="inlineStr">
        <is>
          <t>VÄSTRA GÖTALANDS LÄN</t>
        </is>
      </c>
      <c r="E196" t="inlineStr">
        <is>
          <t>DALS-ED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12052-2021</t>
        </is>
      </c>
      <c r="B197" s="1" t="n">
        <v>44266</v>
      </c>
      <c r="C197" s="1" t="n">
        <v>45175</v>
      </c>
      <c r="D197" t="inlineStr">
        <is>
          <t>VÄSTRA GÖTALANDS LÄN</t>
        </is>
      </c>
      <c r="E197" t="inlineStr">
        <is>
          <t>DALS-ED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13413-2021</t>
        </is>
      </c>
      <c r="B198" s="1" t="n">
        <v>44273</v>
      </c>
      <c r="C198" s="1" t="n">
        <v>45175</v>
      </c>
      <c r="D198" t="inlineStr">
        <is>
          <t>VÄSTRA GÖTALANDS LÄN</t>
        </is>
      </c>
      <c r="E198" t="inlineStr">
        <is>
          <t>DALS-ED</t>
        </is>
      </c>
      <c r="F198" t="inlineStr">
        <is>
          <t>Övriga Aktiebolag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13940-2021</t>
        </is>
      </c>
      <c r="B199" s="1" t="n">
        <v>44277</v>
      </c>
      <c r="C199" s="1" t="n">
        <v>45175</v>
      </c>
      <c r="D199" t="inlineStr">
        <is>
          <t>VÄSTRA GÖTALANDS LÄN</t>
        </is>
      </c>
      <c r="E199" t="inlineStr">
        <is>
          <t>DALS-ED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13998-2021</t>
        </is>
      </c>
      <c r="B200" s="1" t="n">
        <v>44277</v>
      </c>
      <c r="C200" s="1" t="n">
        <v>45175</v>
      </c>
      <c r="D200" t="inlineStr">
        <is>
          <t>VÄSTRA GÖTALANDS LÄN</t>
        </is>
      </c>
      <c r="E200" t="inlineStr">
        <is>
          <t>DALS-ED</t>
        </is>
      </c>
      <c r="G200" t="n">
        <v>5.3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16924-2021</t>
        </is>
      </c>
      <c r="B201" s="1" t="n">
        <v>44295</v>
      </c>
      <c r="C201" s="1" t="n">
        <v>45175</v>
      </c>
      <c r="D201" t="inlineStr">
        <is>
          <t>VÄSTRA GÖTALANDS LÄN</t>
        </is>
      </c>
      <c r="E201" t="inlineStr">
        <is>
          <t>DALS-ED</t>
        </is>
      </c>
      <c r="G201" t="n">
        <v>0.3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17681-2021</t>
        </is>
      </c>
      <c r="B202" s="1" t="n">
        <v>44299</v>
      </c>
      <c r="C202" s="1" t="n">
        <v>45175</v>
      </c>
      <c r="D202" t="inlineStr">
        <is>
          <t>VÄSTRA GÖTALANDS LÄN</t>
        </is>
      </c>
      <c r="E202" t="inlineStr">
        <is>
          <t>DALS-ED</t>
        </is>
      </c>
      <c r="G202" t="n">
        <v>12.7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17842-2021</t>
        </is>
      </c>
      <c r="B203" s="1" t="n">
        <v>44300</v>
      </c>
      <c r="C203" s="1" t="n">
        <v>45175</v>
      </c>
      <c r="D203" t="inlineStr">
        <is>
          <t>VÄSTRA GÖTALANDS LÄN</t>
        </is>
      </c>
      <c r="E203" t="inlineStr">
        <is>
          <t>DALS-ED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22200-2021</t>
        </is>
      </c>
      <c r="B204" s="1" t="n">
        <v>44326</v>
      </c>
      <c r="C204" s="1" t="n">
        <v>45175</v>
      </c>
      <c r="D204" t="inlineStr">
        <is>
          <t>VÄSTRA GÖTALANDS LÄN</t>
        </is>
      </c>
      <c r="E204" t="inlineStr">
        <is>
          <t>DALS-ED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22847-2021</t>
        </is>
      </c>
      <c r="B205" s="1" t="n">
        <v>44328</v>
      </c>
      <c r="C205" s="1" t="n">
        <v>45175</v>
      </c>
      <c r="D205" t="inlineStr">
        <is>
          <t>VÄSTRA GÖTALANDS LÄN</t>
        </is>
      </c>
      <c r="E205" t="inlineStr">
        <is>
          <t>DALS-ED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26787-2021</t>
        </is>
      </c>
      <c r="B206" s="1" t="n">
        <v>44349</v>
      </c>
      <c r="C206" s="1" t="n">
        <v>45175</v>
      </c>
      <c r="D206" t="inlineStr">
        <is>
          <t>VÄSTRA GÖTALANDS LÄN</t>
        </is>
      </c>
      <c r="E206" t="inlineStr">
        <is>
          <t>DALS-ED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30385-2021</t>
        </is>
      </c>
      <c r="B207" s="1" t="n">
        <v>44364</v>
      </c>
      <c r="C207" s="1" t="n">
        <v>45175</v>
      </c>
      <c r="D207" t="inlineStr">
        <is>
          <t>VÄSTRA GÖTALANDS LÄN</t>
        </is>
      </c>
      <c r="E207" t="inlineStr">
        <is>
          <t>DALS-ED</t>
        </is>
      </c>
      <c r="G207" t="n">
        <v>10.5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31078-2021</t>
        </is>
      </c>
      <c r="B208" s="1" t="n">
        <v>44368</v>
      </c>
      <c r="C208" s="1" t="n">
        <v>45175</v>
      </c>
      <c r="D208" t="inlineStr">
        <is>
          <t>VÄSTRA GÖTALANDS LÄN</t>
        </is>
      </c>
      <c r="E208" t="inlineStr">
        <is>
          <t>DALS-ED</t>
        </is>
      </c>
      <c r="G208" t="n">
        <v>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34030-2021</t>
        </is>
      </c>
      <c r="B209" s="1" t="n">
        <v>44378</v>
      </c>
      <c r="C209" s="1" t="n">
        <v>45175</v>
      </c>
      <c r="D209" t="inlineStr">
        <is>
          <t>VÄSTRA GÖTALANDS LÄN</t>
        </is>
      </c>
      <c r="E209" t="inlineStr">
        <is>
          <t>DALS-ED</t>
        </is>
      </c>
      <c r="G209" t="n">
        <v>3.5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34760-2021</t>
        </is>
      </c>
      <c r="B210" s="1" t="n">
        <v>44382</v>
      </c>
      <c r="C210" s="1" t="n">
        <v>45175</v>
      </c>
      <c r="D210" t="inlineStr">
        <is>
          <t>VÄSTRA GÖTALANDS LÄN</t>
        </is>
      </c>
      <c r="E210" t="inlineStr">
        <is>
          <t>DALS-ED</t>
        </is>
      </c>
      <c r="G210" t="n">
        <v>0.2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36167-2021</t>
        </is>
      </c>
      <c r="B211" s="1" t="n">
        <v>44386</v>
      </c>
      <c r="C211" s="1" t="n">
        <v>45175</v>
      </c>
      <c r="D211" t="inlineStr">
        <is>
          <t>VÄSTRA GÖTALANDS LÄN</t>
        </is>
      </c>
      <c r="E211" t="inlineStr">
        <is>
          <t>DALS-ED</t>
        </is>
      </c>
      <c r="F211" t="inlineStr">
        <is>
          <t>Kyrkan</t>
        </is>
      </c>
      <c r="G211" t="n">
        <v>5.4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35948-2021</t>
        </is>
      </c>
      <c r="B212" s="1" t="n">
        <v>44388</v>
      </c>
      <c r="C212" s="1" t="n">
        <v>45175</v>
      </c>
      <c r="D212" t="inlineStr">
        <is>
          <t>VÄSTRA GÖTALANDS LÄN</t>
        </is>
      </c>
      <c r="E212" t="inlineStr">
        <is>
          <t>DALS-ED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39093-2021</t>
        </is>
      </c>
      <c r="B213" s="1" t="n">
        <v>44412</v>
      </c>
      <c r="C213" s="1" t="n">
        <v>45175</v>
      </c>
      <c r="D213" t="inlineStr">
        <is>
          <t>VÄSTRA GÖTALANDS LÄN</t>
        </is>
      </c>
      <c r="E213" t="inlineStr">
        <is>
          <t>DALS-ED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39016-2021</t>
        </is>
      </c>
      <c r="B214" s="1" t="n">
        <v>44412</v>
      </c>
      <c r="C214" s="1" t="n">
        <v>45175</v>
      </c>
      <c r="D214" t="inlineStr">
        <is>
          <t>VÄSTRA GÖTALANDS LÄN</t>
        </is>
      </c>
      <c r="E214" t="inlineStr">
        <is>
          <t>DALS-ED</t>
        </is>
      </c>
      <c r="G214" t="n">
        <v>12.3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42341-2021</t>
        </is>
      </c>
      <c r="B215" s="1" t="n">
        <v>44427</v>
      </c>
      <c r="C215" s="1" t="n">
        <v>45175</v>
      </c>
      <c r="D215" t="inlineStr">
        <is>
          <t>VÄSTRA GÖTALANDS LÄN</t>
        </is>
      </c>
      <c r="E215" t="inlineStr">
        <is>
          <t>DALS-ED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42588-2021</t>
        </is>
      </c>
      <c r="B216" s="1" t="n">
        <v>44428</v>
      </c>
      <c r="C216" s="1" t="n">
        <v>45175</v>
      </c>
      <c r="D216" t="inlineStr">
        <is>
          <t>VÄSTRA GÖTALANDS LÄN</t>
        </is>
      </c>
      <c r="E216" t="inlineStr">
        <is>
          <t>DALS-ED</t>
        </is>
      </c>
      <c r="G216" t="n">
        <v>5.7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44403-2021</t>
        </is>
      </c>
      <c r="B217" s="1" t="n">
        <v>44435</v>
      </c>
      <c r="C217" s="1" t="n">
        <v>45175</v>
      </c>
      <c r="D217" t="inlineStr">
        <is>
          <t>VÄSTRA GÖTALANDS LÄN</t>
        </is>
      </c>
      <c r="E217" t="inlineStr">
        <is>
          <t>DALS-ED</t>
        </is>
      </c>
      <c r="G217" t="n">
        <v>7.9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46306-2021</t>
        </is>
      </c>
      <c r="B218" s="1" t="n">
        <v>44442</v>
      </c>
      <c r="C218" s="1" t="n">
        <v>45175</v>
      </c>
      <c r="D218" t="inlineStr">
        <is>
          <t>VÄSTRA GÖTALANDS LÄN</t>
        </is>
      </c>
      <c r="E218" t="inlineStr">
        <is>
          <t>DALS-ED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46336-2021</t>
        </is>
      </c>
      <c r="B219" s="1" t="n">
        <v>44442</v>
      </c>
      <c r="C219" s="1" t="n">
        <v>45175</v>
      </c>
      <c r="D219" t="inlineStr">
        <is>
          <t>VÄSTRA GÖTALANDS LÄN</t>
        </is>
      </c>
      <c r="E219" t="inlineStr">
        <is>
          <t>DALS-ED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46447-2021</t>
        </is>
      </c>
      <c r="B220" s="1" t="n">
        <v>44442</v>
      </c>
      <c r="C220" s="1" t="n">
        <v>45175</v>
      </c>
      <c r="D220" t="inlineStr">
        <is>
          <t>VÄSTRA GÖTALANDS LÄN</t>
        </is>
      </c>
      <c r="E220" t="inlineStr">
        <is>
          <t>DALS-ED</t>
        </is>
      </c>
      <c r="G220" t="n">
        <v>3.6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47227-2021</t>
        </is>
      </c>
      <c r="B221" s="1" t="n">
        <v>44446</v>
      </c>
      <c r="C221" s="1" t="n">
        <v>45175</v>
      </c>
      <c r="D221" t="inlineStr">
        <is>
          <t>VÄSTRA GÖTALANDS LÄN</t>
        </is>
      </c>
      <c r="E221" t="inlineStr">
        <is>
          <t>DALS-ED</t>
        </is>
      </c>
      <c r="G221" t="n">
        <v>5.5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48654-2021</t>
        </is>
      </c>
      <c r="B222" s="1" t="n">
        <v>44452</v>
      </c>
      <c r="C222" s="1" t="n">
        <v>45175</v>
      </c>
      <c r="D222" t="inlineStr">
        <is>
          <t>VÄSTRA GÖTALANDS LÄN</t>
        </is>
      </c>
      <c r="E222" t="inlineStr">
        <is>
          <t>DALS-ED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48658-2021</t>
        </is>
      </c>
      <c r="B223" s="1" t="n">
        <v>44452</v>
      </c>
      <c r="C223" s="1" t="n">
        <v>45175</v>
      </c>
      <c r="D223" t="inlineStr">
        <is>
          <t>VÄSTRA GÖTALANDS LÄN</t>
        </is>
      </c>
      <c r="E223" t="inlineStr">
        <is>
          <t>DALS-ED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50462-2021</t>
        </is>
      </c>
      <c r="B224" s="1" t="n">
        <v>44459</v>
      </c>
      <c r="C224" s="1" t="n">
        <v>45175</v>
      </c>
      <c r="D224" t="inlineStr">
        <is>
          <t>VÄSTRA GÖTALANDS LÄN</t>
        </is>
      </c>
      <c r="E224" t="inlineStr">
        <is>
          <t>DALS-ED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50465-2021</t>
        </is>
      </c>
      <c r="B225" s="1" t="n">
        <v>44459</v>
      </c>
      <c r="C225" s="1" t="n">
        <v>45175</v>
      </c>
      <c r="D225" t="inlineStr">
        <is>
          <t>VÄSTRA GÖTALANDS LÄN</t>
        </is>
      </c>
      <c r="E225" t="inlineStr">
        <is>
          <t>DALS-ED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50665-2021</t>
        </is>
      </c>
      <c r="B226" s="1" t="n">
        <v>44460</v>
      </c>
      <c r="C226" s="1" t="n">
        <v>45175</v>
      </c>
      <c r="D226" t="inlineStr">
        <is>
          <t>VÄSTRA GÖTALANDS LÄN</t>
        </is>
      </c>
      <c r="E226" t="inlineStr">
        <is>
          <t>DALS-ED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51701-2021</t>
        </is>
      </c>
      <c r="B227" s="1" t="n">
        <v>44462</v>
      </c>
      <c r="C227" s="1" t="n">
        <v>45175</v>
      </c>
      <c r="D227" t="inlineStr">
        <is>
          <t>VÄSTRA GÖTALANDS LÄN</t>
        </is>
      </c>
      <c r="E227" t="inlineStr">
        <is>
          <t>DALS-ED</t>
        </is>
      </c>
      <c r="G227" t="n">
        <v>3.5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51564-2021</t>
        </is>
      </c>
      <c r="B228" s="1" t="n">
        <v>44462</v>
      </c>
      <c r="C228" s="1" t="n">
        <v>45175</v>
      </c>
      <c r="D228" t="inlineStr">
        <is>
          <t>VÄSTRA GÖTALANDS LÄN</t>
        </is>
      </c>
      <c r="E228" t="inlineStr">
        <is>
          <t>DALS-ED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54018-2021</t>
        </is>
      </c>
      <c r="B229" s="1" t="n">
        <v>44468</v>
      </c>
      <c r="C229" s="1" t="n">
        <v>45175</v>
      </c>
      <c r="D229" t="inlineStr">
        <is>
          <t>VÄSTRA GÖTALANDS LÄN</t>
        </is>
      </c>
      <c r="E229" t="inlineStr">
        <is>
          <t>DALS-ED</t>
        </is>
      </c>
      <c r="G229" t="n">
        <v>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54107-2021</t>
        </is>
      </c>
      <c r="B230" s="1" t="n">
        <v>44470</v>
      </c>
      <c r="C230" s="1" t="n">
        <v>45175</v>
      </c>
      <c r="D230" t="inlineStr">
        <is>
          <t>VÄSTRA GÖTALANDS LÄN</t>
        </is>
      </c>
      <c r="E230" t="inlineStr">
        <is>
          <t>DALS-ED</t>
        </is>
      </c>
      <c r="G230" t="n">
        <v>7.1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56551-2021</t>
        </is>
      </c>
      <c r="B231" s="1" t="n">
        <v>44480</v>
      </c>
      <c r="C231" s="1" t="n">
        <v>45175</v>
      </c>
      <c r="D231" t="inlineStr">
        <is>
          <t>VÄSTRA GÖTALANDS LÄN</t>
        </is>
      </c>
      <c r="E231" t="inlineStr">
        <is>
          <t>DALS-ED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58213-2021</t>
        </is>
      </c>
      <c r="B232" s="1" t="n">
        <v>44487</v>
      </c>
      <c r="C232" s="1" t="n">
        <v>45175</v>
      </c>
      <c r="D232" t="inlineStr">
        <is>
          <t>VÄSTRA GÖTALANDS LÄN</t>
        </is>
      </c>
      <c r="E232" t="inlineStr">
        <is>
          <t>DALS-ED</t>
        </is>
      </c>
      <c r="G232" t="n">
        <v>5.7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59931-2021</t>
        </is>
      </c>
      <c r="B233" s="1" t="n">
        <v>44494</v>
      </c>
      <c r="C233" s="1" t="n">
        <v>45175</v>
      </c>
      <c r="D233" t="inlineStr">
        <is>
          <t>VÄSTRA GÖTALANDS LÄN</t>
        </is>
      </c>
      <c r="E233" t="inlineStr">
        <is>
          <t>DALS-ED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62303-2021</t>
        </is>
      </c>
      <c r="B234" s="1" t="n">
        <v>44503</v>
      </c>
      <c r="C234" s="1" t="n">
        <v>45175</v>
      </c>
      <c r="D234" t="inlineStr">
        <is>
          <t>VÄSTRA GÖTALANDS LÄN</t>
        </is>
      </c>
      <c r="E234" t="inlineStr">
        <is>
          <t>DALS-ED</t>
        </is>
      </c>
      <c r="F234" t="inlineStr">
        <is>
          <t>Kyrkan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62849-2021</t>
        </is>
      </c>
      <c r="B235" s="1" t="n">
        <v>44504</v>
      </c>
      <c r="C235" s="1" t="n">
        <v>45175</v>
      </c>
      <c r="D235" t="inlineStr">
        <is>
          <t>VÄSTRA GÖTALANDS LÄN</t>
        </is>
      </c>
      <c r="E235" t="inlineStr">
        <is>
          <t>DALS-ED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64338-2021</t>
        </is>
      </c>
      <c r="B236" s="1" t="n">
        <v>44511</v>
      </c>
      <c r="C236" s="1" t="n">
        <v>45175</v>
      </c>
      <c r="D236" t="inlineStr">
        <is>
          <t>VÄSTRA GÖTALANDS LÄN</t>
        </is>
      </c>
      <c r="E236" t="inlineStr">
        <is>
          <t>DALS-ED</t>
        </is>
      </c>
      <c r="G236" t="n">
        <v>5.6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70027-2021</t>
        </is>
      </c>
      <c r="B237" s="1" t="n">
        <v>44533</v>
      </c>
      <c r="C237" s="1" t="n">
        <v>45175</v>
      </c>
      <c r="D237" t="inlineStr">
        <is>
          <t>VÄSTRA GÖTALANDS LÄN</t>
        </is>
      </c>
      <c r="E237" t="inlineStr">
        <is>
          <t>DALS-ED</t>
        </is>
      </c>
      <c r="G237" t="n">
        <v>7.6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70374-2021</t>
        </is>
      </c>
      <c r="B238" s="1" t="n">
        <v>44536</v>
      </c>
      <c r="C238" s="1" t="n">
        <v>45175</v>
      </c>
      <c r="D238" t="inlineStr">
        <is>
          <t>VÄSTRA GÖTALANDS LÄN</t>
        </is>
      </c>
      <c r="E238" t="inlineStr">
        <is>
          <t>DALS-ED</t>
        </is>
      </c>
      <c r="G238" t="n">
        <v>7.8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70370-2021</t>
        </is>
      </c>
      <c r="B239" s="1" t="n">
        <v>44536</v>
      </c>
      <c r="C239" s="1" t="n">
        <v>45175</v>
      </c>
      <c r="D239" t="inlineStr">
        <is>
          <t>VÄSTRA GÖTALANDS LÄN</t>
        </is>
      </c>
      <c r="E239" t="inlineStr">
        <is>
          <t>DALS-ED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70367-2021</t>
        </is>
      </c>
      <c r="B240" s="1" t="n">
        <v>44536</v>
      </c>
      <c r="C240" s="1" t="n">
        <v>45175</v>
      </c>
      <c r="D240" t="inlineStr">
        <is>
          <t>VÄSTRA GÖTALANDS LÄN</t>
        </is>
      </c>
      <c r="E240" t="inlineStr">
        <is>
          <t>DALS-ED</t>
        </is>
      </c>
      <c r="G240" t="n">
        <v>3.2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2287-2022</t>
        </is>
      </c>
      <c r="B241" s="1" t="n">
        <v>44578</v>
      </c>
      <c r="C241" s="1" t="n">
        <v>45175</v>
      </c>
      <c r="D241" t="inlineStr">
        <is>
          <t>VÄSTRA GÖTALANDS LÄN</t>
        </is>
      </c>
      <c r="E241" t="inlineStr">
        <is>
          <t>DALS-ED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2185-2022</t>
        </is>
      </c>
      <c r="B242" s="1" t="n">
        <v>44578</v>
      </c>
      <c r="C242" s="1" t="n">
        <v>45175</v>
      </c>
      <c r="D242" t="inlineStr">
        <is>
          <t>VÄSTRA GÖTALANDS LÄN</t>
        </is>
      </c>
      <c r="E242" t="inlineStr">
        <is>
          <t>DALS-ED</t>
        </is>
      </c>
      <c r="G242" t="n">
        <v>4.7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4731-2022</t>
        </is>
      </c>
      <c r="B243" s="1" t="n">
        <v>44592</v>
      </c>
      <c r="C243" s="1" t="n">
        <v>45175</v>
      </c>
      <c r="D243" t="inlineStr">
        <is>
          <t>VÄSTRA GÖTALANDS LÄN</t>
        </is>
      </c>
      <c r="E243" t="inlineStr">
        <is>
          <t>DALS-ED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4724-2022</t>
        </is>
      </c>
      <c r="B244" s="1" t="n">
        <v>44592</v>
      </c>
      <c r="C244" s="1" t="n">
        <v>45175</v>
      </c>
      <c r="D244" t="inlineStr">
        <is>
          <t>VÄSTRA GÖTALANDS LÄN</t>
        </is>
      </c>
      <c r="E244" t="inlineStr">
        <is>
          <t>DALS-ED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6378-2022</t>
        </is>
      </c>
      <c r="B245" s="1" t="n">
        <v>44600</v>
      </c>
      <c r="C245" s="1" t="n">
        <v>45175</v>
      </c>
      <c r="D245" t="inlineStr">
        <is>
          <t>VÄSTRA GÖTALANDS LÄN</t>
        </is>
      </c>
      <c r="E245" t="inlineStr">
        <is>
          <t>DALS-ED</t>
        </is>
      </c>
      <c r="F245" t="inlineStr">
        <is>
          <t>Kyrkan</t>
        </is>
      </c>
      <c r="G245" t="n">
        <v>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6368-2022</t>
        </is>
      </c>
      <c r="B246" s="1" t="n">
        <v>44600</v>
      </c>
      <c r="C246" s="1" t="n">
        <v>45175</v>
      </c>
      <c r="D246" t="inlineStr">
        <is>
          <t>VÄSTRA GÖTALANDS LÄN</t>
        </is>
      </c>
      <c r="E246" t="inlineStr">
        <is>
          <t>DALS-ED</t>
        </is>
      </c>
      <c r="F246" t="inlineStr">
        <is>
          <t>Kyrkan</t>
        </is>
      </c>
      <c r="G246" t="n">
        <v>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7933-2022</t>
        </is>
      </c>
      <c r="B247" s="1" t="n">
        <v>44608</v>
      </c>
      <c r="C247" s="1" t="n">
        <v>45175</v>
      </c>
      <c r="D247" t="inlineStr">
        <is>
          <t>VÄSTRA GÖTALANDS LÄN</t>
        </is>
      </c>
      <c r="E247" t="inlineStr">
        <is>
          <t>DALS-ED</t>
        </is>
      </c>
      <c r="G247" t="n">
        <v>5.2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8654-2022</t>
        </is>
      </c>
      <c r="B248" s="1" t="n">
        <v>44613</v>
      </c>
      <c r="C248" s="1" t="n">
        <v>45175</v>
      </c>
      <c r="D248" t="inlineStr">
        <is>
          <t>VÄSTRA GÖTALANDS LÄN</t>
        </is>
      </c>
      <c r="E248" t="inlineStr">
        <is>
          <t>DALS-ED</t>
        </is>
      </c>
      <c r="G248" t="n">
        <v>5.3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8892-2022</t>
        </is>
      </c>
      <c r="B249" s="1" t="n">
        <v>44614</v>
      </c>
      <c r="C249" s="1" t="n">
        <v>45175</v>
      </c>
      <c r="D249" t="inlineStr">
        <is>
          <t>VÄSTRA GÖTALANDS LÄN</t>
        </is>
      </c>
      <c r="E249" t="inlineStr">
        <is>
          <t>DALS-ED</t>
        </is>
      </c>
      <c r="G249" t="n">
        <v>0.2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9157-2022</t>
        </is>
      </c>
      <c r="B250" s="1" t="n">
        <v>44615</v>
      </c>
      <c r="C250" s="1" t="n">
        <v>45175</v>
      </c>
      <c r="D250" t="inlineStr">
        <is>
          <t>VÄSTRA GÖTALANDS LÄN</t>
        </is>
      </c>
      <c r="E250" t="inlineStr">
        <is>
          <t>DALS-ED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9154-2022</t>
        </is>
      </c>
      <c r="B251" s="1" t="n">
        <v>44615</v>
      </c>
      <c r="C251" s="1" t="n">
        <v>45175</v>
      </c>
      <c r="D251" t="inlineStr">
        <is>
          <t>VÄSTRA GÖTALANDS LÄN</t>
        </is>
      </c>
      <c r="E251" t="inlineStr">
        <is>
          <t>DALS-ED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9144-2022</t>
        </is>
      </c>
      <c r="B252" s="1" t="n">
        <v>44615</v>
      </c>
      <c r="C252" s="1" t="n">
        <v>45175</v>
      </c>
      <c r="D252" t="inlineStr">
        <is>
          <t>VÄSTRA GÖTALANDS LÄN</t>
        </is>
      </c>
      <c r="E252" t="inlineStr">
        <is>
          <t>DALS-ED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10092-2022</t>
        </is>
      </c>
      <c r="B253" s="1" t="n">
        <v>44621</v>
      </c>
      <c r="C253" s="1" t="n">
        <v>45175</v>
      </c>
      <c r="D253" t="inlineStr">
        <is>
          <t>VÄSTRA GÖTALANDS LÄN</t>
        </is>
      </c>
      <c r="E253" t="inlineStr">
        <is>
          <t>DALS-ED</t>
        </is>
      </c>
      <c r="F253" t="inlineStr">
        <is>
          <t>Övriga Aktiebolag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14993-2022</t>
        </is>
      </c>
      <c r="B254" s="1" t="n">
        <v>44657</v>
      </c>
      <c r="C254" s="1" t="n">
        <v>45175</v>
      </c>
      <c r="D254" t="inlineStr">
        <is>
          <t>VÄSTRA GÖTALANDS LÄN</t>
        </is>
      </c>
      <c r="E254" t="inlineStr">
        <is>
          <t>DALS-ED</t>
        </is>
      </c>
      <c r="F254" t="inlineStr">
        <is>
          <t>Kyrkan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15364-2022</t>
        </is>
      </c>
      <c r="B255" s="1" t="n">
        <v>44659</v>
      </c>
      <c r="C255" s="1" t="n">
        <v>45175</v>
      </c>
      <c r="D255" t="inlineStr">
        <is>
          <t>VÄSTRA GÖTALANDS LÄN</t>
        </is>
      </c>
      <c r="E255" t="inlineStr">
        <is>
          <t>DALS-ED</t>
        </is>
      </c>
      <c r="G255" t="n">
        <v>6.5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18358-2022</t>
        </is>
      </c>
      <c r="B256" s="1" t="n">
        <v>44685</v>
      </c>
      <c r="C256" s="1" t="n">
        <v>45175</v>
      </c>
      <c r="D256" t="inlineStr">
        <is>
          <t>VÄSTRA GÖTALANDS LÄN</t>
        </is>
      </c>
      <c r="E256" t="inlineStr">
        <is>
          <t>DALS-ED</t>
        </is>
      </c>
      <c r="G256" t="n">
        <v>7.7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18361-2022</t>
        </is>
      </c>
      <c r="B257" s="1" t="n">
        <v>44685</v>
      </c>
      <c r="C257" s="1" t="n">
        <v>45175</v>
      </c>
      <c r="D257" t="inlineStr">
        <is>
          <t>VÄSTRA GÖTALANDS LÄN</t>
        </is>
      </c>
      <c r="E257" t="inlineStr">
        <is>
          <t>DALS-ED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18362-2022</t>
        </is>
      </c>
      <c r="B258" s="1" t="n">
        <v>44685</v>
      </c>
      <c r="C258" s="1" t="n">
        <v>45175</v>
      </c>
      <c r="D258" t="inlineStr">
        <is>
          <t>VÄSTRA GÖTALANDS LÄN</t>
        </is>
      </c>
      <c r="E258" t="inlineStr">
        <is>
          <t>DALS-ED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18360-2022</t>
        </is>
      </c>
      <c r="B259" s="1" t="n">
        <v>44685</v>
      </c>
      <c r="C259" s="1" t="n">
        <v>45175</v>
      </c>
      <c r="D259" t="inlineStr">
        <is>
          <t>VÄSTRA GÖTALANDS LÄN</t>
        </is>
      </c>
      <c r="E259" t="inlineStr">
        <is>
          <t>DALS-ED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18837-2022</t>
        </is>
      </c>
      <c r="B260" s="1" t="n">
        <v>44690</v>
      </c>
      <c r="C260" s="1" t="n">
        <v>45175</v>
      </c>
      <c r="D260" t="inlineStr">
        <is>
          <t>VÄSTRA GÖTALANDS LÄN</t>
        </is>
      </c>
      <c r="E260" t="inlineStr">
        <is>
          <t>DALS-ED</t>
        </is>
      </c>
      <c r="G260" t="n">
        <v>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18839-2022</t>
        </is>
      </c>
      <c r="B261" s="1" t="n">
        <v>44690</v>
      </c>
      <c r="C261" s="1" t="n">
        <v>45175</v>
      </c>
      <c r="D261" t="inlineStr">
        <is>
          <t>VÄSTRA GÖTALANDS LÄN</t>
        </is>
      </c>
      <c r="E261" t="inlineStr">
        <is>
          <t>DALS-ED</t>
        </is>
      </c>
      <c r="G261" t="n">
        <v>8.9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20889-2022</t>
        </is>
      </c>
      <c r="B262" s="1" t="n">
        <v>44701</v>
      </c>
      <c r="C262" s="1" t="n">
        <v>45175</v>
      </c>
      <c r="D262" t="inlineStr">
        <is>
          <t>VÄSTRA GÖTALANDS LÄN</t>
        </is>
      </c>
      <c r="E262" t="inlineStr">
        <is>
          <t>DALS-ED</t>
        </is>
      </c>
      <c r="G262" t="n">
        <v>8.300000000000001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20908-2022</t>
        </is>
      </c>
      <c r="B263" s="1" t="n">
        <v>44701</v>
      </c>
      <c r="C263" s="1" t="n">
        <v>45175</v>
      </c>
      <c r="D263" t="inlineStr">
        <is>
          <t>VÄSTRA GÖTALANDS LÄN</t>
        </is>
      </c>
      <c r="E263" t="inlineStr">
        <is>
          <t>DALS-ED</t>
        </is>
      </c>
      <c r="G263" t="n">
        <v>8.699999999999999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21367-2022</t>
        </is>
      </c>
      <c r="B264" s="1" t="n">
        <v>44705</v>
      </c>
      <c r="C264" s="1" t="n">
        <v>45175</v>
      </c>
      <c r="D264" t="inlineStr">
        <is>
          <t>VÄSTRA GÖTALANDS LÄN</t>
        </is>
      </c>
      <c r="E264" t="inlineStr">
        <is>
          <t>DALS-ED</t>
        </is>
      </c>
      <c r="G264" t="n">
        <v>6.8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21372-2022</t>
        </is>
      </c>
      <c r="B265" s="1" t="n">
        <v>44705</v>
      </c>
      <c r="C265" s="1" t="n">
        <v>45175</v>
      </c>
      <c r="D265" t="inlineStr">
        <is>
          <t>VÄSTRA GÖTALANDS LÄN</t>
        </is>
      </c>
      <c r="E265" t="inlineStr">
        <is>
          <t>DALS-ED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21368-2022</t>
        </is>
      </c>
      <c r="B266" s="1" t="n">
        <v>44705</v>
      </c>
      <c r="C266" s="1" t="n">
        <v>45175</v>
      </c>
      <c r="D266" t="inlineStr">
        <is>
          <t>VÄSTRA GÖTALANDS LÄN</t>
        </is>
      </c>
      <c r="E266" t="inlineStr">
        <is>
          <t>DALS-ED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25762-2022</t>
        </is>
      </c>
      <c r="B267" s="1" t="n">
        <v>44733</v>
      </c>
      <c r="C267" s="1" t="n">
        <v>45175</v>
      </c>
      <c r="D267" t="inlineStr">
        <is>
          <t>VÄSTRA GÖTALANDS LÄN</t>
        </is>
      </c>
      <c r="E267" t="inlineStr">
        <is>
          <t>DALS-ED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26234-2022</t>
        </is>
      </c>
      <c r="B268" s="1" t="n">
        <v>44735</v>
      </c>
      <c r="C268" s="1" t="n">
        <v>45175</v>
      </c>
      <c r="D268" t="inlineStr">
        <is>
          <t>VÄSTRA GÖTALANDS LÄN</t>
        </is>
      </c>
      <c r="E268" t="inlineStr">
        <is>
          <t>DALS-ED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27796-2022</t>
        </is>
      </c>
      <c r="B269" s="1" t="n">
        <v>44743</v>
      </c>
      <c r="C269" s="1" t="n">
        <v>45175</v>
      </c>
      <c r="D269" t="inlineStr">
        <is>
          <t>VÄSTRA GÖTALANDS LÄN</t>
        </is>
      </c>
      <c r="E269" t="inlineStr">
        <is>
          <t>DALS-ED</t>
        </is>
      </c>
      <c r="G269" t="n">
        <v>5.1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31754-2022</t>
        </is>
      </c>
      <c r="B270" s="1" t="n">
        <v>44776</v>
      </c>
      <c r="C270" s="1" t="n">
        <v>45175</v>
      </c>
      <c r="D270" t="inlineStr">
        <is>
          <t>VÄSTRA GÖTALANDS LÄN</t>
        </is>
      </c>
      <c r="E270" t="inlineStr">
        <is>
          <t>DALS-ED</t>
        </is>
      </c>
      <c r="G270" t="n">
        <v>4.2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31764-2022</t>
        </is>
      </c>
      <c r="B271" s="1" t="n">
        <v>44776</v>
      </c>
      <c r="C271" s="1" t="n">
        <v>45175</v>
      </c>
      <c r="D271" t="inlineStr">
        <is>
          <t>VÄSTRA GÖTALANDS LÄN</t>
        </is>
      </c>
      <c r="E271" t="inlineStr">
        <is>
          <t>DALS-ED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32872-2022</t>
        </is>
      </c>
      <c r="B272" s="1" t="n">
        <v>44784</v>
      </c>
      <c r="C272" s="1" t="n">
        <v>45175</v>
      </c>
      <c r="D272" t="inlineStr">
        <is>
          <t>VÄSTRA GÖTALANDS LÄN</t>
        </is>
      </c>
      <c r="E272" t="inlineStr">
        <is>
          <t>DALS-ED</t>
        </is>
      </c>
      <c r="G272" t="n">
        <v>18.3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33688-2022</t>
        </is>
      </c>
      <c r="B273" s="1" t="n">
        <v>44789</v>
      </c>
      <c r="C273" s="1" t="n">
        <v>45175</v>
      </c>
      <c r="D273" t="inlineStr">
        <is>
          <t>VÄSTRA GÖTALANDS LÄN</t>
        </is>
      </c>
      <c r="E273" t="inlineStr">
        <is>
          <t>DALS-ED</t>
        </is>
      </c>
      <c r="G273" t="n">
        <v>12.9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34888-2022</t>
        </is>
      </c>
      <c r="B274" s="1" t="n">
        <v>44796</v>
      </c>
      <c r="C274" s="1" t="n">
        <v>45175</v>
      </c>
      <c r="D274" t="inlineStr">
        <is>
          <t>VÄSTRA GÖTALANDS LÄN</t>
        </is>
      </c>
      <c r="E274" t="inlineStr">
        <is>
          <t>DALS-ED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38392-2022</t>
        </is>
      </c>
      <c r="B275" s="1" t="n">
        <v>44812</v>
      </c>
      <c r="C275" s="1" t="n">
        <v>45175</v>
      </c>
      <c r="D275" t="inlineStr">
        <is>
          <t>VÄSTRA GÖTALANDS LÄN</t>
        </is>
      </c>
      <c r="E275" t="inlineStr">
        <is>
          <t>DALS-ED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40488-2022</t>
        </is>
      </c>
      <c r="B276" s="1" t="n">
        <v>44823</v>
      </c>
      <c r="C276" s="1" t="n">
        <v>45175</v>
      </c>
      <c r="D276" t="inlineStr">
        <is>
          <t>VÄSTRA GÖTALANDS LÄN</t>
        </is>
      </c>
      <c r="E276" t="inlineStr">
        <is>
          <t>DALS-ED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40372-2022</t>
        </is>
      </c>
      <c r="B277" s="1" t="n">
        <v>44823</v>
      </c>
      <c r="C277" s="1" t="n">
        <v>45175</v>
      </c>
      <c r="D277" t="inlineStr">
        <is>
          <t>VÄSTRA GÖTALANDS LÄN</t>
        </is>
      </c>
      <c r="E277" t="inlineStr">
        <is>
          <t>DALS-ED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40378-2022</t>
        </is>
      </c>
      <c r="B278" s="1" t="n">
        <v>44823</v>
      </c>
      <c r="C278" s="1" t="n">
        <v>45175</v>
      </c>
      <c r="D278" t="inlineStr">
        <is>
          <t>VÄSTRA GÖTALANDS LÄN</t>
        </is>
      </c>
      <c r="E278" t="inlineStr">
        <is>
          <t>DALS-ED</t>
        </is>
      </c>
      <c r="F278" t="inlineStr">
        <is>
          <t>Kyrkan</t>
        </is>
      </c>
      <c r="G278" t="n">
        <v>2.9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40390-2022</t>
        </is>
      </c>
      <c r="B279" s="1" t="n">
        <v>44823</v>
      </c>
      <c r="C279" s="1" t="n">
        <v>45175</v>
      </c>
      <c r="D279" t="inlineStr">
        <is>
          <t>VÄSTRA GÖTALANDS LÄN</t>
        </is>
      </c>
      <c r="E279" t="inlineStr">
        <is>
          <t>DALS-ED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41255-2022</t>
        </is>
      </c>
      <c r="B280" s="1" t="n">
        <v>44826</v>
      </c>
      <c r="C280" s="1" t="n">
        <v>45175</v>
      </c>
      <c r="D280" t="inlineStr">
        <is>
          <t>VÄSTRA GÖTALANDS LÄN</t>
        </is>
      </c>
      <c r="E280" t="inlineStr">
        <is>
          <t>DALS-ED</t>
        </is>
      </c>
      <c r="G280" t="n">
        <v>10.8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42951-2022</t>
        </is>
      </c>
      <c r="B281" s="1" t="n">
        <v>44832</v>
      </c>
      <c r="C281" s="1" t="n">
        <v>45175</v>
      </c>
      <c r="D281" t="inlineStr">
        <is>
          <t>VÄSTRA GÖTALANDS LÄN</t>
        </is>
      </c>
      <c r="E281" t="inlineStr">
        <is>
          <t>DALS-ED</t>
        </is>
      </c>
      <c r="F281" t="inlineStr">
        <is>
          <t>Kyrkan</t>
        </is>
      </c>
      <c r="G281" t="n">
        <v>7.9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43027-2022</t>
        </is>
      </c>
      <c r="B282" s="1" t="n">
        <v>44833</v>
      </c>
      <c r="C282" s="1" t="n">
        <v>45175</v>
      </c>
      <c r="D282" t="inlineStr">
        <is>
          <t>VÄSTRA GÖTALANDS LÄN</t>
        </is>
      </c>
      <c r="E282" t="inlineStr">
        <is>
          <t>DALS-ED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44826-2022</t>
        </is>
      </c>
      <c r="B283" s="1" t="n">
        <v>44841</v>
      </c>
      <c r="C283" s="1" t="n">
        <v>45175</v>
      </c>
      <c r="D283" t="inlineStr">
        <is>
          <t>VÄSTRA GÖTALANDS LÄN</t>
        </is>
      </c>
      <c r="E283" t="inlineStr">
        <is>
          <t>DALS-ED</t>
        </is>
      </c>
      <c r="F283" t="inlineStr">
        <is>
          <t>Övriga Aktiebolag</t>
        </is>
      </c>
      <c r="G283" t="n">
        <v>7.2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47828-2022</t>
        </is>
      </c>
      <c r="B284" s="1" t="n">
        <v>44855</v>
      </c>
      <c r="C284" s="1" t="n">
        <v>45175</v>
      </c>
      <c r="D284" t="inlineStr">
        <is>
          <t>VÄSTRA GÖTALANDS LÄN</t>
        </is>
      </c>
      <c r="E284" t="inlineStr">
        <is>
          <t>DALS-ED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48278-2022</t>
        </is>
      </c>
      <c r="B285" s="1" t="n">
        <v>44858</v>
      </c>
      <c r="C285" s="1" t="n">
        <v>45175</v>
      </c>
      <c r="D285" t="inlineStr">
        <is>
          <t>VÄSTRA GÖTALANDS LÄN</t>
        </is>
      </c>
      <c r="E285" t="inlineStr">
        <is>
          <t>DALS-ED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51214-2022</t>
        </is>
      </c>
      <c r="B286" s="1" t="n">
        <v>44865</v>
      </c>
      <c r="C286" s="1" t="n">
        <v>45175</v>
      </c>
      <c r="D286" t="inlineStr">
        <is>
          <t>VÄSTRA GÖTALANDS LÄN</t>
        </is>
      </c>
      <c r="E286" t="inlineStr">
        <is>
          <t>DALS-ED</t>
        </is>
      </c>
      <c r="F286" t="inlineStr">
        <is>
          <t>Kyrkan</t>
        </is>
      </c>
      <c r="G286" t="n">
        <v>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53084-2022</t>
        </is>
      </c>
      <c r="B287" s="1" t="n">
        <v>44873</v>
      </c>
      <c r="C287" s="1" t="n">
        <v>45175</v>
      </c>
      <c r="D287" t="inlineStr">
        <is>
          <t>VÄSTRA GÖTALANDS LÄN</t>
        </is>
      </c>
      <c r="E287" t="inlineStr">
        <is>
          <t>DALS-ED</t>
        </is>
      </c>
      <c r="G287" t="n">
        <v>9.4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56310-2022</t>
        </is>
      </c>
      <c r="B288" s="1" t="n">
        <v>44887</v>
      </c>
      <c r="C288" s="1" t="n">
        <v>45175</v>
      </c>
      <c r="D288" t="inlineStr">
        <is>
          <t>VÄSTRA GÖTALANDS LÄN</t>
        </is>
      </c>
      <c r="E288" t="inlineStr">
        <is>
          <t>DALS-ED</t>
        </is>
      </c>
      <c r="F288" t="inlineStr">
        <is>
          <t>Kyrkan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57262-2022</t>
        </is>
      </c>
      <c r="B289" s="1" t="n">
        <v>44895</v>
      </c>
      <c r="C289" s="1" t="n">
        <v>45175</v>
      </c>
      <c r="D289" t="inlineStr">
        <is>
          <t>VÄSTRA GÖTALANDS LÄN</t>
        </is>
      </c>
      <c r="E289" t="inlineStr">
        <is>
          <t>DALS-ED</t>
        </is>
      </c>
      <c r="F289" t="inlineStr">
        <is>
          <t>Kommuner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58206-2022</t>
        </is>
      </c>
      <c r="B290" s="1" t="n">
        <v>44901</v>
      </c>
      <c r="C290" s="1" t="n">
        <v>45175</v>
      </c>
      <c r="D290" t="inlineStr">
        <is>
          <t>VÄSTRA GÖTALANDS LÄN</t>
        </is>
      </c>
      <c r="E290" t="inlineStr">
        <is>
          <t>DALS-ED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60139-2022</t>
        </is>
      </c>
      <c r="B291" s="1" t="n">
        <v>44902</v>
      </c>
      <c r="C291" s="1" t="n">
        <v>45175</v>
      </c>
      <c r="D291" t="inlineStr">
        <is>
          <t>VÄSTRA GÖTALANDS LÄN</t>
        </is>
      </c>
      <c r="E291" t="inlineStr">
        <is>
          <t>DALS-ED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60146-2022</t>
        </is>
      </c>
      <c r="B292" s="1" t="n">
        <v>44902</v>
      </c>
      <c r="C292" s="1" t="n">
        <v>45175</v>
      </c>
      <c r="D292" t="inlineStr">
        <is>
          <t>VÄSTRA GÖTALANDS LÄN</t>
        </is>
      </c>
      <c r="E292" t="inlineStr">
        <is>
          <t>DALS-ED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59339-2022</t>
        </is>
      </c>
      <c r="B293" s="1" t="n">
        <v>44904</v>
      </c>
      <c r="C293" s="1" t="n">
        <v>45175</v>
      </c>
      <c r="D293" t="inlineStr">
        <is>
          <t>VÄSTRA GÖTALANDS LÄN</t>
        </is>
      </c>
      <c r="E293" t="inlineStr">
        <is>
          <t>DALS-ED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59714-2022</t>
        </is>
      </c>
      <c r="B294" s="1" t="n">
        <v>44908</v>
      </c>
      <c r="C294" s="1" t="n">
        <v>45175</v>
      </c>
      <c r="D294" t="inlineStr">
        <is>
          <t>VÄSTRA GÖTALANDS LÄN</t>
        </is>
      </c>
      <c r="E294" t="inlineStr">
        <is>
          <t>DALS-ED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61073-2022</t>
        </is>
      </c>
      <c r="B295" s="1" t="n">
        <v>44908</v>
      </c>
      <c r="C295" s="1" t="n">
        <v>45175</v>
      </c>
      <c r="D295" t="inlineStr">
        <is>
          <t>VÄSTRA GÖTALANDS LÄN</t>
        </is>
      </c>
      <c r="E295" t="inlineStr">
        <is>
          <t>DALS-ED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61478-2022</t>
        </is>
      </c>
      <c r="B296" s="1" t="n">
        <v>44910</v>
      </c>
      <c r="C296" s="1" t="n">
        <v>45175</v>
      </c>
      <c r="D296" t="inlineStr">
        <is>
          <t>VÄSTRA GÖTALANDS LÄN</t>
        </is>
      </c>
      <c r="E296" t="inlineStr">
        <is>
          <t>DALS-ED</t>
        </is>
      </c>
      <c r="G296" t="n">
        <v>11.1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61487-2022</t>
        </is>
      </c>
      <c r="B297" s="1" t="n">
        <v>44910</v>
      </c>
      <c r="C297" s="1" t="n">
        <v>45175</v>
      </c>
      <c r="D297" t="inlineStr">
        <is>
          <t>VÄSTRA GÖTALANDS LÄN</t>
        </is>
      </c>
      <c r="E297" t="inlineStr">
        <is>
          <t>DALS-ED</t>
        </is>
      </c>
      <c r="F297" t="inlineStr">
        <is>
          <t>Kyrkan</t>
        </is>
      </c>
      <c r="G297" t="n">
        <v>9.4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1491-2023</t>
        </is>
      </c>
      <c r="B298" s="1" t="n">
        <v>44937</v>
      </c>
      <c r="C298" s="1" t="n">
        <v>45175</v>
      </c>
      <c r="D298" t="inlineStr">
        <is>
          <t>VÄSTRA GÖTALANDS LÄN</t>
        </is>
      </c>
      <c r="E298" t="inlineStr">
        <is>
          <t>DALS-ED</t>
        </is>
      </c>
      <c r="G298" t="n">
        <v>11.1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3398-2023</t>
        </is>
      </c>
      <c r="B299" s="1" t="n">
        <v>44949</v>
      </c>
      <c r="C299" s="1" t="n">
        <v>45175</v>
      </c>
      <c r="D299" t="inlineStr">
        <is>
          <t>VÄSTRA GÖTALANDS LÄN</t>
        </is>
      </c>
      <c r="E299" t="inlineStr">
        <is>
          <t>DALS-ED</t>
        </is>
      </c>
      <c r="G299" t="n">
        <v>2.7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4107-2023</t>
        </is>
      </c>
      <c r="B300" s="1" t="n">
        <v>44952</v>
      </c>
      <c r="C300" s="1" t="n">
        <v>45175</v>
      </c>
      <c r="D300" t="inlineStr">
        <is>
          <t>VÄSTRA GÖTALANDS LÄN</t>
        </is>
      </c>
      <c r="E300" t="inlineStr">
        <is>
          <t>DALS-ED</t>
        </is>
      </c>
      <c r="G300" t="n">
        <v>9.199999999999999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4112-2023</t>
        </is>
      </c>
      <c r="B301" s="1" t="n">
        <v>44952</v>
      </c>
      <c r="C301" s="1" t="n">
        <v>45175</v>
      </c>
      <c r="D301" t="inlineStr">
        <is>
          <t>VÄSTRA GÖTALANDS LÄN</t>
        </is>
      </c>
      <c r="E301" t="inlineStr">
        <is>
          <t>DALS-ED</t>
        </is>
      </c>
      <c r="G301" t="n">
        <v>7.4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4114-2023</t>
        </is>
      </c>
      <c r="B302" s="1" t="n">
        <v>44952</v>
      </c>
      <c r="C302" s="1" t="n">
        <v>45175</v>
      </c>
      <c r="D302" t="inlineStr">
        <is>
          <t>VÄSTRA GÖTALANDS LÄN</t>
        </is>
      </c>
      <c r="E302" t="inlineStr">
        <is>
          <t>DALS-ED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4025-2023</t>
        </is>
      </c>
      <c r="B303" s="1" t="n">
        <v>44952</v>
      </c>
      <c r="C303" s="1" t="n">
        <v>45175</v>
      </c>
      <c r="D303" t="inlineStr">
        <is>
          <t>VÄSTRA GÖTALANDS LÄN</t>
        </is>
      </c>
      <c r="E303" t="inlineStr">
        <is>
          <t>DALS-ED</t>
        </is>
      </c>
      <c r="G303" t="n">
        <v>4.1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4108-2023</t>
        </is>
      </c>
      <c r="B304" s="1" t="n">
        <v>44952</v>
      </c>
      <c r="C304" s="1" t="n">
        <v>45175</v>
      </c>
      <c r="D304" t="inlineStr">
        <is>
          <t>VÄSTRA GÖTALANDS LÄN</t>
        </is>
      </c>
      <c r="E304" t="inlineStr">
        <is>
          <t>DALS-ED</t>
        </is>
      </c>
      <c r="G304" t="n">
        <v>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4105-2023</t>
        </is>
      </c>
      <c r="B305" s="1" t="n">
        <v>44952</v>
      </c>
      <c r="C305" s="1" t="n">
        <v>45175</v>
      </c>
      <c r="D305" t="inlineStr">
        <is>
          <t>VÄSTRA GÖTALANDS LÄN</t>
        </is>
      </c>
      <c r="E305" t="inlineStr">
        <is>
          <t>DALS-ED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4110-2023</t>
        </is>
      </c>
      <c r="B306" s="1" t="n">
        <v>44952</v>
      </c>
      <c r="C306" s="1" t="n">
        <v>45175</v>
      </c>
      <c r="D306" t="inlineStr">
        <is>
          <t>VÄSTRA GÖTALANDS LÄN</t>
        </is>
      </c>
      <c r="E306" t="inlineStr">
        <is>
          <t>DALS-ED</t>
        </is>
      </c>
      <c r="G306" t="n">
        <v>27.4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4115-2023</t>
        </is>
      </c>
      <c r="B307" s="1" t="n">
        <v>44952</v>
      </c>
      <c r="C307" s="1" t="n">
        <v>45175</v>
      </c>
      <c r="D307" t="inlineStr">
        <is>
          <t>VÄSTRA GÖTALANDS LÄN</t>
        </is>
      </c>
      <c r="E307" t="inlineStr">
        <is>
          <t>DALS-ED</t>
        </is>
      </c>
      <c r="G307" t="n">
        <v>4.2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5388-2023</t>
        </is>
      </c>
      <c r="B308" s="1" t="n">
        <v>44959</v>
      </c>
      <c r="C308" s="1" t="n">
        <v>45175</v>
      </c>
      <c r="D308" t="inlineStr">
        <is>
          <t>VÄSTRA GÖTALANDS LÄN</t>
        </is>
      </c>
      <c r="E308" t="inlineStr">
        <is>
          <t>DALS-ED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5576-2023</t>
        </is>
      </c>
      <c r="B309" s="1" t="n">
        <v>44960</v>
      </c>
      <c r="C309" s="1" t="n">
        <v>45175</v>
      </c>
      <c r="D309" t="inlineStr">
        <is>
          <t>VÄSTRA GÖTALANDS LÄN</t>
        </is>
      </c>
      <c r="E309" t="inlineStr">
        <is>
          <t>DALS-ED</t>
        </is>
      </c>
      <c r="G309" t="n">
        <v>5.2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7986-2023</t>
        </is>
      </c>
      <c r="B310" s="1" t="n">
        <v>44970</v>
      </c>
      <c r="C310" s="1" t="n">
        <v>45175</v>
      </c>
      <c r="D310" t="inlineStr">
        <is>
          <t>VÄSTRA GÖTALANDS LÄN</t>
        </is>
      </c>
      <c r="E310" t="inlineStr">
        <is>
          <t>DALS-ED</t>
        </is>
      </c>
      <c r="F310" t="inlineStr">
        <is>
          <t>Kyrkan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8492-2023</t>
        </is>
      </c>
      <c r="B311" s="1" t="n">
        <v>44972</v>
      </c>
      <c r="C311" s="1" t="n">
        <v>45175</v>
      </c>
      <c r="D311" t="inlineStr">
        <is>
          <t>VÄSTRA GÖTALANDS LÄN</t>
        </is>
      </c>
      <c r="E311" t="inlineStr">
        <is>
          <t>DALS-ED</t>
        </is>
      </c>
      <c r="F311" t="inlineStr">
        <is>
          <t>Bergvik skog väst AB</t>
        </is>
      </c>
      <c r="G311" t="n">
        <v>12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9226-2023</t>
        </is>
      </c>
      <c r="B312" s="1" t="n">
        <v>44977</v>
      </c>
      <c r="C312" s="1" t="n">
        <v>45175</v>
      </c>
      <c r="D312" t="inlineStr">
        <is>
          <t>VÄSTRA GÖTALANDS LÄN</t>
        </is>
      </c>
      <c r="E312" t="inlineStr">
        <is>
          <t>DALS-ED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10283-2023</t>
        </is>
      </c>
      <c r="B313" s="1" t="n">
        <v>44986</v>
      </c>
      <c r="C313" s="1" t="n">
        <v>45175</v>
      </c>
      <c r="D313" t="inlineStr">
        <is>
          <t>VÄSTRA GÖTALANDS LÄN</t>
        </is>
      </c>
      <c r="E313" t="inlineStr">
        <is>
          <t>DALS-ED</t>
        </is>
      </c>
      <c r="G313" t="n">
        <v>8.1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10437-2023</t>
        </is>
      </c>
      <c r="B314" s="1" t="n">
        <v>44987</v>
      </c>
      <c r="C314" s="1" t="n">
        <v>45175</v>
      </c>
      <c r="D314" t="inlineStr">
        <is>
          <t>VÄSTRA GÖTALANDS LÄN</t>
        </is>
      </c>
      <c r="E314" t="inlineStr">
        <is>
          <t>DALS-ED</t>
        </is>
      </c>
      <c r="G314" t="n">
        <v>3.6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11412-2023</t>
        </is>
      </c>
      <c r="B315" s="1" t="n">
        <v>44993</v>
      </c>
      <c r="C315" s="1" t="n">
        <v>45175</v>
      </c>
      <c r="D315" t="inlineStr">
        <is>
          <t>VÄSTRA GÖTALANDS LÄN</t>
        </is>
      </c>
      <c r="E315" t="inlineStr">
        <is>
          <t>DALS-ED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11591-2023</t>
        </is>
      </c>
      <c r="B316" s="1" t="n">
        <v>44994</v>
      </c>
      <c r="C316" s="1" t="n">
        <v>45175</v>
      </c>
      <c r="D316" t="inlineStr">
        <is>
          <t>VÄSTRA GÖTALANDS LÄN</t>
        </is>
      </c>
      <c r="E316" t="inlineStr">
        <is>
          <t>DALS-ED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12375-2023</t>
        </is>
      </c>
      <c r="B317" s="1" t="n">
        <v>44999</v>
      </c>
      <c r="C317" s="1" t="n">
        <v>45175</v>
      </c>
      <c r="D317" t="inlineStr">
        <is>
          <t>VÄSTRA GÖTALANDS LÄN</t>
        </is>
      </c>
      <c r="E317" t="inlineStr">
        <is>
          <t>DALS-ED</t>
        </is>
      </c>
      <c r="G317" t="n">
        <v>5.2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13537-2023</t>
        </is>
      </c>
      <c r="B318" s="1" t="n">
        <v>45006</v>
      </c>
      <c r="C318" s="1" t="n">
        <v>45175</v>
      </c>
      <c r="D318" t="inlineStr">
        <is>
          <t>VÄSTRA GÖTALANDS LÄN</t>
        </is>
      </c>
      <c r="E318" t="inlineStr">
        <is>
          <t>DALS-ED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13871-2023</t>
        </is>
      </c>
      <c r="B319" s="1" t="n">
        <v>45007</v>
      </c>
      <c r="C319" s="1" t="n">
        <v>45175</v>
      </c>
      <c r="D319" t="inlineStr">
        <is>
          <t>VÄSTRA GÖTALANDS LÄN</t>
        </is>
      </c>
      <c r="E319" t="inlineStr">
        <is>
          <t>DALS-ED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14010-2023</t>
        </is>
      </c>
      <c r="B320" s="1" t="n">
        <v>45008</v>
      </c>
      <c r="C320" s="1" t="n">
        <v>45175</v>
      </c>
      <c r="D320" t="inlineStr">
        <is>
          <t>VÄSTRA GÖTALANDS LÄN</t>
        </is>
      </c>
      <c r="E320" t="inlineStr">
        <is>
          <t>DALS-ED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13949-2023</t>
        </is>
      </c>
      <c r="B321" s="1" t="n">
        <v>45008</v>
      </c>
      <c r="C321" s="1" t="n">
        <v>45175</v>
      </c>
      <c r="D321" t="inlineStr">
        <is>
          <t>VÄSTRA GÖTALANDS LÄN</t>
        </is>
      </c>
      <c r="E321" t="inlineStr">
        <is>
          <t>DALS-ED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14012-2023</t>
        </is>
      </c>
      <c r="B322" s="1" t="n">
        <v>45008</v>
      </c>
      <c r="C322" s="1" t="n">
        <v>45175</v>
      </c>
      <c r="D322" t="inlineStr">
        <is>
          <t>VÄSTRA GÖTALANDS LÄN</t>
        </is>
      </c>
      <c r="E322" t="inlineStr">
        <is>
          <t>DALS-ED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14309-2023</t>
        </is>
      </c>
      <c r="B323" s="1" t="n">
        <v>45011</v>
      </c>
      <c r="C323" s="1" t="n">
        <v>45175</v>
      </c>
      <c r="D323" t="inlineStr">
        <is>
          <t>VÄSTRA GÖTALANDS LÄN</t>
        </is>
      </c>
      <c r="E323" t="inlineStr">
        <is>
          <t>DALS-ED</t>
        </is>
      </c>
      <c r="G323" t="n">
        <v>2.2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14376-2023</t>
        </is>
      </c>
      <c r="B324" s="1" t="n">
        <v>45012</v>
      </c>
      <c r="C324" s="1" t="n">
        <v>45175</v>
      </c>
      <c r="D324" t="inlineStr">
        <is>
          <t>VÄSTRA GÖTALANDS LÄN</t>
        </is>
      </c>
      <c r="E324" t="inlineStr">
        <is>
          <t>DALS-ED</t>
        </is>
      </c>
      <c r="G324" t="n">
        <v>8.1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14791-2023</t>
        </is>
      </c>
      <c r="B325" s="1" t="n">
        <v>45014</v>
      </c>
      <c r="C325" s="1" t="n">
        <v>45175</v>
      </c>
      <c r="D325" t="inlineStr">
        <is>
          <t>VÄSTRA GÖTALANDS LÄN</t>
        </is>
      </c>
      <c r="E325" t="inlineStr">
        <is>
          <t>DALS-ED</t>
        </is>
      </c>
      <c r="G325" t="n">
        <v>9.699999999999999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15262-2023</t>
        </is>
      </c>
      <c r="B326" s="1" t="n">
        <v>45016</v>
      </c>
      <c r="C326" s="1" t="n">
        <v>45175</v>
      </c>
      <c r="D326" t="inlineStr">
        <is>
          <t>VÄSTRA GÖTALANDS LÄN</t>
        </is>
      </c>
      <c r="E326" t="inlineStr">
        <is>
          <t>DALS-ED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15259-2023</t>
        </is>
      </c>
      <c r="B327" s="1" t="n">
        <v>45016</v>
      </c>
      <c r="C327" s="1" t="n">
        <v>45175</v>
      </c>
      <c r="D327" t="inlineStr">
        <is>
          <t>VÄSTRA GÖTALANDS LÄN</t>
        </is>
      </c>
      <c r="E327" t="inlineStr">
        <is>
          <t>DALS-ED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15338-2023</t>
        </is>
      </c>
      <c r="B328" s="1" t="n">
        <v>45019</v>
      </c>
      <c r="C328" s="1" t="n">
        <v>45175</v>
      </c>
      <c r="D328" t="inlineStr">
        <is>
          <t>VÄSTRA GÖTALANDS LÄN</t>
        </is>
      </c>
      <c r="E328" t="inlineStr">
        <is>
          <t>DALS-ED</t>
        </is>
      </c>
      <c r="G328" t="n">
        <v>3.6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17147-2023</t>
        </is>
      </c>
      <c r="B329" s="1" t="n">
        <v>45034</v>
      </c>
      <c r="C329" s="1" t="n">
        <v>45175</v>
      </c>
      <c r="D329" t="inlineStr">
        <is>
          <t>VÄSTRA GÖTALANDS LÄN</t>
        </is>
      </c>
      <c r="E329" t="inlineStr">
        <is>
          <t>DALS-ED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19024-2023</t>
        </is>
      </c>
      <c r="B330" s="1" t="n">
        <v>45047</v>
      </c>
      <c r="C330" s="1" t="n">
        <v>45175</v>
      </c>
      <c r="D330" t="inlineStr">
        <is>
          <t>VÄSTRA GÖTALANDS LÄN</t>
        </is>
      </c>
      <c r="E330" t="inlineStr">
        <is>
          <t>DALS-ED</t>
        </is>
      </c>
      <c r="G330" t="n">
        <v>5.2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19023-2023</t>
        </is>
      </c>
      <c r="B331" s="1" t="n">
        <v>45047</v>
      </c>
      <c r="C331" s="1" t="n">
        <v>45175</v>
      </c>
      <c r="D331" t="inlineStr">
        <is>
          <t>VÄSTRA GÖTALANDS LÄN</t>
        </is>
      </c>
      <c r="E331" t="inlineStr">
        <is>
          <t>DALS-ED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19049-2023</t>
        </is>
      </c>
      <c r="B332" s="1" t="n">
        <v>45047</v>
      </c>
      <c r="C332" s="1" t="n">
        <v>45175</v>
      </c>
      <c r="D332" t="inlineStr">
        <is>
          <t>VÄSTRA GÖTALANDS LÄN</t>
        </is>
      </c>
      <c r="E332" t="inlineStr">
        <is>
          <t>DALS-ED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19383-2023</t>
        </is>
      </c>
      <c r="B333" s="1" t="n">
        <v>45049</v>
      </c>
      <c r="C333" s="1" t="n">
        <v>45175</v>
      </c>
      <c r="D333" t="inlineStr">
        <is>
          <t>VÄSTRA GÖTALANDS LÄN</t>
        </is>
      </c>
      <c r="E333" t="inlineStr">
        <is>
          <t>DALS-ED</t>
        </is>
      </c>
      <c r="G333" t="n">
        <v>7.5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19382-2023</t>
        </is>
      </c>
      <c r="B334" s="1" t="n">
        <v>45049</v>
      </c>
      <c r="C334" s="1" t="n">
        <v>45175</v>
      </c>
      <c r="D334" t="inlineStr">
        <is>
          <t>VÄSTRA GÖTALANDS LÄN</t>
        </is>
      </c>
      <c r="E334" t="inlineStr">
        <is>
          <t>DALS-ED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19370-2023</t>
        </is>
      </c>
      <c r="B335" s="1" t="n">
        <v>45049</v>
      </c>
      <c r="C335" s="1" t="n">
        <v>45175</v>
      </c>
      <c r="D335" t="inlineStr">
        <is>
          <t>VÄSTRA GÖTALANDS LÄN</t>
        </is>
      </c>
      <c r="E335" t="inlineStr">
        <is>
          <t>DALS-ED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20486-2023</t>
        </is>
      </c>
      <c r="B336" s="1" t="n">
        <v>45054</v>
      </c>
      <c r="C336" s="1" t="n">
        <v>45175</v>
      </c>
      <c r="D336" t="inlineStr">
        <is>
          <t>VÄSTRA GÖTALANDS LÄN</t>
        </is>
      </c>
      <c r="E336" t="inlineStr">
        <is>
          <t>DALS-ED</t>
        </is>
      </c>
      <c r="F336" t="inlineStr">
        <is>
          <t>Kyrkan</t>
        </is>
      </c>
      <c r="G336" t="n">
        <v>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20163-2023</t>
        </is>
      </c>
      <c r="B337" s="1" t="n">
        <v>45055</v>
      </c>
      <c r="C337" s="1" t="n">
        <v>45175</v>
      </c>
      <c r="D337" t="inlineStr">
        <is>
          <t>VÄSTRA GÖTALANDS LÄN</t>
        </is>
      </c>
      <c r="E337" t="inlineStr">
        <is>
          <t>DALS-ED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20482-2023</t>
        </is>
      </c>
      <c r="B338" s="1" t="n">
        <v>45057</v>
      </c>
      <c r="C338" s="1" t="n">
        <v>45175</v>
      </c>
      <c r="D338" t="inlineStr">
        <is>
          <t>VÄSTRA GÖTALANDS LÄN</t>
        </is>
      </c>
      <c r="E338" t="inlineStr">
        <is>
          <t>DALS-ED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20765-2023</t>
        </is>
      </c>
      <c r="B339" s="1" t="n">
        <v>45058</v>
      </c>
      <c r="C339" s="1" t="n">
        <v>45175</v>
      </c>
      <c r="D339" t="inlineStr">
        <is>
          <t>VÄSTRA GÖTALANDS LÄN</t>
        </is>
      </c>
      <c r="E339" t="inlineStr">
        <is>
          <t>DALS-ED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22402-2023</t>
        </is>
      </c>
      <c r="B340" s="1" t="n">
        <v>45069</v>
      </c>
      <c r="C340" s="1" t="n">
        <v>45175</v>
      </c>
      <c r="D340" t="inlineStr">
        <is>
          <t>VÄSTRA GÖTALANDS LÄN</t>
        </is>
      </c>
      <c r="E340" t="inlineStr">
        <is>
          <t>DALS-ED</t>
        </is>
      </c>
      <c r="G340" t="n">
        <v>4.2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23115-2023</t>
        </is>
      </c>
      <c r="B341" s="1" t="n">
        <v>45070</v>
      </c>
      <c r="C341" s="1" t="n">
        <v>45175</v>
      </c>
      <c r="D341" t="inlineStr">
        <is>
          <t>VÄSTRA GÖTALANDS LÄN</t>
        </is>
      </c>
      <c r="E341" t="inlineStr">
        <is>
          <t>DALS-ED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23132-2023</t>
        </is>
      </c>
      <c r="B342" s="1" t="n">
        <v>45070</v>
      </c>
      <c r="C342" s="1" t="n">
        <v>45175</v>
      </c>
      <c r="D342" t="inlineStr">
        <is>
          <t>VÄSTRA GÖTALANDS LÄN</t>
        </is>
      </c>
      <c r="E342" t="inlineStr">
        <is>
          <t>DALS-ED</t>
        </is>
      </c>
      <c r="G342" t="n">
        <v>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23862-2023</t>
        </is>
      </c>
      <c r="B343" s="1" t="n">
        <v>45075</v>
      </c>
      <c r="C343" s="1" t="n">
        <v>45175</v>
      </c>
      <c r="D343" t="inlineStr">
        <is>
          <t>VÄSTRA GÖTALANDS LÄN</t>
        </is>
      </c>
      <c r="E343" t="inlineStr">
        <is>
          <t>DALS-ED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23859-2023</t>
        </is>
      </c>
      <c r="B344" s="1" t="n">
        <v>45075</v>
      </c>
      <c r="C344" s="1" t="n">
        <v>45175</v>
      </c>
      <c r="D344" t="inlineStr">
        <is>
          <t>VÄSTRA GÖTALANDS LÄN</t>
        </is>
      </c>
      <c r="E344" t="inlineStr">
        <is>
          <t>DALS-ED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24021-2023</t>
        </is>
      </c>
      <c r="B345" s="1" t="n">
        <v>45078</v>
      </c>
      <c r="C345" s="1" t="n">
        <v>45175</v>
      </c>
      <c r="D345" t="inlineStr">
        <is>
          <t>VÄSTRA GÖTALANDS LÄN</t>
        </is>
      </c>
      <c r="E345" t="inlineStr">
        <is>
          <t>DALS-ED</t>
        </is>
      </c>
      <c r="G345" t="n">
        <v>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25284-2023</t>
        </is>
      </c>
      <c r="B346" s="1" t="n">
        <v>45079</v>
      </c>
      <c r="C346" s="1" t="n">
        <v>45175</v>
      </c>
      <c r="D346" t="inlineStr">
        <is>
          <t>VÄSTRA GÖTALANDS LÄN</t>
        </is>
      </c>
      <c r="E346" t="inlineStr">
        <is>
          <t>DALS-ED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25460-2023</t>
        </is>
      </c>
      <c r="B347" s="1" t="n">
        <v>45089</v>
      </c>
      <c r="C347" s="1" t="n">
        <v>45175</v>
      </c>
      <c r="D347" t="inlineStr">
        <is>
          <t>VÄSTRA GÖTALANDS LÄN</t>
        </is>
      </c>
      <c r="E347" t="inlineStr">
        <is>
          <t>DALS-ED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28449-2023</t>
        </is>
      </c>
      <c r="B348" s="1" t="n">
        <v>45103</v>
      </c>
      <c r="C348" s="1" t="n">
        <v>45175</v>
      </c>
      <c r="D348" t="inlineStr">
        <is>
          <t>VÄSTRA GÖTALANDS LÄN</t>
        </is>
      </c>
      <c r="E348" t="inlineStr">
        <is>
          <t>DALS-ED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28447-2023</t>
        </is>
      </c>
      <c r="B349" s="1" t="n">
        <v>45103</v>
      </c>
      <c r="C349" s="1" t="n">
        <v>45175</v>
      </c>
      <c r="D349" t="inlineStr">
        <is>
          <t>VÄSTRA GÖTALANDS LÄN</t>
        </is>
      </c>
      <c r="E349" t="inlineStr">
        <is>
          <t>DALS-ED</t>
        </is>
      </c>
      <c r="G349" t="n">
        <v>7.6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29047-2023</t>
        </is>
      </c>
      <c r="B350" s="1" t="n">
        <v>45104</v>
      </c>
      <c r="C350" s="1" t="n">
        <v>45175</v>
      </c>
      <c r="D350" t="inlineStr">
        <is>
          <t>VÄSTRA GÖTALANDS LÄN</t>
        </is>
      </c>
      <c r="E350" t="inlineStr">
        <is>
          <t>DALS-ED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30807-2023</t>
        </is>
      </c>
      <c r="B351" s="1" t="n">
        <v>45106</v>
      </c>
      <c r="C351" s="1" t="n">
        <v>45175</v>
      </c>
      <c r="D351" t="inlineStr">
        <is>
          <t>VÄSTRA GÖTALANDS LÄN</t>
        </is>
      </c>
      <c r="E351" t="inlineStr">
        <is>
          <t>DALS-ED</t>
        </is>
      </c>
      <c r="G351" t="n">
        <v>5.3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32683-2023</t>
        </is>
      </c>
      <c r="B352" s="1" t="n">
        <v>45112</v>
      </c>
      <c r="C352" s="1" t="n">
        <v>45175</v>
      </c>
      <c r="D352" t="inlineStr">
        <is>
          <t>VÄSTRA GÖTALANDS LÄN</t>
        </is>
      </c>
      <c r="E352" t="inlineStr">
        <is>
          <t>DALS-ED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33504-2023</t>
        </is>
      </c>
      <c r="B353" s="1" t="n">
        <v>45118</v>
      </c>
      <c r="C353" s="1" t="n">
        <v>45175</v>
      </c>
      <c r="D353" t="inlineStr">
        <is>
          <t>VÄSTRA GÖTALANDS LÄN</t>
        </is>
      </c>
      <c r="E353" t="inlineStr">
        <is>
          <t>DALS-ED</t>
        </is>
      </c>
      <c r="G353" t="n">
        <v>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32059-2023</t>
        </is>
      </c>
      <c r="B354" s="1" t="n">
        <v>45119</v>
      </c>
      <c r="C354" s="1" t="n">
        <v>45175</v>
      </c>
      <c r="D354" t="inlineStr">
        <is>
          <t>VÄSTRA GÖTALANDS LÄN</t>
        </is>
      </c>
      <c r="E354" t="inlineStr">
        <is>
          <t>DALS-ED</t>
        </is>
      </c>
      <c r="G354" t="n">
        <v>7.2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33103-2023</t>
        </is>
      </c>
      <c r="B355" s="1" t="n">
        <v>45126</v>
      </c>
      <c r="C355" s="1" t="n">
        <v>45175</v>
      </c>
      <c r="D355" t="inlineStr">
        <is>
          <t>VÄSTRA GÖTALANDS LÄN</t>
        </is>
      </c>
      <c r="E355" t="inlineStr">
        <is>
          <t>DALS-ED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35697-2023</t>
        </is>
      </c>
      <c r="B356" s="1" t="n">
        <v>45147</v>
      </c>
      <c r="C356" s="1" t="n">
        <v>45175</v>
      </c>
      <c r="D356" t="inlineStr">
        <is>
          <t>VÄSTRA GÖTALANDS LÄN</t>
        </is>
      </c>
      <c r="E356" t="inlineStr">
        <is>
          <t>DALS-ED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36436-2023</t>
        </is>
      </c>
      <c r="B357" s="1" t="n">
        <v>45151</v>
      </c>
      <c r="C357" s="1" t="n">
        <v>45175</v>
      </c>
      <c r="D357" t="inlineStr">
        <is>
          <t>VÄSTRA GÖTALANDS LÄN</t>
        </is>
      </c>
      <c r="E357" t="inlineStr">
        <is>
          <t>DALS-ED</t>
        </is>
      </c>
      <c r="G357" t="n">
        <v>27.1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36456-2023</t>
        </is>
      </c>
      <c r="B358" s="1" t="n">
        <v>45151</v>
      </c>
      <c r="C358" s="1" t="n">
        <v>45175</v>
      </c>
      <c r="D358" t="inlineStr">
        <is>
          <t>VÄSTRA GÖTALANDS LÄN</t>
        </is>
      </c>
      <c r="E358" t="inlineStr">
        <is>
          <t>DALS-ED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>
      <c r="A359" t="inlineStr">
        <is>
          <t>A 36464-2023</t>
        </is>
      </c>
      <c r="B359" s="1" t="n">
        <v>45151</v>
      </c>
      <c r="C359" s="1" t="n">
        <v>45175</v>
      </c>
      <c r="D359" t="inlineStr">
        <is>
          <t>VÄSTRA GÖTALANDS LÄN</t>
        </is>
      </c>
      <c r="E359" t="inlineStr">
        <is>
          <t>DALS-ED</t>
        </is>
      </c>
      <c r="G359" t="n">
        <v>6.2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2023-09-06T04:39:29Z</dcterms:created>
  <dcterms:modified xmlns:dcterms="http://purl.org/dc/terms/" xmlns:xsi="http://www.w3.org/2001/XMLSchema-instance" xsi:type="dcterms:W3CDTF">2023-09-06T04:39:29Z</dcterms:modified>
</cp:coreProperties>
</file>