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60730-2022</t>
        </is>
      </c>
      <c r="B2" s="1" t="n">
        <v>44913</v>
      </c>
      <c r="C2" s="1" t="n">
        <v>45192</v>
      </c>
      <c r="D2" t="inlineStr">
        <is>
          <t>KALMAR LÄN</t>
        </is>
      </c>
      <c r="E2" t="inlineStr">
        <is>
          <t>EMMABODA</t>
        </is>
      </c>
      <c r="G2" t="n">
        <v>4.6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Gropticka
Blåmossa
Grovticka
Kornknutmossa
Vanlig padda</t>
        </is>
      </c>
      <c r="S2">
        <f>HYPERLINK("https://klasma.github.io/Logging_EMMABODA/artfynd/A 60730-2022.xlsx", "A 60730-2022")</f>
        <v/>
      </c>
      <c r="T2">
        <f>HYPERLINK("https://klasma.github.io/Logging_EMMABODA/kartor/A 60730-2022.png", "A 60730-2022")</f>
        <v/>
      </c>
      <c r="V2">
        <f>HYPERLINK("https://klasma.github.io/Logging_EMMABODA/klagomål/A 60730-2022.docx", "A 60730-2022")</f>
        <v/>
      </c>
      <c r="W2">
        <f>HYPERLINK("https://klasma.github.io/Logging_EMMABODA/klagomålsmail/A 60730-2022.docx", "A 60730-2022")</f>
        <v/>
      </c>
      <c r="X2">
        <f>HYPERLINK("https://klasma.github.io/Logging_EMMABODA/tillsyn/A 60730-2022.docx", "A 60730-2022")</f>
        <v/>
      </c>
      <c r="Y2">
        <f>HYPERLINK("https://klasma.github.io/Logging_EMMABODA/tillsynsmail/A 60730-2022.docx", "A 60730-2022")</f>
        <v/>
      </c>
    </row>
    <row r="3" ht="15" customHeight="1">
      <c r="A3" t="inlineStr">
        <is>
          <t>A 61489-2018</t>
        </is>
      </c>
      <c r="B3" s="1" t="n">
        <v>43413</v>
      </c>
      <c r="C3" s="1" t="n">
        <v>45192</v>
      </c>
      <c r="D3" t="inlineStr">
        <is>
          <t>KALMAR LÄN</t>
        </is>
      </c>
      <c r="E3" t="inlineStr">
        <is>
          <t>EMMABODA</t>
        </is>
      </c>
      <c r="G3" t="n">
        <v>2.3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Åkerrättika
Linmåra/småsnärjmåra</t>
        </is>
      </c>
      <c r="S3">
        <f>HYPERLINK("https://klasma.github.io/Logging_EMMABODA/artfynd/A 61489-2018.xlsx", "A 61489-2018")</f>
        <v/>
      </c>
      <c r="T3">
        <f>HYPERLINK("https://klasma.github.io/Logging_EMMABODA/kartor/A 61489-2018.png", "A 61489-2018")</f>
        <v/>
      </c>
      <c r="V3">
        <f>HYPERLINK("https://klasma.github.io/Logging_EMMABODA/klagomål/A 61489-2018.docx", "A 61489-2018")</f>
        <v/>
      </c>
      <c r="W3">
        <f>HYPERLINK("https://klasma.github.io/Logging_EMMABODA/klagomålsmail/A 61489-2018.docx", "A 61489-2018")</f>
        <v/>
      </c>
      <c r="X3">
        <f>HYPERLINK("https://klasma.github.io/Logging_EMMABODA/tillsyn/A 61489-2018.docx", "A 61489-2018")</f>
        <v/>
      </c>
      <c r="Y3">
        <f>HYPERLINK("https://klasma.github.io/Logging_EMMABODA/tillsynsmail/A 61489-2018.docx", "A 61489-2018")</f>
        <v/>
      </c>
    </row>
    <row r="4" ht="15" customHeight="1">
      <c r="A4" t="inlineStr">
        <is>
          <t>A 39871-2019</t>
        </is>
      </c>
      <c r="B4" s="1" t="n">
        <v>43692</v>
      </c>
      <c r="C4" s="1" t="n">
        <v>45192</v>
      </c>
      <c r="D4" t="inlineStr">
        <is>
          <t>KALMAR LÄN</t>
        </is>
      </c>
      <c r="E4" t="inlineStr">
        <is>
          <t>EMMABODA</t>
        </is>
      </c>
      <c r="G4" t="n">
        <v>2.6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Stortimjan
Grönpyrola</t>
        </is>
      </c>
      <c r="S4">
        <f>HYPERLINK("https://klasma.github.io/Logging_EMMABODA/artfynd/A 39871-2019.xlsx", "A 39871-2019")</f>
        <v/>
      </c>
      <c r="T4">
        <f>HYPERLINK("https://klasma.github.io/Logging_EMMABODA/kartor/A 39871-2019.png", "A 39871-2019")</f>
        <v/>
      </c>
      <c r="V4">
        <f>HYPERLINK("https://klasma.github.io/Logging_EMMABODA/klagomål/A 39871-2019.docx", "A 39871-2019")</f>
        <v/>
      </c>
      <c r="W4">
        <f>HYPERLINK("https://klasma.github.io/Logging_EMMABODA/klagomålsmail/A 39871-2019.docx", "A 39871-2019")</f>
        <v/>
      </c>
      <c r="X4">
        <f>HYPERLINK("https://klasma.github.io/Logging_EMMABODA/tillsyn/A 39871-2019.docx", "A 39871-2019")</f>
        <v/>
      </c>
      <c r="Y4">
        <f>HYPERLINK("https://klasma.github.io/Logging_EMMABODA/tillsynsmail/A 39871-2019.docx", "A 39871-2019")</f>
        <v/>
      </c>
    </row>
    <row r="5" ht="15" customHeight="1">
      <c r="A5" t="inlineStr">
        <is>
          <t>A 12722-2020</t>
        </is>
      </c>
      <c r="B5" s="1" t="n">
        <v>43899</v>
      </c>
      <c r="C5" s="1" t="n">
        <v>45192</v>
      </c>
      <c r="D5" t="inlineStr">
        <is>
          <t>KALMAR LÄN</t>
        </is>
      </c>
      <c r="E5" t="inlineStr">
        <is>
          <t>EMMABODA</t>
        </is>
      </c>
      <c r="G5" t="n">
        <v>2.2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Ask
Revlummer</t>
        </is>
      </c>
      <c r="S5">
        <f>HYPERLINK("https://klasma.github.io/Logging_EMMABODA/artfynd/A 12722-2020.xlsx", "A 12722-2020")</f>
        <v/>
      </c>
      <c r="T5">
        <f>HYPERLINK("https://klasma.github.io/Logging_EMMABODA/kartor/A 12722-2020.png", "A 12722-2020")</f>
        <v/>
      </c>
      <c r="V5">
        <f>HYPERLINK("https://klasma.github.io/Logging_EMMABODA/klagomål/A 12722-2020.docx", "A 12722-2020")</f>
        <v/>
      </c>
      <c r="W5">
        <f>HYPERLINK("https://klasma.github.io/Logging_EMMABODA/klagomålsmail/A 12722-2020.docx", "A 12722-2020")</f>
        <v/>
      </c>
      <c r="X5">
        <f>HYPERLINK("https://klasma.github.io/Logging_EMMABODA/tillsyn/A 12722-2020.docx", "A 12722-2020")</f>
        <v/>
      </c>
      <c r="Y5">
        <f>HYPERLINK("https://klasma.github.io/Logging_EMMABODA/tillsynsmail/A 12722-2020.docx", "A 12722-2020")</f>
        <v/>
      </c>
    </row>
    <row r="6" ht="15" customHeight="1">
      <c r="A6" t="inlineStr">
        <is>
          <t>A 41755-2018</t>
        </is>
      </c>
      <c r="B6" s="1" t="n">
        <v>43350</v>
      </c>
      <c r="C6" s="1" t="n">
        <v>45192</v>
      </c>
      <c r="D6" t="inlineStr">
        <is>
          <t>KALMAR LÄN</t>
        </is>
      </c>
      <c r="E6" t="inlineStr">
        <is>
          <t>EMMABODA</t>
        </is>
      </c>
      <c r="G6" t="n">
        <v>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s="2" t="inlineStr">
        <is>
          <t>Pimpinellros</t>
        </is>
      </c>
      <c r="S6">
        <f>HYPERLINK("https://klasma.github.io/Logging_EMMABODA/artfynd/A 41755-2018.xlsx", "A 41755-2018")</f>
        <v/>
      </c>
      <c r="T6">
        <f>HYPERLINK("https://klasma.github.io/Logging_EMMABODA/kartor/A 41755-2018.png", "A 41755-2018")</f>
        <v/>
      </c>
      <c r="V6">
        <f>HYPERLINK("https://klasma.github.io/Logging_EMMABODA/klagomål/A 41755-2018.docx", "A 41755-2018")</f>
        <v/>
      </c>
      <c r="W6">
        <f>HYPERLINK("https://klasma.github.io/Logging_EMMABODA/klagomålsmail/A 41755-2018.docx", "A 41755-2018")</f>
        <v/>
      </c>
      <c r="X6">
        <f>HYPERLINK("https://klasma.github.io/Logging_EMMABODA/tillsyn/A 41755-2018.docx", "A 41755-2018")</f>
        <v/>
      </c>
      <c r="Y6">
        <f>HYPERLINK("https://klasma.github.io/Logging_EMMABODA/tillsynsmail/A 41755-2018.docx", "A 41755-2018")</f>
        <v/>
      </c>
    </row>
    <row r="7" ht="15" customHeight="1">
      <c r="A7" t="inlineStr">
        <is>
          <t>A 71541-2018</t>
        </is>
      </c>
      <c r="B7" s="1" t="n">
        <v>43452</v>
      </c>
      <c r="C7" s="1" t="n">
        <v>45192</v>
      </c>
      <c r="D7" t="inlineStr">
        <is>
          <t>KALMAR LÄN</t>
        </is>
      </c>
      <c r="E7" t="inlineStr">
        <is>
          <t>EMMABODA</t>
        </is>
      </c>
      <c r="F7" t="inlineStr">
        <is>
          <t>Kommuner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Åkerkål</t>
        </is>
      </c>
      <c r="S7">
        <f>HYPERLINK("https://klasma.github.io/Logging_EMMABODA/artfynd/A 71541-2018.xlsx", "A 71541-2018")</f>
        <v/>
      </c>
      <c r="T7">
        <f>HYPERLINK("https://klasma.github.io/Logging_EMMABODA/kartor/A 71541-2018.png", "A 71541-2018")</f>
        <v/>
      </c>
      <c r="V7">
        <f>HYPERLINK("https://klasma.github.io/Logging_EMMABODA/klagomål/A 71541-2018.docx", "A 71541-2018")</f>
        <v/>
      </c>
      <c r="W7">
        <f>HYPERLINK("https://klasma.github.io/Logging_EMMABODA/klagomålsmail/A 71541-2018.docx", "A 71541-2018")</f>
        <v/>
      </c>
      <c r="X7">
        <f>HYPERLINK("https://klasma.github.io/Logging_EMMABODA/tillsyn/A 71541-2018.docx", "A 71541-2018")</f>
        <v/>
      </c>
      <c r="Y7">
        <f>HYPERLINK("https://klasma.github.io/Logging_EMMABODA/tillsynsmail/A 71541-2018.docx", "A 71541-2018")</f>
        <v/>
      </c>
    </row>
    <row r="8" ht="15" customHeight="1">
      <c r="A8" t="inlineStr">
        <is>
          <t>A 40786-2019</t>
        </is>
      </c>
      <c r="B8" s="1" t="n">
        <v>43692</v>
      </c>
      <c r="C8" s="1" t="n">
        <v>45192</v>
      </c>
      <c r="D8" t="inlineStr">
        <is>
          <t>KALMAR LÄN</t>
        </is>
      </c>
      <c r="E8" t="inlineStr">
        <is>
          <t>EMMABODA</t>
        </is>
      </c>
      <c r="F8" t="inlineStr">
        <is>
          <t>Kyrkan</t>
        </is>
      </c>
      <c r="G8" t="n">
        <v>6.6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Gullklöver</t>
        </is>
      </c>
      <c r="S8">
        <f>HYPERLINK("https://klasma.github.io/Logging_EMMABODA/artfynd/A 40786-2019.xlsx", "A 40786-2019")</f>
        <v/>
      </c>
      <c r="T8">
        <f>HYPERLINK("https://klasma.github.io/Logging_EMMABODA/kartor/A 40786-2019.png", "A 40786-2019")</f>
        <v/>
      </c>
      <c r="V8">
        <f>HYPERLINK("https://klasma.github.io/Logging_EMMABODA/klagomål/A 40786-2019.docx", "A 40786-2019")</f>
        <v/>
      </c>
      <c r="W8">
        <f>HYPERLINK("https://klasma.github.io/Logging_EMMABODA/klagomålsmail/A 40786-2019.docx", "A 40786-2019")</f>
        <v/>
      </c>
      <c r="X8">
        <f>HYPERLINK("https://klasma.github.io/Logging_EMMABODA/tillsyn/A 40786-2019.docx", "A 40786-2019")</f>
        <v/>
      </c>
      <c r="Y8">
        <f>HYPERLINK("https://klasma.github.io/Logging_EMMABODA/tillsynsmail/A 40786-2019.docx", "A 40786-2019")</f>
        <v/>
      </c>
    </row>
    <row r="9" ht="15" customHeight="1">
      <c r="A9" t="inlineStr">
        <is>
          <t>A 37170-2020</t>
        </is>
      </c>
      <c r="B9" s="1" t="n">
        <v>44054</v>
      </c>
      <c r="C9" s="1" t="n">
        <v>45192</v>
      </c>
      <c r="D9" t="inlineStr">
        <is>
          <t>KALMAR LÄN</t>
        </is>
      </c>
      <c r="E9" t="inlineStr">
        <is>
          <t>EMMABODA</t>
        </is>
      </c>
      <c r="G9" t="n">
        <v>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Grönpyrola</t>
        </is>
      </c>
      <c r="S9">
        <f>HYPERLINK("https://klasma.github.io/Logging_EMMABODA/artfynd/A 37170-2020.xlsx", "A 37170-2020")</f>
        <v/>
      </c>
      <c r="T9">
        <f>HYPERLINK("https://klasma.github.io/Logging_EMMABODA/kartor/A 37170-2020.png", "A 37170-2020")</f>
        <v/>
      </c>
      <c r="V9">
        <f>HYPERLINK("https://klasma.github.io/Logging_EMMABODA/klagomål/A 37170-2020.docx", "A 37170-2020")</f>
        <v/>
      </c>
      <c r="W9">
        <f>HYPERLINK("https://klasma.github.io/Logging_EMMABODA/klagomålsmail/A 37170-2020.docx", "A 37170-2020")</f>
        <v/>
      </c>
      <c r="X9">
        <f>HYPERLINK("https://klasma.github.io/Logging_EMMABODA/tillsyn/A 37170-2020.docx", "A 37170-2020")</f>
        <v/>
      </c>
      <c r="Y9">
        <f>HYPERLINK("https://klasma.github.io/Logging_EMMABODA/tillsynsmail/A 37170-2020.docx", "A 37170-2020")</f>
        <v/>
      </c>
    </row>
    <row r="10" ht="15" customHeight="1">
      <c r="A10" t="inlineStr">
        <is>
          <t>A 52954-2020</t>
        </is>
      </c>
      <c r="B10" s="1" t="n">
        <v>44120</v>
      </c>
      <c r="C10" s="1" t="n">
        <v>45192</v>
      </c>
      <c r="D10" t="inlineStr">
        <is>
          <t>KALMAR LÄN</t>
        </is>
      </c>
      <c r="E10" t="inlineStr">
        <is>
          <t>EMMABODA</t>
        </is>
      </c>
      <c r="F10" t="inlineStr">
        <is>
          <t>Sveaskog</t>
        </is>
      </c>
      <c r="G10" t="n">
        <v>2.2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HYPERLINK("https://klasma.github.io/Logging_EMMABODA/artfynd/A 52954-2020.xlsx", "A 52954-2020")</f>
        <v/>
      </c>
      <c r="T10">
        <f>HYPERLINK("https://klasma.github.io/Logging_EMMABODA/kartor/A 52954-2020.png", "A 52954-2020")</f>
        <v/>
      </c>
      <c r="U10">
        <f>HYPERLINK("https://klasma.github.io/Logging_EMMABODA/knärot/A 52954-2020.png", "A 52954-2020")</f>
        <v/>
      </c>
      <c r="V10">
        <f>HYPERLINK("https://klasma.github.io/Logging_EMMABODA/klagomål/A 52954-2020.docx", "A 52954-2020")</f>
        <v/>
      </c>
      <c r="W10">
        <f>HYPERLINK("https://klasma.github.io/Logging_EMMABODA/klagomålsmail/A 52954-2020.docx", "A 52954-2020")</f>
        <v/>
      </c>
      <c r="X10">
        <f>HYPERLINK("https://klasma.github.io/Logging_EMMABODA/tillsyn/A 52954-2020.docx", "A 52954-2020")</f>
        <v/>
      </c>
      <c r="Y10">
        <f>HYPERLINK("https://klasma.github.io/Logging_EMMABODA/tillsynsmail/A 52954-2020.docx", "A 52954-2020")</f>
        <v/>
      </c>
    </row>
    <row r="11" ht="15" customHeight="1">
      <c r="A11" t="inlineStr">
        <is>
          <t>A 20129-2021</t>
        </is>
      </c>
      <c r="B11" s="1" t="n">
        <v>44314</v>
      </c>
      <c r="C11" s="1" t="n">
        <v>45192</v>
      </c>
      <c r="D11" t="inlineStr">
        <is>
          <t>KALMAR LÄN</t>
        </is>
      </c>
      <c r="E11" t="inlineStr">
        <is>
          <t>EMMABODA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HYPERLINK("https://klasma.github.io/Logging_EMMABODA/artfynd/A 20129-2021.xlsx", "A 20129-2021")</f>
        <v/>
      </c>
      <c r="T11">
        <f>HYPERLINK("https://klasma.github.io/Logging_EMMABODA/kartor/A 20129-2021.png", "A 20129-2021")</f>
        <v/>
      </c>
      <c r="V11">
        <f>HYPERLINK("https://klasma.github.io/Logging_EMMABODA/klagomål/A 20129-2021.docx", "A 20129-2021")</f>
        <v/>
      </c>
      <c r="W11">
        <f>HYPERLINK("https://klasma.github.io/Logging_EMMABODA/klagomålsmail/A 20129-2021.docx", "A 20129-2021")</f>
        <v/>
      </c>
      <c r="X11">
        <f>HYPERLINK("https://klasma.github.io/Logging_EMMABODA/tillsyn/A 20129-2021.docx", "A 20129-2021")</f>
        <v/>
      </c>
      <c r="Y11">
        <f>HYPERLINK("https://klasma.github.io/Logging_EMMABODA/tillsynsmail/A 20129-2021.docx", "A 20129-2021")</f>
        <v/>
      </c>
    </row>
    <row r="12" ht="15" customHeight="1">
      <c r="A12" t="inlineStr">
        <is>
          <t>A 46550-2021</t>
        </is>
      </c>
      <c r="B12" s="1" t="n">
        <v>44445</v>
      </c>
      <c r="C12" s="1" t="n">
        <v>45192</v>
      </c>
      <c r="D12" t="inlineStr">
        <is>
          <t>KALMAR LÄN</t>
        </is>
      </c>
      <c r="E12" t="inlineStr">
        <is>
          <t>EMMABODA</t>
        </is>
      </c>
      <c r="G12" t="n">
        <v>3.7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Åkerkulla</t>
        </is>
      </c>
      <c r="S12">
        <f>HYPERLINK("https://klasma.github.io/Logging_EMMABODA/artfynd/A 46550-2021.xlsx", "A 46550-2021")</f>
        <v/>
      </c>
      <c r="T12">
        <f>HYPERLINK("https://klasma.github.io/Logging_EMMABODA/kartor/A 46550-2021.png", "A 46550-2021")</f>
        <v/>
      </c>
      <c r="V12">
        <f>HYPERLINK("https://klasma.github.io/Logging_EMMABODA/klagomål/A 46550-2021.docx", "A 46550-2021")</f>
        <v/>
      </c>
      <c r="W12">
        <f>HYPERLINK("https://klasma.github.io/Logging_EMMABODA/klagomålsmail/A 46550-2021.docx", "A 46550-2021")</f>
        <v/>
      </c>
      <c r="X12">
        <f>HYPERLINK("https://klasma.github.io/Logging_EMMABODA/tillsyn/A 46550-2021.docx", "A 46550-2021")</f>
        <v/>
      </c>
      <c r="Y12">
        <f>HYPERLINK("https://klasma.github.io/Logging_EMMABODA/tillsynsmail/A 46550-2021.docx", "A 46550-2021")</f>
        <v/>
      </c>
    </row>
    <row r="13" ht="15" customHeight="1">
      <c r="A13" t="inlineStr">
        <is>
          <t>A 58297-2021</t>
        </is>
      </c>
      <c r="B13" s="1" t="n">
        <v>44488</v>
      </c>
      <c r="C13" s="1" t="n">
        <v>45192</v>
      </c>
      <c r="D13" t="inlineStr">
        <is>
          <t>KALMAR LÄN</t>
        </is>
      </c>
      <c r="E13" t="inlineStr">
        <is>
          <t>EMMABODA</t>
        </is>
      </c>
      <c r="F13" t="inlineStr">
        <is>
          <t>Kommuner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Åkerkål</t>
        </is>
      </c>
      <c r="S13">
        <f>HYPERLINK("https://klasma.github.io/Logging_EMMABODA/artfynd/A 58297-2021.xlsx", "A 58297-2021")</f>
        <v/>
      </c>
      <c r="T13">
        <f>HYPERLINK("https://klasma.github.io/Logging_EMMABODA/kartor/A 58297-2021.png", "A 58297-2021")</f>
        <v/>
      </c>
      <c r="V13">
        <f>HYPERLINK("https://klasma.github.io/Logging_EMMABODA/klagomål/A 58297-2021.docx", "A 58297-2021")</f>
        <v/>
      </c>
      <c r="W13">
        <f>HYPERLINK("https://klasma.github.io/Logging_EMMABODA/klagomålsmail/A 58297-2021.docx", "A 58297-2021")</f>
        <v/>
      </c>
      <c r="X13">
        <f>HYPERLINK("https://klasma.github.io/Logging_EMMABODA/tillsyn/A 58297-2021.docx", "A 58297-2021")</f>
        <v/>
      </c>
      <c r="Y13">
        <f>HYPERLINK("https://klasma.github.io/Logging_EMMABODA/tillsynsmail/A 58297-2021.docx", "A 58297-2021")</f>
        <v/>
      </c>
    </row>
    <row r="14" ht="15" customHeight="1">
      <c r="A14" t="inlineStr">
        <is>
          <t>A 60257-2021</t>
        </is>
      </c>
      <c r="B14" s="1" t="n">
        <v>44495</v>
      </c>
      <c r="C14" s="1" t="n">
        <v>45192</v>
      </c>
      <c r="D14" t="inlineStr">
        <is>
          <t>KALMAR LÄN</t>
        </is>
      </c>
      <c r="E14" t="inlineStr">
        <is>
          <t>EMMABODA</t>
        </is>
      </c>
      <c r="G14" t="n">
        <v>0.7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HYPERLINK("https://klasma.github.io/Logging_EMMABODA/artfynd/A 60257-2021.xlsx", "A 60257-2021")</f>
        <v/>
      </c>
      <c r="T14">
        <f>HYPERLINK("https://klasma.github.io/Logging_EMMABODA/kartor/A 60257-2021.png", "A 60257-2021")</f>
        <v/>
      </c>
      <c r="U14">
        <f>HYPERLINK("https://klasma.github.io/Logging_EMMABODA/knärot/A 60257-2021.png", "A 60257-2021")</f>
        <v/>
      </c>
      <c r="V14">
        <f>HYPERLINK("https://klasma.github.io/Logging_EMMABODA/klagomål/A 60257-2021.docx", "A 60257-2021")</f>
        <v/>
      </c>
      <c r="W14">
        <f>HYPERLINK("https://klasma.github.io/Logging_EMMABODA/klagomålsmail/A 60257-2021.docx", "A 60257-2021")</f>
        <v/>
      </c>
      <c r="X14">
        <f>HYPERLINK("https://klasma.github.io/Logging_EMMABODA/tillsyn/A 60257-2021.docx", "A 60257-2021")</f>
        <v/>
      </c>
      <c r="Y14">
        <f>HYPERLINK("https://klasma.github.io/Logging_EMMABODA/tillsynsmail/A 60257-2021.docx", "A 60257-2021")</f>
        <v/>
      </c>
    </row>
    <row r="15" ht="15" customHeight="1">
      <c r="A15" t="inlineStr">
        <is>
          <t>A 30597-2022</t>
        </is>
      </c>
      <c r="B15" s="1" t="n">
        <v>44762</v>
      </c>
      <c r="C15" s="1" t="n">
        <v>45192</v>
      </c>
      <c r="D15" t="inlineStr">
        <is>
          <t>KALMAR LÄN</t>
        </is>
      </c>
      <c r="E15" t="inlineStr">
        <is>
          <t>EMMABODA</t>
        </is>
      </c>
      <c r="G15" t="n">
        <v>0.9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Hasselmus</t>
        </is>
      </c>
      <c r="S15">
        <f>HYPERLINK("https://klasma.github.io/Logging_EMMABODA/artfynd/A 30597-2022.xlsx", "A 30597-2022")</f>
        <v/>
      </c>
      <c r="T15">
        <f>HYPERLINK("https://klasma.github.io/Logging_EMMABODA/kartor/A 30597-2022.png", "A 30597-2022")</f>
        <v/>
      </c>
      <c r="V15">
        <f>HYPERLINK("https://klasma.github.io/Logging_EMMABODA/klagomål/A 30597-2022.docx", "A 30597-2022")</f>
        <v/>
      </c>
      <c r="W15">
        <f>HYPERLINK("https://klasma.github.io/Logging_EMMABODA/klagomålsmail/A 30597-2022.docx", "A 30597-2022")</f>
        <v/>
      </c>
      <c r="X15">
        <f>HYPERLINK("https://klasma.github.io/Logging_EMMABODA/tillsyn/A 30597-2022.docx", "A 30597-2022")</f>
        <v/>
      </c>
      <c r="Y15">
        <f>HYPERLINK("https://klasma.github.io/Logging_EMMABODA/tillsynsmail/A 30597-2022.docx", "A 30597-2022")</f>
        <v/>
      </c>
    </row>
    <row r="16" ht="15" customHeight="1">
      <c r="A16" t="inlineStr">
        <is>
          <t>A 35058-2018</t>
        </is>
      </c>
      <c r="B16" s="1" t="n">
        <v>43322</v>
      </c>
      <c r="C16" s="1" t="n">
        <v>45192</v>
      </c>
      <c r="D16" t="inlineStr">
        <is>
          <t>KALMAR LÄN</t>
        </is>
      </c>
      <c r="E16" t="inlineStr">
        <is>
          <t>EMMABODA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35061-2018</t>
        </is>
      </c>
      <c r="B17" s="1" t="n">
        <v>43322</v>
      </c>
      <c r="C17" s="1" t="n">
        <v>45192</v>
      </c>
      <c r="D17" t="inlineStr">
        <is>
          <t>KALMAR LÄN</t>
        </is>
      </c>
      <c r="E17" t="inlineStr">
        <is>
          <t>EMMABODA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40731-2018</t>
        </is>
      </c>
      <c r="B18" s="1" t="n">
        <v>43345</v>
      </c>
      <c r="C18" s="1" t="n">
        <v>45192</v>
      </c>
      <c r="D18" t="inlineStr">
        <is>
          <t>KALMAR LÄN</t>
        </is>
      </c>
      <c r="E18" t="inlineStr">
        <is>
          <t>EMMABODA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41684-2018</t>
        </is>
      </c>
      <c r="B19" s="1" t="n">
        <v>43349</v>
      </c>
      <c r="C19" s="1" t="n">
        <v>45192</v>
      </c>
      <c r="D19" t="inlineStr">
        <is>
          <t>KALMAR LÄN</t>
        </is>
      </c>
      <c r="E19" t="inlineStr">
        <is>
          <t>EMMABODA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41396-2018</t>
        </is>
      </c>
      <c r="B20" s="1" t="n">
        <v>43349</v>
      </c>
      <c r="C20" s="1" t="n">
        <v>45192</v>
      </c>
      <c r="D20" t="inlineStr">
        <is>
          <t>KALMAR LÄN</t>
        </is>
      </c>
      <c r="E20" t="inlineStr">
        <is>
          <t>EMMABODA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41365-2018</t>
        </is>
      </c>
      <c r="B21" s="1" t="n">
        <v>43349</v>
      </c>
      <c r="C21" s="1" t="n">
        <v>45192</v>
      </c>
      <c r="D21" t="inlineStr">
        <is>
          <t>KALMAR LÄN</t>
        </is>
      </c>
      <c r="E21" t="inlineStr">
        <is>
          <t>EMMABODA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45274-2018</t>
        </is>
      </c>
      <c r="B22" s="1" t="n">
        <v>43361</v>
      </c>
      <c r="C22" s="1" t="n">
        <v>45192</v>
      </c>
      <c r="D22" t="inlineStr">
        <is>
          <t>KALMAR LÄN</t>
        </is>
      </c>
      <c r="E22" t="inlineStr">
        <is>
          <t>EMMABODA</t>
        </is>
      </c>
      <c r="F22" t="inlineStr">
        <is>
          <t>Övriga Aktiebolag</t>
        </is>
      </c>
      <c r="G22" t="n">
        <v>6.1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47584-2018</t>
        </is>
      </c>
      <c r="B23" s="1" t="n">
        <v>43369</v>
      </c>
      <c r="C23" s="1" t="n">
        <v>45192</v>
      </c>
      <c r="D23" t="inlineStr">
        <is>
          <t>KALMAR LÄN</t>
        </is>
      </c>
      <c r="E23" t="inlineStr">
        <is>
          <t>EMMABODA</t>
        </is>
      </c>
      <c r="G23" t="n">
        <v>21.5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48762-2018</t>
        </is>
      </c>
      <c r="B24" s="1" t="n">
        <v>43374</v>
      </c>
      <c r="C24" s="1" t="n">
        <v>45192</v>
      </c>
      <c r="D24" t="inlineStr">
        <is>
          <t>KALMAR LÄN</t>
        </is>
      </c>
      <c r="E24" t="inlineStr">
        <is>
          <t>EMMABODA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51085-2018</t>
        </is>
      </c>
      <c r="B25" s="1" t="n">
        <v>43378</v>
      </c>
      <c r="C25" s="1" t="n">
        <v>45192</v>
      </c>
      <c r="D25" t="inlineStr">
        <is>
          <t>KALMAR LÄN</t>
        </is>
      </c>
      <c r="E25" t="inlineStr">
        <is>
          <t>EMMABODA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51739-2018</t>
        </is>
      </c>
      <c r="B26" s="1" t="n">
        <v>43381</v>
      </c>
      <c r="C26" s="1" t="n">
        <v>45192</v>
      </c>
      <c r="D26" t="inlineStr">
        <is>
          <t>KALMAR LÄN</t>
        </is>
      </c>
      <c r="E26" t="inlineStr">
        <is>
          <t>EMMABODA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52900-2018</t>
        </is>
      </c>
      <c r="B27" s="1" t="n">
        <v>43384</v>
      </c>
      <c r="C27" s="1" t="n">
        <v>45192</v>
      </c>
      <c r="D27" t="inlineStr">
        <is>
          <t>KALMAR LÄN</t>
        </is>
      </c>
      <c r="E27" t="inlineStr">
        <is>
          <t>EMMABODA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52418-2018</t>
        </is>
      </c>
      <c r="B28" s="1" t="n">
        <v>43388</v>
      </c>
      <c r="C28" s="1" t="n">
        <v>45192</v>
      </c>
      <c r="D28" t="inlineStr">
        <is>
          <t>KALMAR LÄN</t>
        </is>
      </c>
      <c r="E28" t="inlineStr">
        <is>
          <t>EMMABODA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55051-2018</t>
        </is>
      </c>
      <c r="B29" s="1" t="n">
        <v>43391</v>
      </c>
      <c r="C29" s="1" t="n">
        <v>45192</v>
      </c>
      <c r="D29" t="inlineStr">
        <is>
          <t>KALMAR LÄN</t>
        </is>
      </c>
      <c r="E29" t="inlineStr">
        <is>
          <t>EMMABODA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57829-2018</t>
        </is>
      </c>
      <c r="B30" s="1" t="n">
        <v>43398</v>
      </c>
      <c r="C30" s="1" t="n">
        <v>45192</v>
      </c>
      <c r="D30" t="inlineStr">
        <is>
          <t>KALMAR LÄN</t>
        </is>
      </c>
      <c r="E30" t="inlineStr">
        <is>
          <t>EMMABODA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57429-2018</t>
        </is>
      </c>
      <c r="B31" s="1" t="n">
        <v>43404</v>
      </c>
      <c r="C31" s="1" t="n">
        <v>45192</v>
      </c>
      <c r="D31" t="inlineStr">
        <is>
          <t>KALMAR LÄN</t>
        </is>
      </c>
      <c r="E31" t="inlineStr">
        <is>
          <t>EMMABODA</t>
        </is>
      </c>
      <c r="G31" t="n">
        <v>10.1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58183-2018</t>
        </is>
      </c>
      <c r="B32" s="1" t="n">
        <v>43407</v>
      </c>
      <c r="C32" s="1" t="n">
        <v>45192</v>
      </c>
      <c r="D32" t="inlineStr">
        <is>
          <t>KALMAR LÄN</t>
        </is>
      </c>
      <c r="E32" t="inlineStr">
        <is>
          <t>EMMABODA</t>
        </is>
      </c>
      <c r="G32" t="n">
        <v>5.9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59794-2018</t>
        </is>
      </c>
      <c r="B33" s="1" t="n">
        <v>43411</v>
      </c>
      <c r="C33" s="1" t="n">
        <v>45192</v>
      </c>
      <c r="D33" t="inlineStr">
        <is>
          <t>KALMAR LÄN</t>
        </is>
      </c>
      <c r="E33" t="inlineStr">
        <is>
          <t>EMMABODA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61113-2018</t>
        </is>
      </c>
      <c r="B34" s="1" t="n">
        <v>43412</v>
      </c>
      <c r="C34" s="1" t="n">
        <v>45192</v>
      </c>
      <c r="D34" t="inlineStr">
        <is>
          <t>KALMAR LÄN</t>
        </is>
      </c>
      <c r="E34" t="inlineStr">
        <is>
          <t>EMMABODA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60112-2018</t>
        </is>
      </c>
      <c r="B35" s="1" t="n">
        <v>43412</v>
      </c>
      <c r="C35" s="1" t="n">
        <v>45192</v>
      </c>
      <c r="D35" t="inlineStr">
        <is>
          <t>KALMAR LÄN</t>
        </is>
      </c>
      <c r="E35" t="inlineStr">
        <is>
          <t>EMMABODA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62104-2018</t>
        </is>
      </c>
      <c r="B36" s="1" t="n">
        <v>43416</v>
      </c>
      <c r="C36" s="1" t="n">
        <v>45192</v>
      </c>
      <c r="D36" t="inlineStr">
        <is>
          <t>KALMAR LÄN</t>
        </is>
      </c>
      <c r="E36" t="inlineStr">
        <is>
          <t>EMMABODA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63194-2018</t>
        </is>
      </c>
      <c r="B37" s="1" t="n">
        <v>43418</v>
      </c>
      <c r="C37" s="1" t="n">
        <v>45192</v>
      </c>
      <c r="D37" t="inlineStr">
        <is>
          <t>KALMAR LÄN</t>
        </is>
      </c>
      <c r="E37" t="inlineStr">
        <is>
          <t>EMMABODA</t>
        </is>
      </c>
      <c r="G37" t="n">
        <v>3.1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63759-2018</t>
        </is>
      </c>
      <c r="B38" s="1" t="n">
        <v>43418</v>
      </c>
      <c r="C38" s="1" t="n">
        <v>45192</v>
      </c>
      <c r="D38" t="inlineStr">
        <is>
          <t>KALMAR LÄN</t>
        </is>
      </c>
      <c r="E38" t="inlineStr">
        <is>
          <t>EMMABODA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60297-2018</t>
        </is>
      </c>
      <c r="B39" s="1" t="n">
        <v>43420</v>
      </c>
      <c r="C39" s="1" t="n">
        <v>45192</v>
      </c>
      <c r="D39" t="inlineStr">
        <is>
          <t>KALMAR LÄN</t>
        </is>
      </c>
      <c r="E39" t="inlineStr">
        <is>
          <t>EMMABODA</t>
        </is>
      </c>
      <c r="G39" t="n">
        <v>8.199999999999999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60241-2018</t>
        </is>
      </c>
      <c r="B40" s="1" t="n">
        <v>43420</v>
      </c>
      <c r="C40" s="1" t="n">
        <v>45192</v>
      </c>
      <c r="D40" t="inlineStr">
        <is>
          <t>KALMAR LÄN</t>
        </is>
      </c>
      <c r="E40" t="inlineStr">
        <is>
          <t>EMMABODA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65237-2018</t>
        </is>
      </c>
      <c r="B41" s="1" t="n">
        <v>43424</v>
      </c>
      <c r="C41" s="1" t="n">
        <v>45192</v>
      </c>
      <c r="D41" t="inlineStr">
        <is>
          <t>KALMAR LÄN</t>
        </is>
      </c>
      <c r="E41" t="inlineStr">
        <is>
          <t>EMMABODA</t>
        </is>
      </c>
      <c r="G41" t="n">
        <v>6.6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61786-2018</t>
        </is>
      </c>
      <c r="B42" s="1" t="n">
        <v>43425</v>
      </c>
      <c r="C42" s="1" t="n">
        <v>45192</v>
      </c>
      <c r="D42" t="inlineStr">
        <is>
          <t>KALMAR LÄN</t>
        </is>
      </c>
      <c r="E42" t="inlineStr">
        <is>
          <t>EMMABODA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62539-2018</t>
        </is>
      </c>
      <c r="B43" s="1" t="n">
        <v>43426</v>
      </c>
      <c r="C43" s="1" t="n">
        <v>45192</v>
      </c>
      <c r="D43" t="inlineStr">
        <is>
          <t>KALMAR LÄN</t>
        </is>
      </c>
      <c r="E43" t="inlineStr">
        <is>
          <t>EMMABODA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62303-2018</t>
        </is>
      </c>
      <c r="B44" s="1" t="n">
        <v>43426</v>
      </c>
      <c r="C44" s="1" t="n">
        <v>45192</v>
      </c>
      <c r="D44" t="inlineStr">
        <is>
          <t>KALMAR LÄN</t>
        </is>
      </c>
      <c r="E44" t="inlineStr">
        <is>
          <t>EMMABODA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64370-2018</t>
        </is>
      </c>
      <c r="B45" s="1" t="n">
        <v>43430</v>
      </c>
      <c r="C45" s="1" t="n">
        <v>45192</v>
      </c>
      <c r="D45" t="inlineStr">
        <is>
          <t>KALMAR LÄN</t>
        </is>
      </c>
      <c r="E45" t="inlineStr">
        <is>
          <t>EMMABODA</t>
        </is>
      </c>
      <c r="F45" t="inlineStr">
        <is>
          <t>Sveaskog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63871-2018</t>
        </is>
      </c>
      <c r="B46" s="1" t="n">
        <v>43430</v>
      </c>
      <c r="C46" s="1" t="n">
        <v>45192</v>
      </c>
      <c r="D46" t="inlineStr">
        <is>
          <t>KALMAR LÄN</t>
        </is>
      </c>
      <c r="E46" t="inlineStr">
        <is>
          <t>EMMABODA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64197-2018</t>
        </is>
      </c>
      <c r="B47" s="1" t="n">
        <v>43430</v>
      </c>
      <c r="C47" s="1" t="n">
        <v>45192</v>
      </c>
      <c r="D47" t="inlineStr">
        <is>
          <t>KALMAR LÄN</t>
        </is>
      </c>
      <c r="E47" t="inlineStr">
        <is>
          <t>EMMABODA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64377-2018</t>
        </is>
      </c>
      <c r="B48" s="1" t="n">
        <v>43430</v>
      </c>
      <c r="C48" s="1" t="n">
        <v>45192</v>
      </c>
      <c r="D48" t="inlineStr">
        <is>
          <t>KALMAR LÄN</t>
        </is>
      </c>
      <c r="E48" t="inlineStr">
        <is>
          <t>EMMABODA</t>
        </is>
      </c>
      <c r="F48" t="inlineStr">
        <is>
          <t>Sveaskog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64369-2018</t>
        </is>
      </c>
      <c r="B49" s="1" t="n">
        <v>43430</v>
      </c>
      <c r="C49" s="1" t="n">
        <v>45192</v>
      </c>
      <c r="D49" t="inlineStr">
        <is>
          <t>KALMAR LÄN</t>
        </is>
      </c>
      <c r="E49" t="inlineStr">
        <is>
          <t>EMMABODA</t>
        </is>
      </c>
      <c r="F49" t="inlineStr">
        <is>
          <t>Sveaskog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64381-2018</t>
        </is>
      </c>
      <c r="B50" s="1" t="n">
        <v>43430</v>
      </c>
      <c r="C50" s="1" t="n">
        <v>45192</v>
      </c>
      <c r="D50" t="inlineStr">
        <is>
          <t>KALMAR LÄN</t>
        </is>
      </c>
      <c r="E50" t="inlineStr">
        <is>
          <t>EMMABODA</t>
        </is>
      </c>
      <c r="F50" t="inlineStr">
        <is>
          <t>Sveaskog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64376-2018</t>
        </is>
      </c>
      <c r="B51" s="1" t="n">
        <v>43430</v>
      </c>
      <c r="C51" s="1" t="n">
        <v>45192</v>
      </c>
      <c r="D51" t="inlineStr">
        <is>
          <t>KALMAR LÄN</t>
        </is>
      </c>
      <c r="E51" t="inlineStr">
        <is>
          <t>EMMABODA</t>
        </is>
      </c>
      <c r="F51" t="inlineStr">
        <is>
          <t>Sveaskog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65462-2018</t>
        </is>
      </c>
      <c r="B52" s="1" t="n">
        <v>43433</v>
      </c>
      <c r="C52" s="1" t="n">
        <v>45192</v>
      </c>
      <c r="D52" t="inlineStr">
        <is>
          <t>KALMAR LÄN</t>
        </is>
      </c>
      <c r="E52" t="inlineStr">
        <is>
          <t>EMMABODA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65592-2018</t>
        </is>
      </c>
      <c r="B53" s="1" t="n">
        <v>43433</v>
      </c>
      <c r="C53" s="1" t="n">
        <v>45192</v>
      </c>
      <c r="D53" t="inlineStr">
        <is>
          <t>KALMAR LÄN</t>
        </is>
      </c>
      <c r="E53" t="inlineStr">
        <is>
          <t>EMMABODA</t>
        </is>
      </c>
      <c r="G53" t="n">
        <v>5.4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67497-2018</t>
        </is>
      </c>
      <c r="B54" s="1" t="n">
        <v>43439</v>
      </c>
      <c r="C54" s="1" t="n">
        <v>45192</v>
      </c>
      <c r="D54" t="inlineStr">
        <is>
          <t>KALMAR LÄN</t>
        </is>
      </c>
      <c r="E54" t="inlineStr">
        <is>
          <t>EMMABODA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68007-2018</t>
        </is>
      </c>
      <c r="B55" s="1" t="n">
        <v>43440</v>
      </c>
      <c r="C55" s="1" t="n">
        <v>45192</v>
      </c>
      <c r="D55" t="inlineStr">
        <is>
          <t>KALMAR LÄN</t>
        </is>
      </c>
      <c r="E55" t="inlineStr">
        <is>
          <t>EMMABODA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68979-2018</t>
        </is>
      </c>
      <c r="B56" s="1" t="n">
        <v>43445</v>
      </c>
      <c r="C56" s="1" t="n">
        <v>45192</v>
      </c>
      <c r="D56" t="inlineStr">
        <is>
          <t>KALMAR LÄN</t>
        </is>
      </c>
      <c r="E56" t="inlineStr">
        <is>
          <t>EMMABODA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70167-2018</t>
        </is>
      </c>
      <c r="B57" s="1" t="n">
        <v>43448</v>
      </c>
      <c r="C57" s="1" t="n">
        <v>45192</v>
      </c>
      <c r="D57" t="inlineStr">
        <is>
          <t>KALMAR LÄN</t>
        </is>
      </c>
      <c r="E57" t="inlineStr">
        <is>
          <t>EMMABODA</t>
        </is>
      </c>
      <c r="G57" t="n">
        <v>10.1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71144-2018</t>
        </is>
      </c>
      <c r="B58" s="1" t="n">
        <v>43452</v>
      </c>
      <c r="C58" s="1" t="n">
        <v>45192</v>
      </c>
      <c r="D58" t="inlineStr">
        <is>
          <t>KALMAR LÄN</t>
        </is>
      </c>
      <c r="E58" t="inlineStr">
        <is>
          <t>EMMABODA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71463-2018</t>
        </is>
      </c>
      <c r="B59" s="1" t="n">
        <v>43452</v>
      </c>
      <c r="C59" s="1" t="n">
        <v>45192</v>
      </c>
      <c r="D59" t="inlineStr">
        <is>
          <t>KALMAR LÄN</t>
        </is>
      </c>
      <c r="E59" t="inlineStr">
        <is>
          <t>EMMABODA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71755-2018</t>
        </is>
      </c>
      <c r="B60" s="1" t="n">
        <v>43453</v>
      </c>
      <c r="C60" s="1" t="n">
        <v>45192</v>
      </c>
      <c r="D60" t="inlineStr">
        <is>
          <t>KALMAR LÄN</t>
        </is>
      </c>
      <c r="E60" t="inlineStr">
        <is>
          <t>EMMABODA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71693-2018</t>
        </is>
      </c>
      <c r="B61" s="1" t="n">
        <v>43454</v>
      </c>
      <c r="C61" s="1" t="n">
        <v>45192</v>
      </c>
      <c r="D61" t="inlineStr">
        <is>
          <t>KALMAR LÄN</t>
        </is>
      </c>
      <c r="E61" t="inlineStr">
        <is>
          <t>EMMABODA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2331-2019</t>
        </is>
      </c>
      <c r="B62" s="1" t="n">
        <v>43468</v>
      </c>
      <c r="C62" s="1" t="n">
        <v>45192</v>
      </c>
      <c r="D62" t="inlineStr">
        <is>
          <t>KALMAR LÄN</t>
        </is>
      </c>
      <c r="E62" t="inlineStr">
        <is>
          <t>EMMABODA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2333-2019</t>
        </is>
      </c>
      <c r="B63" s="1" t="n">
        <v>43468</v>
      </c>
      <c r="C63" s="1" t="n">
        <v>45192</v>
      </c>
      <c r="D63" t="inlineStr">
        <is>
          <t>KALMAR LÄN</t>
        </is>
      </c>
      <c r="E63" t="inlineStr">
        <is>
          <t>EMMABODA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2171-2019</t>
        </is>
      </c>
      <c r="B64" s="1" t="n">
        <v>43468</v>
      </c>
      <c r="C64" s="1" t="n">
        <v>45192</v>
      </c>
      <c r="D64" t="inlineStr">
        <is>
          <t>KALMAR LÄN</t>
        </is>
      </c>
      <c r="E64" t="inlineStr">
        <is>
          <t>EMMABODA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382-2019</t>
        </is>
      </c>
      <c r="B65" s="1" t="n">
        <v>43468</v>
      </c>
      <c r="C65" s="1" t="n">
        <v>45192</v>
      </c>
      <c r="D65" t="inlineStr">
        <is>
          <t>KALMAR LÄN</t>
        </is>
      </c>
      <c r="E65" t="inlineStr">
        <is>
          <t>EMMABODA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1617-2019</t>
        </is>
      </c>
      <c r="B66" s="1" t="n">
        <v>43474</v>
      </c>
      <c r="C66" s="1" t="n">
        <v>45192</v>
      </c>
      <c r="D66" t="inlineStr">
        <is>
          <t>KALMAR LÄN</t>
        </is>
      </c>
      <c r="E66" t="inlineStr">
        <is>
          <t>EMMABODA</t>
        </is>
      </c>
      <c r="G66" t="n">
        <v>20.5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1657-2019</t>
        </is>
      </c>
      <c r="B67" s="1" t="n">
        <v>43474</v>
      </c>
      <c r="C67" s="1" t="n">
        <v>45192</v>
      </c>
      <c r="D67" t="inlineStr">
        <is>
          <t>KALMAR LÄN</t>
        </is>
      </c>
      <c r="E67" t="inlineStr">
        <is>
          <t>EMMABODA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2831-2019</t>
        </is>
      </c>
      <c r="B68" s="1" t="n">
        <v>43479</v>
      </c>
      <c r="C68" s="1" t="n">
        <v>45192</v>
      </c>
      <c r="D68" t="inlineStr">
        <is>
          <t>KALMAR LÄN</t>
        </is>
      </c>
      <c r="E68" t="inlineStr">
        <is>
          <t>EMMABODA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5197-2019</t>
        </is>
      </c>
      <c r="B69" s="1" t="n">
        <v>43481</v>
      </c>
      <c r="C69" s="1" t="n">
        <v>45192</v>
      </c>
      <c r="D69" t="inlineStr">
        <is>
          <t>KALMAR LÄN</t>
        </is>
      </c>
      <c r="E69" t="inlineStr">
        <is>
          <t>EMMABODA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4790-2019</t>
        </is>
      </c>
      <c r="B70" s="1" t="n">
        <v>43486</v>
      </c>
      <c r="C70" s="1" t="n">
        <v>45192</v>
      </c>
      <c r="D70" t="inlineStr">
        <is>
          <t>KALMAR LÄN</t>
        </is>
      </c>
      <c r="E70" t="inlineStr">
        <is>
          <t>EMMABODA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6283-2019</t>
        </is>
      </c>
      <c r="B71" s="1" t="n">
        <v>43486</v>
      </c>
      <c r="C71" s="1" t="n">
        <v>45192</v>
      </c>
      <c r="D71" t="inlineStr">
        <is>
          <t>KALMAR LÄN</t>
        </is>
      </c>
      <c r="E71" t="inlineStr">
        <is>
          <t>EMMABODA</t>
        </is>
      </c>
      <c r="G71" t="n">
        <v>9.6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5162-2019</t>
        </is>
      </c>
      <c r="B72" s="1" t="n">
        <v>43488</v>
      </c>
      <c r="C72" s="1" t="n">
        <v>45192</v>
      </c>
      <c r="D72" t="inlineStr">
        <is>
          <t>KALMAR LÄN</t>
        </is>
      </c>
      <c r="E72" t="inlineStr">
        <is>
          <t>EMMABODA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6656-2019</t>
        </is>
      </c>
      <c r="B73" s="1" t="n">
        <v>43494</v>
      </c>
      <c r="C73" s="1" t="n">
        <v>45192</v>
      </c>
      <c r="D73" t="inlineStr">
        <is>
          <t>KALMAR LÄN</t>
        </is>
      </c>
      <c r="E73" t="inlineStr">
        <is>
          <t>EMMABODA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7221-2019</t>
        </is>
      </c>
      <c r="B74" s="1" t="n">
        <v>43496</v>
      </c>
      <c r="C74" s="1" t="n">
        <v>45192</v>
      </c>
      <c r="D74" t="inlineStr">
        <is>
          <t>KALMAR LÄN</t>
        </is>
      </c>
      <c r="E74" t="inlineStr">
        <is>
          <t>EMMABODA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8515-2019</t>
        </is>
      </c>
      <c r="B75" s="1" t="n">
        <v>43502</v>
      </c>
      <c r="C75" s="1" t="n">
        <v>45192</v>
      </c>
      <c r="D75" t="inlineStr">
        <is>
          <t>KALMAR LÄN</t>
        </is>
      </c>
      <c r="E75" t="inlineStr">
        <is>
          <t>EMMABODA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9820-2019</t>
        </is>
      </c>
      <c r="B76" s="1" t="n">
        <v>43509</v>
      </c>
      <c r="C76" s="1" t="n">
        <v>45192</v>
      </c>
      <c r="D76" t="inlineStr">
        <is>
          <t>KALMAR LÄN</t>
        </is>
      </c>
      <c r="E76" t="inlineStr">
        <is>
          <t>EMMABODA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10113-2019</t>
        </is>
      </c>
      <c r="B77" s="1" t="n">
        <v>43510</v>
      </c>
      <c r="C77" s="1" t="n">
        <v>45192</v>
      </c>
      <c r="D77" t="inlineStr">
        <is>
          <t>KALMAR LÄN</t>
        </is>
      </c>
      <c r="E77" t="inlineStr">
        <is>
          <t>EMMABODA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10739-2019</t>
        </is>
      </c>
      <c r="B78" s="1" t="n">
        <v>43514</v>
      </c>
      <c r="C78" s="1" t="n">
        <v>45192</v>
      </c>
      <c r="D78" t="inlineStr">
        <is>
          <t>KALMAR LÄN</t>
        </is>
      </c>
      <c r="E78" t="inlineStr">
        <is>
          <t>EMMABODA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11605-2019</t>
        </is>
      </c>
      <c r="B79" s="1" t="n">
        <v>43518</v>
      </c>
      <c r="C79" s="1" t="n">
        <v>45192</v>
      </c>
      <c r="D79" t="inlineStr">
        <is>
          <t>KALMAR LÄN</t>
        </is>
      </c>
      <c r="E79" t="inlineStr">
        <is>
          <t>EMMABODA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11850-2019</t>
        </is>
      </c>
      <c r="B80" s="1" t="n">
        <v>43521</v>
      </c>
      <c r="C80" s="1" t="n">
        <v>45192</v>
      </c>
      <c r="D80" t="inlineStr">
        <is>
          <t>KALMAR LÄN</t>
        </is>
      </c>
      <c r="E80" t="inlineStr">
        <is>
          <t>EMMABODA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11857-2019</t>
        </is>
      </c>
      <c r="B81" s="1" t="n">
        <v>43521</v>
      </c>
      <c r="C81" s="1" t="n">
        <v>45192</v>
      </c>
      <c r="D81" t="inlineStr">
        <is>
          <t>KALMAR LÄN</t>
        </is>
      </c>
      <c r="E81" t="inlineStr">
        <is>
          <t>EMMABODA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11847-2019</t>
        </is>
      </c>
      <c r="B82" s="1" t="n">
        <v>43521</v>
      </c>
      <c r="C82" s="1" t="n">
        <v>45192</v>
      </c>
      <c r="D82" t="inlineStr">
        <is>
          <t>KALMAR LÄN</t>
        </is>
      </c>
      <c r="E82" t="inlineStr">
        <is>
          <t>EMMABODA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11853-2019</t>
        </is>
      </c>
      <c r="B83" s="1" t="n">
        <v>43521</v>
      </c>
      <c r="C83" s="1" t="n">
        <v>45192</v>
      </c>
      <c r="D83" t="inlineStr">
        <is>
          <t>KALMAR LÄN</t>
        </is>
      </c>
      <c r="E83" t="inlineStr">
        <is>
          <t>EMMABODA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12914-2019</t>
        </is>
      </c>
      <c r="B84" s="1" t="n">
        <v>43525</v>
      </c>
      <c r="C84" s="1" t="n">
        <v>45192</v>
      </c>
      <c r="D84" t="inlineStr">
        <is>
          <t>KALMAR LÄN</t>
        </is>
      </c>
      <c r="E84" t="inlineStr">
        <is>
          <t>EMMABODA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13017-2019</t>
        </is>
      </c>
      <c r="B85" s="1" t="n">
        <v>43528</v>
      </c>
      <c r="C85" s="1" t="n">
        <v>45192</v>
      </c>
      <c r="D85" t="inlineStr">
        <is>
          <t>KALMAR LÄN</t>
        </is>
      </c>
      <c r="E85" t="inlineStr">
        <is>
          <t>EMMABODA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13557-2019</t>
        </is>
      </c>
      <c r="B86" s="1" t="n">
        <v>43530</v>
      </c>
      <c r="C86" s="1" t="n">
        <v>45192</v>
      </c>
      <c r="D86" t="inlineStr">
        <is>
          <t>KALMAR LÄN</t>
        </is>
      </c>
      <c r="E86" t="inlineStr">
        <is>
          <t>EMMABODA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13986-2019</t>
        </is>
      </c>
      <c r="B87" s="1" t="n">
        <v>43532</v>
      </c>
      <c r="C87" s="1" t="n">
        <v>45192</v>
      </c>
      <c r="D87" t="inlineStr">
        <is>
          <t>KALMAR LÄN</t>
        </is>
      </c>
      <c r="E87" t="inlineStr">
        <is>
          <t>EMMABODA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13972-2019</t>
        </is>
      </c>
      <c r="B88" s="1" t="n">
        <v>43532</v>
      </c>
      <c r="C88" s="1" t="n">
        <v>45192</v>
      </c>
      <c r="D88" t="inlineStr">
        <is>
          <t>KALMAR LÄN</t>
        </is>
      </c>
      <c r="E88" t="inlineStr">
        <is>
          <t>EMMABODA</t>
        </is>
      </c>
      <c r="F88" t="inlineStr">
        <is>
          <t>Kommuner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14087-2019</t>
        </is>
      </c>
      <c r="B89" s="1" t="n">
        <v>43532</v>
      </c>
      <c r="C89" s="1" t="n">
        <v>45192</v>
      </c>
      <c r="D89" t="inlineStr">
        <is>
          <t>KALMAR LÄN</t>
        </is>
      </c>
      <c r="E89" t="inlineStr">
        <is>
          <t>EMMABODA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13995-2019</t>
        </is>
      </c>
      <c r="B90" s="1" t="n">
        <v>43532</v>
      </c>
      <c r="C90" s="1" t="n">
        <v>45192</v>
      </c>
      <c r="D90" t="inlineStr">
        <is>
          <t>KALMAR LÄN</t>
        </is>
      </c>
      <c r="E90" t="inlineStr">
        <is>
          <t>EMMABODA</t>
        </is>
      </c>
      <c r="F90" t="inlineStr">
        <is>
          <t>Kommuner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14343-2019</t>
        </is>
      </c>
      <c r="B91" s="1" t="n">
        <v>43535</v>
      </c>
      <c r="C91" s="1" t="n">
        <v>45192</v>
      </c>
      <c r="D91" t="inlineStr">
        <is>
          <t>KALMAR LÄN</t>
        </is>
      </c>
      <c r="E91" t="inlineStr">
        <is>
          <t>EMMABODA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14998-2019</t>
        </is>
      </c>
      <c r="B92" s="1" t="n">
        <v>43537</v>
      </c>
      <c r="C92" s="1" t="n">
        <v>45192</v>
      </c>
      <c r="D92" t="inlineStr">
        <is>
          <t>KALMAR LÄN</t>
        </is>
      </c>
      <c r="E92" t="inlineStr">
        <is>
          <t>EMMABODA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16109-2019</t>
        </is>
      </c>
      <c r="B93" s="1" t="n">
        <v>43544</v>
      </c>
      <c r="C93" s="1" t="n">
        <v>45192</v>
      </c>
      <c r="D93" t="inlineStr">
        <is>
          <t>KALMAR LÄN</t>
        </is>
      </c>
      <c r="E93" t="inlineStr">
        <is>
          <t>EMMABODA</t>
        </is>
      </c>
      <c r="F93" t="inlineStr">
        <is>
          <t>Sveaskog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16644-2019</t>
        </is>
      </c>
      <c r="B94" s="1" t="n">
        <v>43549</v>
      </c>
      <c r="C94" s="1" t="n">
        <v>45192</v>
      </c>
      <c r="D94" t="inlineStr">
        <is>
          <t>KALMAR LÄN</t>
        </is>
      </c>
      <c r="E94" t="inlineStr">
        <is>
          <t>EMMABODA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16973-2019</t>
        </is>
      </c>
      <c r="B95" s="1" t="n">
        <v>43550</v>
      </c>
      <c r="C95" s="1" t="n">
        <v>45192</v>
      </c>
      <c r="D95" t="inlineStr">
        <is>
          <t>KALMAR LÄN</t>
        </is>
      </c>
      <c r="E95" t="inlineStr">
        <is>
          <t>EMMABODA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18293-2019</t>
        </is>
      </c>
      <c r="B96" s="1" t="n">
        <v>43558</v>
      </c>
      <c r="C96" s="1" t="n">
        <v>45192</v>
      </c>
      <c r="D96" t="inlineStr">
        <is>
          <t>KALMAR LÄN</t>
        </is>
      </c>
      <c r="E96" t="inlineStr">
        <is>
          <t>EMMABODA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18290-2019</t>
        </is>
      </c>
      <c r="B97" s="1" t="n">
        <v>43558</v>
      </c>
      <c r="C97" s="1" t="n">
        <v>45192</v>
      </c>
      <c r="D97" t="inlineStr">
        <is>
          <t>KALMAR LÄN</t>
        </is>
      </c>
      <c r="E97" t="inlineStr">
        <is>
          <t>EMMABODA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18505-2019</t>
        </is>
      </c>
      <c r="B98" s="1" t="n">
        <v>43559</v>
      </c>
      <c r="C98" s="1" t="n">
        <v>45192</v>
      </c>
      <c r="D98" t="inlineStr">
        <is>
          <t>KALMAR LÄN</t>
        </is>
      </c>
      <c r="E98" t="inlineStr">
        <is>
          <t>EMMABODA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18673-2019</t>
        </is>
      </c>
      <c r="B99" s="1" t="n">
        <v>43559</v>
      </c>
      <c r="C99" s="1" t="n">
        <v>45192</v>
      </c>
      <c r="D99" t="inlineStr">
        <is>
          <t>KALMAR LÄN</t>
        </is>
      </c>
      <c r="E99" t="inlineStr">
        <is>
          <t>EMMABODA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18735-2019</t>
        </is>
      </c>
      <c r="B100" s="1" t="n">
        <v>43560</v>
      </c>
      <c r="C100" s="1" t="n">
        <v>45192</v>
      </c>
      <c r="D100" t="inlineStr">
        <is>
          <t>KALMAR LÄN</t>
        </is>
      </c>
      <c r="E100" t="inlineStr">
        <is>
          <t>EMMABODA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19036-2019</t>
        </is>
      </c>
      <c r="B101" s="1" t="n">
        <v>43563</v>
      </c>
      <c r="C101" s="1" t="n">
        <v>45192</v>
      </c>
      <c r="D101" t="inlineStr">
        <is>
          <t>KALMAR LÄN</t>
        </is>
      </c>
      <c r="E101" t="inlineStr">
        <is>
          <t>EMMABODA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19678-2019</t>
        </is>
      </c>
      <c r="B102" s="1" t="n">
        <v>43566</v>
      </c>
      <c r="C102" s="1" t="n">
        <v>45192</v>
      </c>
      <c r="D102" t="inlineStr">
        <is>
          <t>KALMAR LÄN</t>
        </is>
      </c>
      <c r="E102" t="inlineStr">
        <is>
          <t>EMMABODA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19960-2019</t>
        </is>
      </c>
      <c r="B103" s="1" t="n">
        <v>43569</v>
      </c>
      <c r="C103" s="1" t="n">
        <v>45192</v>
      </c>
      <c r="D103" t="inlineStr">
        <is>
          <t>KALMAR LÄN</t>
        </is>
      </c>
      <c r="E103" t="inlineStr">
        <is>
          <t>EMMABODA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19959-2019</t>
        </is>
      </c>
      <c r="B104" s="1" t="n">
        <v>43569</v>
      </c>
      <c r="C104" s="1" t="n">
        <v>45192</v>
      </c>
      <c r="D104" t="inlineStr">
        <is>
          <t>KALMAR LÄN</t>
        </is>
      </c>
      <c r="E104" t="inlineStr">
        <is>
          <t>EMMABODA</t>
        </is>
      </c>
      <c r="G104" t="n">
        <v>8.1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19982-2019</t>
        </is>
      </c>
      <c r="B105" s="1" t="n">
        <v>43570</v>
      </c>
      <c r="C105" s="1" t="n">
        <v>45192</v>
      </c>
      <c r="D105" t="inlineStr">
        <is>
          <t>KALMAR LÄN</t>
        </is>
      </c>
      <c r="E105" t="inlineStr">
        <is>
          <t>EMMABODA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20835-2019</t>
        </is>
      </c>
      <c r="B106" s="1" t="n">
        <v>43575</v>
      </c>
      <c r="C106" s="1" t="n">
        <v>45192</v>
      </c>
      <c r="D106" t="inlineStr">
        <is>
          <t>KALMAR LÄN</t>
        </is>
      </c>
      <c r="E106" t="inlineStr">
        <is>
          <t>EMMABODA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20900-2019</t>
        </is>
      </c>
      <c r="B107" s="1" t="n">
        <v>43578</v>
      </c>
      <c r="C107" s="1" t="n">
        <v>45192</v>
      </c>
      <c r="D107" t="inlineStr">
        <is>
          <t>KALMAR LÄN</t>
        </is>
      </c>
      <c r="E107" t="inlineStr">
        <is>
          <t>EMMABODA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20912-2019</t>
        </is>
      </c>
      <c r="B108" s="1" t="n">
        <v>43578</v>
      </c>
      <c r="C108" s="1" t="n">
        <v>45192</v>
      </c>
      <c r="D108" t="inlineStr">
        <is>
          <t>KALMAR LÄN</t>
        </is>
      </c>
      <c r="E108" t="inlineStr">
        <is>
          <t>EMMABODA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21197-2019</t>
        </is>
      </c>
      <c r="B109" s="1" t="n">
        <v>43579</v>
      </c>
      <c r="C109" s="1" t="n">
        <v>45192</v>
      </c>
      <c r="D109" t="inlineStr">
        <is>
          <t>KALMAR LÄN</t>
        </is>
      </c>
      <c r="E109" t="inlineStr">
        <is>
          <t>EMMABODA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21134-2019</t>
        </is>
      </c>
      <c r="B110" s="1" t="n">
        <v>43579</v>
      </c>
      <c r="C110" s="1" t="n">
        <v>45192</v>
      </c>
      <c r="D110" t="inlineStr">
        <is>
          <t>KALMAR LÄN</t>
        </is>
      </c>
      <c r="E110" t="inlineStr">
        <is>
          <t>EMMABODA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21133-2019</t>
        </is>
      </c>
      <c r="B111" s="1" t="n">
        <v>43579</v>
      </c>
      <c r="C111" s="1" t="n">
        <v>45192</v>
      </c>
      <c r="D111" t="inlineStr">
        <is>
          <t>KALMAR LÄN</t>
        </is>
      </c>
      <c r="E111" t="inlineStr">
        <is>
          <t>EMMABODA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21443-2019</t>
        </is>
      </c>
      <c r="B112" s="1" t="n">
        <v>43580</v>
      </c>
      <c r="C112" s="1" t="n">
        <v>45192</v>
      </c>
      <c r="D112" t="inlineStr">
        <is>
          <t>KALMAR LÄN</t>
        </is>
      </c>
      <c r="E112" t="inlineStr">
        <is>
          <t>EMMABODA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21439-2019</t>
        </is>
      </c>
      <c r="B113" s="1" t="n">
        <v>43580</v>
      </c>
      <c r="C113" s="1" t="n">
        <v>45192</v>
      </c>
      <c r="D113" t="inlineStr">
        <is>
          <t>KALMAR LÄN</t>
        </is>
      </c>
      <c r="E113" t="inlineStr">
        <is>
          <t>EMMABODA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21657-2019</t>
        </is>
      </c>
      <c r="B114" s="1" t="n">
        <v>43581</v>
      </c>
      <c r="C114" s="1" t="n">
        <v>45192</v>
      </c>
      <c r="D114" t="inlineStr">
        <is>
          <t>KALMAR LÄN</t>
        </is>
      </c>
      <c r="E114" t="inlineStr">
        <is>
          <t>EMMABODA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22402-2019</t>
        </is>
      </c>
      <c r="B115" s="1" t="n">
        <v>43587</v>
      </c>
      <c r="C115" s="1" t="n">
        <v>45192</v>
      </c>
      <c r="D115" t="inlineStr">
        <is>
          <t>KALMAR LÄN</t>
        </is>
      </c>
      <c r="E115" t="inlineStr">
        <is>
          <t>EMMABODA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22798-2019</t>
        </is>
      </c>
      <c r="B116" s="1" t="n">
        <v>43589</v>
      </c>
      <c r="C116" s="1" t="n">
        <v>45192</v>
      </c>
      <c r="D116" t="inlineStr">
        <is>
          <t>KALMAR LÄN</t>
        </is>
      </c>
      <c r="E116" t="inlineStr">
        <is>
          <t>EMMABODA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22882-2019</t>
        </is>
      </c>
      <c r="B117" s="1" t="n">
        <v>43591</v>
      </c>
      <c r="C117" s="1" t="n">
        <v>45192</v>
      </c>
      <c r="D117" t="inlineStr">
        <is>
          <t>KALMAR LÄN</t>
        </is>
      </c>
      <c r="E117" t="inlineStr">
        <is>
          <t>EMMABODA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23584-2019</t>
        </is>
      </c>
      <c r="B118" s="1" t="n">
        <v>43594</v>
      </c>
      <c r="C118" s="1" t="n">
        <v>45192</v>
      </c>
      <c r="D118" t="inlineStr">
        <is>
          <t>KALMAR LÄN</t>
        </is>
      </c>
      <c r="E118" t="inlineStr">
        <is>
          <t>EMMABODA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24538-2019</t>
        </is>
      </c>
      <c r="B119" s="1" t="n">
        <v>43600</v>
      </c>
      <c r="C119" s="1" t="n">
        <v>45192</v>
      </c>
      <c r="D119" t="inlineStr">
        <is>
          <t>KALMAR LÄN</t>
        </is>
      </c>
      <c r="E119" t="inlineStr">
        <is>
          <t>EMMABODA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24531-2019</t>
        </is>
      </c>
      <c r="B120" s="1" t="n">
        <v>43600</v>
      </c>
      <c r="C120" s="1" t="n">
        <v>45192</v>
      </c>
      <c r="D120" t="inlineStr">
        <is>
          <t>KALMAR LÄN</t>
        </is>
      </c>
      <c r="E120" t="inlineStr">
        <is>
          <t>EMMABODA</t>
        </is>
      </c>
      <c r="G120" t="n">
        <v>7.8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24540-2019</t>
        </is>
      </c>
      <c r="B121" s="1" t="n">
        <v>43600</v>
      </c>
      <c r="C121" s="1" t="n">
        <v>45192</v>
      </c>
      <c r="D121" t="inlineStr">
        <is>
          <t>KALMAR LÄN</t>
        </is>
      </c>
      <c r="E121" t="inlineStr">
        <is>
          <t>EMMABODA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25095-2019</t>
        </is>
      </c>
      <c r="B122" s="1" t="n">
        <v>43605</v>
      </c>
      <c r="C122" s="1" t="n">
        <v>45192</v>
      </c>
      <c r="D122" t="inlineStr">
        <is>
          <t>KALMAR LÄN</t>
        </is>
      </c>
      <c r="E122" t="inlineStr">
        <is>
          <t>EMMABODA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25204-2019</t>
        </is>
      </c>
      <c r="B123" s="1" t="n">
        <v>43605</v>
      </c>
      <c r="C123" s="1" t="n">
        <v>45192</v>
      </c>
      <c r="D123" t="inlineStr">
        <is>
          <t>KALMAR LÄN</t>
        </is>
      </c>
      <c r="E123" t="inlineStr">
        <is>
          <t>EMMABODA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25835-2019</t>
        </is>
      </c>
      <c r="B124" s="1" t="n">
        <v>43608</v>
      </c>
      <c r="C124" s="1" t="n">
        <v>45192</v>
      </c>
      <c r="D124" t="inlineStr">
        <is>
          <t>KALMAR LÄN</t>
        </is>
      </c>
      <c r="E124" t="inlineStr">
        <is>
          <t>EMMABODA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26579-2019</t>
        </is>
      </c>
      <c r="B125" s="1" t="n">
        <v>43612</v>
      </c>
      <c r="C125" s="1" t="n">
        <v>45192</v>
      </c>
      <c r="D125" t="inlineStr">
        <is>
          <t>KALMAR LÄN</t>
        </is>
      </c>
      <c r="E125" t="inlineStr">
        <is>
          <t>EMMABODA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26582-2019</t>
        </is>
      </c>
      <c r="B126" s="1" t="n">
        <v>43612</v>
      </c>
      <c r="C126" s="1" t="n">
        <v>45192</v>
      </c>
      <c r="D126" t="inlineStr">
        <is>
          <t>KALMAR LÄN</t>
        </is>
      </c>
      <c r="E126" t="inlineStr">
        <is>
          <t>EMMABODA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26695-2019</t>
        </is>
      </c>
      <c r="B127" s="1" t="n">
        <v>43613</v>
      </c>
      <c r="C127" s="1" t="n">
        <v>45192</v>
      </c>
      <c r="D127" t="inlineStr">
        <is>
          <t>KALMAR LÄN</t>
        </is>
      </c>
      <c r="E127" t="inlineStr">
        <is>
          <t>EMMABODA</t>
        </is>
      </c>
      <c r="G127" t="n">
        <v>5.8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26820-2019</t>
        </is>
      </c>
      <c r="B128" s="1" t="n">
        <v>43613</v>
      </c>
      <c r="C128" s="1" t="n">
        <v>45192</v>
      </c>
      <c r="D128" t="inlineStr">
        <is>
          <t>KALMAR LÄN</t>
        </is>
      </c>
      <c r="E128" t="inlineStr">
        <is>
          <t>EMMABODA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27459-2019</t>
        </is>
      </c>
      <c r="B129" s="1" t="n">
        <v>43618</v>
      </c>
      <c r="C129" s="1" t="n">
        <v>45192</v>
      </c>
      <c r="D129" t="inlineStr">
        <is>
          <t>KALMAR LÄN</t>
        </is>
      </c>
      <c r="E129" t="inlineStr">
        <is>
          <t>EMMABODA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27460-2019</t>
        </is>
      </c>
      <c r="B130" s="1" t="n">
        <v>43618</v>
      </c>
      <c r="C130" s="1" t="n">
        <v>45192</v>
      </c>
      <c r="D130" t="inlineStr">
        <is>
          <t>KALMAR LÄN</t>
        </is>
      </c>
      <c r="E130" t="inlineStr">
        <is>
          <t>EMMABODA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27863-2019</t>
        </is>
      </c>
      <c r="B131" s="1" t="n">
        <v>43620</v>
      </c>
      <c r="C131" s="1" t="n">
        <v>45192</v>
      </c>
      <c r="D131" t="inlineStr">
        <is>
          <t>KALMAR LÄN</t>
        </is>
      </c>
      <c r="E131" t="inlineStr">
        <is>
          <t>EMMABODA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28540-2019</t>
        </is>
      </c>
      <c r="B132" s="1" t="n">
        <v>43626</v>
      </c>
      <c r="C132" s="1" t="n">
        <v>45192</v>
      </c>
      <c r="D132" t="inlineStr">
        <is>
          <t>KALMAR LÄN</t>
        </is>
      </c>
      <c r="E132" t="inlineStr">
        <is>
          <t>EMMABODA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28539-2019</t>
        </is>
      </c>
      <c r="B133" s="1" t="n">
        <v>43626</v>
      </c>
      <c r="C133" s="1" t="n">
        <v>45192</v>
      </c>
      <c r="D133" t="inlineStr">
        <is>
          <t>KALMAR LÄN</t>
        </is>
      </c>
      <c r="E133" t="inlineStr">
        <is>
          <t>EMMABODA</t>
        </is>
      </c>
      <c r="G133" t="n">
        <v>7.2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28797-2019</t>
        </is>
      </c>
      <c r="B134" s="1" t="n">
        <v>43627</v>
      </c>
      <c r="C134" s="1" t="n">
        <v>45192</v>
      </c>
      <c r="D134" t="inlineStr">
        <is>
          <t>KALMAR LÄN</t>
        </is>
      </c>
      <c r="E134" t="inlineStr">
        <is>
          <t>EMMABODA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29463-2019</t>
        </is>
      </c>
      <c r="B135" s="1" t="n">
        <v>43629</v>
      </c>
      <c r="C135" s="1" t="n">
        <v>45192</v>
      </c>
      <c r="D135" t="inlineStr">
        <is>
          <t>KALMAR LÄN</t>
        </is>
      </c>
      <c r="E135" t="inlineStr">
        <is>
          <t>EMMABODA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29465-2019</t>
        </is>
      </c>
      <c r="B136" s="1" t="n">
        <v>43629</v>
      </c>
      <c r="C136" s="1" t="n">
        <v>45192</v>
      </c>
      <c r="D136" t="inlineStr">
        <is>
          <t>KALMAR LÄN</t>
        </is>
      </c>
      <c r="E136" t="inlineStr">
        <is>
          <t>EMMABODA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29464-2019</t>
        </is>
      </c>
      <c r="B137" s="1" t="n">
        <v>43629</v>
      </c>
      <c r="C137" s="1" t="n">
        <v>45192</v>
      </c>
      <c r="D137" t="inlineStr">
        <is>
          <t>KALMAR LÄN</t>
        </is>
      </c>
      <c r="E137" t="inlineStr">
        <is>
          <t>EMMABODA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29597-2019</t>
        </is>
      </c>
      <c r="B138" s="1" t="n">
        <v>43630</v>
      </c>
      <c r="C138" s="1" t="n">
        <v>45192</v>
      </c>
      <c r="D138" t="inlineStr">
        <is>
          <t>KALMAR LÄN</t>
        </is>
      </c>
      <c r="E138" t="inlineStr">
        <is>
          <t>EMMABODA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29618-2019</t>
        </is>
      </c>
      <c r="B139" s="1" t="n">
        <v>43630</v>
      </c>
      <c r="C139" s="1" t="n">
        <v>45192</v>
      </c>
      <c r="D139" t="inlineStr">
        <is>
          <t>KALMAR LÄN</t>
        </is>
      </c>
      <c r="E139" t="inlineStr">
        <is>
          <t>EMMABODA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29599-2019</t>
        </is>
      </c>
      <c r="B140" s="1" t="n">
        <v>43630</v>
      </c>
      <c r="C140" s="1" t="n">
        <v>45192</v>
      </c>
      <c r="D140" t="inlineStr">
        <is>
          <t>KALMAR LÄN</t>
        </is>
      </c>
      <c r="E140" t="inlineStr">
        <is>
          <t>EMMABODA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29602-2019</t>
        </is>
      </c>
      <c r="B141" s="1" t="n">
        <v>43630</v>
      </c>
      <c r="C141" s="1" t="n">
        <v>45192</v>
      </c>
      <c r="D141" t="inlineStr">
        <is>
          <t>KALMAR LÄN</t>
        </is>
      </c>
      <c r="E141" t="inlineStr">
        <is>
          <t>EMMABODA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29763-2019</t>
        </is>
      </c>
      <c r="B142" s="1" t="n">
        <v>43632</v>
      </c>
      <c r="C142" s="1" t="n">
        <v>45192</v>
      </c>
      <c r="D142" t="inlineStr">
        <is>
          <t>KALMAR LÄN</t>
        </is>
      </c>
      <c r="E142" t="inlineStr">
        <is>
          <t>EMMABODA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30906-2019</t>
        </is>
      </c>
      <c r="B143" s="1" t="n">
        <v>43636</v>
      </c>
      <c r="C143" s="1" t="n">
        <v>45192</v>
      </c>
      <c r="D143" t="inlineStr">
        <is>
          <t>KALMAR LÄN</t>
        </is>
      </c>
      <c r="E143" t="inlineStr">
        <is>
          <t>EMMABODA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31541-2019</t>
        </is>
      </c>
      <c r="B144" s="1" t="n">
        <v>43641</v>
      </c>
      <c r="C144" s="1" t="n">
        <v>45192</v>
      </c>
      <c r="D144" t="inlineStr">
        <is>
          <t>KALMAR LÄN</t>
        </is>
      </c>
      <c r="E144" t="inlineStr">
        <is>
          <t>EMMABODA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31820-2019</t>
        </is>
      </c>
      <c r="B145" s="1" t="n">
        <v>43641</v>
      </c>
      <c r="C145" s="1" t="n">
        <v>45192</v>
      </c>
      <c r="D145" t="inlineStr">
        <is>
          <t>KALMAR LÄN</t>
        </is>
      </c>
      <c r="E145" t="inlineStr">
        <is>
          <t>EMMABODA</t>
        </is>
      </c>
      <c r="F145" t="inlineStr">
        <is>
          <t>Kommuner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31856-2019</t>
        </is>
      </c>
      <c r="B146" s="1" t="n">
        <v>43642</v>
      </c>
      <c r="C146" s="1" t="n">
        <v>45192</v>
      </c>
      <c r="D146" t="inlineStr">
        <is>
          <t>KALMAR LÄN</t>
        </is>
      </c>
      <c r="E146" t="inlineStr">
        <is>
          <t>EMMABODA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31646-2019</t>
        </is>
      </c>
      <c r="B147" s="1" t="n">
        <v>43642</v>
      </c>
      <c r="C147" s="1" t="n">
        <v>45192</v>
      </c>
      <c r="D147" t="inlineStr">
        <is>
          <t>KALMAR LÄN</t>
        </is>
      </c>
      <c r="E147" t="inlineStr">
        <is>
          <t>EMMABODA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32727-2019</t>
        </is>
      </c>
      <c r="B148" s="1" t="n">
        <v>43647</v>
      </c>
      <c r="C148" s="1" t="n">
        <v>45192</v>
      </c>
      <c r="D148" t="inlineStr">
        <is>
          <t>KALMAR LÄN</t>
        </is>
      </c>
      <c r="E148" t="inlineStr">
        <is>
          <t>EMMABODA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35407-2019</t>
        </is>
      </c>
      <c r="B149" s="1" t="n">
        <v>43654</v>
      </c>
      <c r="C149" s="1" t="n">
        <v>45192</v>
      </c>
      <c r="D149" t="inlineStr">
        <is>
          <t>KALMAR LÄN</t>
        </is>
      </c>
      <c r="E149" t="inlineStr">
        <is>
          <t>EMMABODA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34813-2019</t>
        </is>
      </c>
      <c r="B150" s="1" t="n">
        <v>43658</v>
      </c>
      <c r="C150" s="1" t="n">
        <v>45192</v>
      </c>
      <c r="D150" t="inlineStr">
        <is>
          <t>KALMAR LÄN</t>
        </is>
      </c>
      <c r="E150" t="inlineStr">
        <is>
          <t>EMMABODA</t>
        </is>
      </c>
      <c r="G150" t="n">
        <v>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34815-2019</t>
        </is>
      </c>
      <c r="B151" s="1" t="n">
        <v>43658</v>
      </c>
      <c r="C151" s="1" t="n">
        <v>45192</v>
      </c>
      <c r="D151" t="inlineStr">
        <is>
          <t>KALMAR LÄN</t>
        </is>
      </c>
      <c r="E151" t="inlineStr">
        <is>
          <t>EMMABODA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36367-2019</t>
        </is>
      </c>
      <c r="B152" s="1" t="n">
        <v>43661</v>
      </c>
      <c r="C152" s="1" t="n">
        <v>45192</v>
      </c>
      <c r="D152" t="inlineStr">
        <is>
          <t>KALMAR LÄN</t>
        </is>
      </c>
      <c r="E152" t="inlineStr">
        <is>
          <t>EMMABODA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36249-2019</t>
        </is>
      </c>
      <c r="B153" s="1" t="n">
        <v>43669</v>
      </c>
      <c r="C153" s="1" t="n">
        <v>45192</v>
      </c>
      <c r="D153" t="inlineStr">
        <is>
          <t>KALMAR LÄN</t>
        </is>
      </c>
      <c r="E153" t="inlineStr">
        <is>
          <t>EMMABODA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36759-2019</t>
        </is>
      </c>
      <c r="B154" s="1" t="n">
        <v>43672</v>
      </c>
      <c r="C154" s="1" t="n">
        <v>45192</v>
      </c>
      <c r="D154" t="inlineStr">
        <is>
          <t>KALMAR LÄN</t>
        </is>
      </c>
      <c r="E154" t="inlineStr">
        <is>
          <t>EMMABODA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36756-2019</t>
        </is>
      </c>
      <c r="B155" s="1" t="n">
        <v>43672</v>
      </c>
      <c r="C155" s="1" t="n">
        <v>45192</v>
      </c>
      <c r="D155" t="inlineStr">
        <is>
          <t>KALMAR LÄN</t>
        </is>
      </c>
      <c r="E155" t="inlineStr">
        <is>
          <t>EMMABODA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36777-2019</t>
        </is>
      </c>
      <c r="B156" s="1" t="n">
        <v>43672</v>
      </c>
      <c r="C156" s="1" t="n">
        <v>45192</v>
      </c>
      <c r="D156" t="inlineStr">
        <is>
          <t>KALMAR LÄN</t>
        </is>
      </c>
      <c r="E156" t="inlineStr">
        <is>
          <t>EMMABODA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36839-2019</t>
        </is>
      </c>
      <c r="B157" s="1" t="n">
        <v>43675</v>
      </c>
      <c r="C157" s="1" t="n">
        <v>45192</v>
      </c>
      <c r="D157" t="inlineStr">
        <is>
          <t>KALMAR LÄN</t>
        </is>
      </c>
      <c r="E157" t="inlineStr">
        <is>
          <t>EMMABODA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36898-2019</t>
        </is>
      </c>
      <c r="B158" s="1" t="n">
        <v>43675</v>
      </c>
      <c r="C158" s="1" t="n">
        <v>45192</v>
      </c>
      <c r="D158" t="inlineStr">
        <is>
          <t>KALMAR LÄN</t>
        </is>
      </c>
      <c r="E158" t="inlineStr">
        <is>
          <t>EMMABODA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37108-2019</t>
        </is>
      </c>
      <c r="B159" s="1" t="n">
        <v>43676</v>
      </c>
      <c r="C159" s="1" t="n">
        <v>45192</v>
      </c>
      <c r="D159" t="inlineStr">
        <is>
          <t>KALMAR LÄN</t>
        </is>
      </c>
      <c r="E159" t="inlineStr">
        <is>
          <t>EMMABODA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37384-2019</t>
        </is>
      </c>
      <c r="B160" s="1" t="n">
        <v>43678</v>
      </c>
      <c r="C160" s="1" t="n">
        <v>45192</v>
      </c>
      <c r="D160" t="inlineStr">
        <is>
          <t>KALMAR LÄN</t>
        </is>
      </c>
      <c r="E160" t="inlineStr">
        <is>
          <t>EMMABODA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37387-2019</t>
        </is>
      </c>
      <c r="B161" s="1" t="n">
        <v>43678</v>
      </c>
      <c r="C161" s="1" t="n">
        <v>45192</v>
      </c>
      <c r="D161" t="inlineStr">
        <is>
          <t>KALMAR LÄN</t>
        </is>
      </c>
      <c r="E161" t="inlineStr">
        <is>
          <t>EMMABODA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37386-2019</t>
        </is>
      </c>
      <c r="B162" s="1" t="n">
        <v>43678</v>
      </c>
      <c r="C162" s="1" t="n">
        <v>45192</v>
      </c>
      <c r="D162" t="inlineStr">
        <is>
          <t>KALMAR LÄN</t>
        </is>
      </c>
      <c r="E162" t="inlineStr">
        <is>
          <t>EMMABODA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37601-2019</t>
        </is>
      </c>
      <c r="B163" s="1" t="n">
        <v>43680</v>
      </c>
      <c r="C163" s="1" t="n">
        <v>45192</v>
      </c>
      <c r="D163" t="inlineStr">
        <is>
          <t>KALMAR LÄN</t>
        </is>
      </c>
      <c r="E163" t="inlineStr">
        <is>
          <t>EMMABODA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37724-2019</t>
        </is>
      </c>
      <c r="B164" s="1" t="n">
        <v>43682</v>
      </c>
      <c r="C164" s="1" t="n">
        <v>45192</v>
      </c>
      <c r="D164" t="inlineStr">
        <is>
          <t>KALMAR LÄN</t>
        </is>
      </c>
      <c r="E164" t="inlineStr">
        <is>
          <t>EMMABODA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37798-2019</t>
        </is>
      </c>
      <c r="B165" s="1" t="n">
        <v>43682</v>
      </c>
      <c r="C165" s="1" t="n">
        <v>45192</v>
      </c>
      <c r="D165" t="inlineStr">
        <is>
          <t>KALMAR LÄN</t>
        </is>
      </c>
      <c r="E165" t="inlineStr">
        <is>
          <t>EMMABODA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37862-2019</t>
        </is>
      </c>
      <c r="B166" s="1" t="n">
        <v>43682</v>
      </c>
      <c r="C166" s="1" t="n">
        <v>45192</v>
      </c>
      <c r="D166" t="inlineStr">
        <is>
          <t>KALMAR LÄN</t>
        </is>
      </c>
      <c r="E166" t="inlineStr">
        <is>
          <t>EMMABODA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37913-2019</t>
        </is>
      </c>
      <c r="B167" s="1" t="n">
        <v>43683</v>
      </c>
      <c r="C167" s="1" t="n">
        <v>45192</v>
      </c>
      <c r="D167" t="inlineStr">
        <is>
          <t>KALMAR LÄN</t>
        </is>
      </c>
      <c r="E167" t="inlineStr">
        <is>
          <t>EMMABODA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37944-2019</t>
        </is>
      </c>
      <c r="B168" s="1" t="n">
        <v>43683</v>
      </c>
      <c r="C168" s="1" t="n">
        <v>45192</v>
      </c>
      <c r="D168" t="inlineStr">
        <is>
          <t>KALMAR LÄN</t>
        </is>
      </c>
      <c r="E168" t="inlineStr">
        <is>
          <t>EMMABODA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38463-2019</t>
        </is>
      </c>
      <c r="B169" s="1" t="n">
        <v>43685</v>
      </c>
      <c r="C169" s="1" t="n">
        <v>45192</v>
      </c>
      <c r="D169" t="inlineStr">
        <is>
          <t>KALMAR LÄN</t>
        </is>
      </c>
      <c r="E169" t="inlineStr">
        <is>
          <t>EMMABODA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38469-2019</t>
        </is>
      </c>
      <c r="B170" s="1" t="n">
        <v>43685</v>
      </c>
      <c r="C170" s="1" t="n">
        <v>45192</v>
      </c>
      <c r="D170" t="inlineStr">
        <is>
          <t>KALMAR LÄN</t>
        </is>
      </c>
      <c r="E170" t="inlineStr">
        <is>
          <t>EMMABODA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38464-2019</t>
        </is>
      </c>
      <c r="B171" s="1" t="n">
        <v>43685</v>
      </c>
      <c r="C171" s="1" t="n">
        <v>45192</v>
      </c>
      <c r="D171" t="inlineStr">
        <is>
          <t>KALMAR LÄN</t>
        </is>
      </c>
      <c r="E171" t="inlineStr">
        <is>
          <t>EMMABODA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38520-2019</t>
        </is>
      </c>
      <c r="B172" s="1" t="n">
        <v>43685</v>
      </c>
      <c r="C172" s="1" t="n">
        <v>45192</v>
      </c>
      <c r="D172" t="inlineStr">
        <is>
          <t>KALMAR LÄN</t>
        </is>
      </c>
      <c r="E172" t="inlineStr">
        <is>
          <t>EMMABODA</t>
        </is>
      </c>
      <c r="G172" t="n">
        <v>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38459-2019</t>
        </is>
      </c>
      <c r="B173" s="1" t="n">
        <v>43685</v>
      </c>
      <c r="C173" s="1" t="n">
        <v>45192</v>
      </c>
      <c r="D173" t="inlineStr">
        <is>
          <t>KALMAR LÄN</t>
        </is>
      </c>
      <c r="E173" t="inlineStr">
        <is>
          <t>EMMABODA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38557-2019</t>
        </is>
      </c>
      <c r="B174" s="1" t="n">
        <v>43685</v>
      </c>
      <c r="C174" s="1" t="n">
        <v>45192</v>
      </c>
      <c r="D174" t="inlineStr">
        <is>
          <t>KALMAR LÄN</t>
        </is>
      </c>
      <c r="E174" t="inlineStr">
        <is>
          <t>EMMABODA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38682-2019</t>
        </is>
      </c>
      <c r="B175" s="1" t="n">
        <v>43686</v>
      </c>
      <c r="C175" s="1" t="n">
        <v>45192</v>
      </c>
      <c r="D175" t="inlineStr">
        <is>
          <t>KALMAR LÄN</t>
        </is>
      </c>
      <c r="E175" t="inlineStr">
        <is>
          <t>EMMABODA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38681-2019</t>
        </is>
      </c>
      <c r="B176" s="1" t="n">
        <v>43686</v>
      </c>
      <c r="C176" s="1" t="n">
        <v>45192</v>
      </c>
      <c r="D176" t="inlineStr">
        <is>
          <t>KALMAR LÄN</t>
        </is>
      </c>
      <c r="E176" t="inlineStr">
        <is>
          <t>EMMABODA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38862-2019</t>
        </is>
      </c>
      <c r="B177" s="1" t="n">
        <v>43689</v>
      </c>
      <c r="C177" s="1" t="n">
        <v>45192</v>
      </c>
      <c r="D177" t="inlineStr">
        <is>
          <t>KALMAR LÄN</t>
        </is>
      </c>
      <c r="E177" t="inlineStr">
        <is>
          <t>EMMABODA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38964-2019</t>
        </is>
      </c>
      <c r="B178" s="1" t="n">
        <v>43689</v>
      </c>
      <c r="C178" s="1" t="n">
        <v>45192</v>
      </c>
      <c r="D178" t="inlineStr">
        <is>
          <t>KALMAR LÄN</t>
        </is>
      </c>
      <c r="E178" t="inlineStr">
        <is>
          <t>EMMABODA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39416-2019</t>
        </is>
      </c>
      <c r="B179" s="1" t="n">
        <v>43690</v>
      </c>
      <c r="C179" s="1" t="n">
        <v>45192</v>
      </c>
      <c r="D179" t="inlineStr">
        <is>
          <t>KALMAR LÄN</t>
        </is>
      </c>
      <c r="E179" t="inlineStr">
        <is>
          <t>EMMABODA</t>
        </is>
      </c>
      <c r="F179" t="inlineStr">
        <is>
          <t>Kyrkan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40448-2019</t>
        </is>
      </c>
      <c r="B180" s="1" t="n">
        <v>43690</v>
      </c>
      <c r="C180" s="1" t="n">
        <v>45192</v>
      </c>
      <c r="D180" t="inlineStr">
        <is>
          <t>KALMAR LÄN</t>
        </is>
      </c>
      <c r="E180" t="inlineStr">
        <is>
          <t>EMMABODA</t>
        </is>
      </c>
      <c r="F180" t="inlineStr">
        <is>
          <t>Kyrkan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39641-2019</t>
        </is>
      </c>
      <c r="B181" s="1" t="n">
        <v>43691</v>
      </c>
      <c r="C181" s="1" t="n">
        <v>45192</v>
      </c>
      <c r="D181" t="inlineStr">
        <is>
          <t>KALMAR LÄN</t>
        </is>
      </c>
      <c r="E181" t="inlineStr">
        <is>
          <t>EMMABODA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39649-2019</t>
        </is>
      </c>
      <c r="B182" s="1" t="n">
        <v>43691</v>
      </c>
      <c r="C182" s="1" t="n">
        <v>45192</v>
      </c>
      <c r="D182" t="inlineStr">
        <is>
          <t>KALMAR LÄN</t>
        </is>
      </c>
      <c r="E182" t="inlineStr">
        <is>
          <t>EMMABODA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39618-2019</t>
        </is>
      </c>
      <c r="B183" s="1" t="n">
        <v>43691</v>
      </c>
      <c r="C183" s="1" t="n">
        <v>45192</v>
      </c>
      <c r="D183" t="inlineStr">
        <is>
          <t>KALMAR LÄN</t>
        </is>
      </c>
      <c r="E183" t="inlineStr">
        <is>
          <t>EMMABODA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39638-2019</t>
        </is>
      </c>
      <c r="B184" s="1" t="n">
        <v>43691</v>
      </c>
      <c r="C184" s="1" t="n">
        <v>45192</v>
      </c>
      <c r="D184" t="inlineStr">
        <is>
          <t>KALMAR LÄN</t>
        </is>
      </c>
      <c r="E184" t="inlineStr">
        <is>
          <t>EMMABODA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39621-2019</t>
        </is>
      </c>
      <c r="B185" s="1" t="n">
        <v>43691</v>
      </c>
      <c r="C185" s="1" t="n">
        <v>45192</v>
      </c>
      <c r="D185" t="inlineStr">
        <is>
          <t>KALMAR LÄN</t>
        </is>
      </c>
      <c r="E185" t="inlineStr">
        <is>
          <t>EMMABODA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39629-2019</t>
        </is>
      </c>
      <c r="B186" s="1" t="n">
        <v>43691</v>
      </c>
      <c r="C186" s="1" t="n">
        <v>45192</v>
      </c>
      <c r="D186" t="inlineStr">
        <is>
          <t>KALMAR LÄN</t>
        </is>
      </c>
      <c r="E186" t="inlineStr">
        <is>
          <t>EMMABODA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39635-2019</t>
        </is>
      </c>
      <c r="B187" s="1" t="n">
        <v>43691</v>
      </c>
      <c r="C187" s="1" t="n">
        <v>45192</v>
      </c>
      <c r="D187" t="inlineStr">
        <is>
          <t>KALMAR LÄN</t>
        </is>
      </c>
      <c r="E187" t="inlineStr">
        <is>
          <t>EMMABODA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39627-2019</t>
        </is>
      </c>
      <c r="B188" s="1" t="n">
        <v>43691</v>
      </c>
      <c r="C188" s="1" t="n">
        <v>45192</v>
      </c>
      <c r="D188" t="inlineStr">
        <is>
          <t>KALMAR LÄN</t>
        </is>
      </c>
      <c r="E188" t="inlineStr">
        <is>
          <t>EMMABODA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39632-2019</t>
        </is>
      </c>
      <c r="B189" s="1" t="n">
        <v>43691</v>
      </c>
      <c r="C189" s="1" t="n">
        <v>45192</v>
      </c>
      <c r="D189" t="inlineStr">
        <is>
          <t>KALMAR LÄN</t>
        </is>
      </c>
      <c r="E189" t="inlineStr">
        <is>
          <t>EMMABODA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39680-2019</t>
        </is>
      </c>
      <c r="B190" s="1" t="n">
        <v>43691</v>
      </c>
      <c r="C190" s="1" t="n">
        <v>45192</v>
      </c>
      <c r="D190" t="inlineStr">
        <is>
          <t>KALMAR LÄN</t>
        </is>
      </c>
      <c r="E190" t="inlineStr">
        <is>
          <t>EMMABODA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42500-2019</t>
        </is>
      </c>
      <c r="B191" s="1" t="n">
        <v>43693</v>
      </c>
      <c r="C191" s="1" t="n">
        <v>45192</v>
      </c>
      <c r="D191" t="inlineStr">
        <is>
          <t>KALMAR LÄN</t>
        </is>
      </c>
      <c r="E191" t="inlineStr">
        <is>
          <t>EMMABODA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40893-2019</t>
        </is>
      </c>
      <c r="B192" s="1" t="n">
        <v>43693</v>
      </c>
      <c r="C192" s="1" t="n">
        <v>45192</v>
      </c>
      <c r="D192" t="inlineStr">
        <is>
          <t>KALMAR LÄN</t>
        </is>
      </c>
      <c r="E192" t="inlineStr">
        <is>
          <t>EMMABODA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40888-2019</t>
        </is>
      </c>
      <c r="B193" s="1" t="n">
        <v>43693</v>
      </c>
      <c r="C193" s="1" t="n">
        <v>45192</v>
      </c>
      <c r="D193" t="inlineStr">
        <is>
          <t>KALMAR LÄN</t>
        </is>
      </c>
      <c r="E193" t="inlineStr">
        <is>
          <t>EMMABODA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40246-2019</t>
        </is>
      </c>
      <c r="B194" s="1" t="n">
        <v>43695</v>
      </c>
      <c r="C194" s="1" t="n">
        <v>45192</v>
      </c>
      <c r="D194" t="inlineStr">
        <is>
          <t>KALMAR LÄN</t>
        </is>
      </c>
      <c r="E194" t="inlineStr">
        <is>
          <t>EMMABODA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40411-2019</t>
        </is>
      </c>
      <c r="B195" s="1" t="n">
        <v>43696</v>
      </c>
      <c r="C195" s="1" t="n">
        <v>45192</v>
      </c>
      <c r="D195" t="inlineStr">
        <is>
          <t>KALMAR LÄN</t>
        </is>
      </c>
      <c r="E195" t="inlineStr">
        <is>
          <t>EMMABODA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40931-2019</t>
        </is>
      </c>
      <c r="B196" s="1" t="n">
        <v>43697</v>
      </c>
      <c r="C196" s="1" t="n">
        <v>45192</v>
      </c>
      <c r="D196" t="inlineStr">
        <is>
          <t>KALMAR LÄN</t>
        </is>
      </c>
      <c r="E196" t="inlineStr">
        <is>
          <t>EMMABODA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40708-2019</t>
        </is>
      </c>
      <c r="B197" s="1" t="n">
        <v>43697</v>
      </c>
      <c r="C197" s="1" t="n">
        <v>45192</v>
      </c>
      <c r="D197" t="inlineStr">
        <is>
          <t>KALMAR LÄN</t>
        </is>
      </c>
      <c r="E197" t="inlineStr">
        <is>
          <t>EMMABODA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40709-2019</t>
        </is>
      </c>
      <c r="B198" s="1" t="n">
        <v>43697</v>
      </c>
      <c r="C198" s="1" t="n">
        <v>45192</v>
      </c>
      <c r="D198" t="inlineStr">
        <is>
          <t>KALMAR LÄN</t>
        </is>
      </c>
      <c r="E198" t="inlineStr">
        <is>
          <t>EMMABODA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40933-2019</t>
        </is>
      </c>
      <c r="B199" s="1" t="n">
        <v>43697</v>
      </c>
      <c r="C199" s="1" t="n">
        <v>45192</v>
      </c>
      <c r="D199" t="inlineStr">
        <is>
          <t>KALMAR LÄN</t>
        </is>
      </c>
      <c r="E199" t="inlineStr">
        <is>
          <t>EMMABODA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41933-2019</t>
        </is>
      </c>
      <c r="B200" s="1" t="n">
        <v>43700</v>
      </c>
      <c r="C200" s="1" t="n">
        <v>45192</v>
      </c>
      <c r="D200" t="inlineStr">
        <is>
          <t>KALMAR LÄN</t>
        </is>
      </c>
      <c r="E200" t="inlineStr">
        <is>
          <t>EMMABODA</t>
        </is>
      </c>
      <c r="G200" t="n">
        <v>2.8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42221-2019</t>
        </is>
      </c>
      <c r="B201" s="1" t="n">
        <v>43703</v>
      </c>
      <c r="C201" s="1" t="n">
        <v>45192</v>
      </c>
      <c r="D201" t="inlineStr">
        <is>
          <t>KALMAR LÄN</t>
        </is>
      </c>
      <c r="E201" t="inlineStr">
        <is>
          <t>EMMABODA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42219-2019</t>
        </is>
      </c>
      <c r="B202" s="1" t="n">
        <v>43703</v>
      </c>
      <c r="C202" s="1" t="n">
        <v>45192</v>
      </c>
      <c r="D202" t="inlineStr">
        <is>
          <t>KALMAR LÄN</t>
        </is>
      </c>
      <c r="E202" t="inlineStr">
        <is>
          <t>EMMABODA</t>
        </is>
      </c>
      <c r="G202" t="n">
        <v>14.9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42568-2019</t>
        </is>
      </c>
      <c r="B203" s="1" t="n">
        <v>43704</v>
      </c>
      <c r="C203" s="1" t="n">
        <v>45192</v>
      </c>
      <c r="D203" t="inlineStr">
        <is>
          <t>KALMAR LÄN</t>
        </is>
      </c>
      <c r="E203" t="inlineStr">
        <is>
          <t>EMMABODA</t>
        </is>
      </c>
      <c r="G203" t="n">
        <v>4.9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43374-2019</t>
        </is>
      </c>
      <c r="B204" s="1" t="n">
        <v>43706</v>
      </c>
      <c r="C204" s="1" t="n">
        <v>45192</v>
      </c>
      <c r="D204" t="inlineStr">
        <is>
          <t>KALMAR LÄN</t>
        </is>
      </c>
      <c r="E204" t="inlineStr">
        <is>
          <t>EMMABODA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43364-2019</t>
        </is>
      </c>
      <c r="B205" s="1" t="n">
        <v>43706</v>
      </c>
      <c r="C205" s="1" t="n">
        <v>45192</v>
      </c>
      <c r="D205" t="inlineStr">
        <is>
          <t>KALMAR LÄN</t>
        </is>
      </c>
      <c r="E205" t="inlineStr">
        <is>
          <t>EMMABODA</t>
        </is>
      </c>
      <c r="G205" t="n">
        <v>8.699999999999999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44432-2019</t>
        </is>
      </c>
      <c r="B206" s="1" t="n">
        <v>43711</v>
      </c>
      <c r="C206" s="1" t="n">
        <v>45192</v>
      </c>
      <c r="D206" t="inlineStr">
        <is>
          <t>KALMAR LÄN</t>
        </is>
      </c>
      <c r="E206" t="inlineStr">
        <is>
          <t>EMMABODA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44602-2019</t>
        </is>
      </c>
      <c r="B207" s="1" t="n">
        <v>43711</v>
      </c>
      <c r="C207" s="1" t="n">
        <v>45192</v>
      </c>
      <c r="D207" t="inlineStr">
        <is>
          <t>KALMAR LÄN</t>
        </is>
      </c>
      <c r="E207" t="inlineStr">
        <is>
          <t>EMMABODA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45313-2019</t>
        </is>
      </c>
      <c r="B208" s="1" t="n">
        <v>43714</v>
      </c>
      <c r="C208" s="1" t="n">
        <v>45192</v>
      </c>
      <c r="D208" t="inlineStr">
        <is>
          <t>KALMAR LÄN</t>
        </is>
      </c>
      <c r="E208" t="inlineStr">
        <is>
          <t>EMMABODA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45596-2019</t>
        </is>
      </c>
      <c r="B209" s="1" t="n">
        <v>43717</v>
      </c>
      <c r="C209" s="1" t="n">
        <v>45192</v>
      </c>
      <c r="D209" t="inlineStr">
        <is>
          <t>KALMAR LÄN</t>
        </is>
      </c>
      <c r="E209" t="inlineStr">
        <is>
          <t>EMMABODA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46087-2019</t>
        </is>
      </c>
      <c r="B210" s="1" t="n">
        <v>43718</v>
      </c>
      <c r="C210" s="1" t="n">
        <v>45192</v>
      </c>
      <c r="D210" t="inlineStr">
        <is>
          <t>KALMAR LÄN</t>
        </is>
      </c>
      <c r="E210" t="inlineStr">
        <is>
          <t>EMMABODA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46092-2019</t>
        </is>
      </c>
      <c r="B211" s="1" t="n">
        <v>43718</v>
      </c>
      <c r="C211" s="1" t="n">
        <v>45192</v>
      </c>
      <c r="D211" t="inlineStr">
        <is>
          <t>KALMAR LÄN</t>
        </is>
      </c>
      <c r="E211" t="inlineStr">
        <is>
          <t>EMMABODA</t>
        </is>
      </c>
      <c r="G211" t="n">
        <v>9.699999999999999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46742-2019</t>
        </is>
      </c>
      <c r="B212" s="1" t="n">
        <v>43719</v>
      </c>
      <c r="C212" s="1" t="n">
        <v>45192</v>
      </c>
      <c r="D212" t="inlineStr">
        <is>
          <t>KALMAR LÄN</t>
        </is>
      </c>
      <c r="E212" t="inlineStr">
        <is>
          <t>EMMABODA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47013-2019</t>
        </is>
      </c>
      <c r="B213" s="1" t="n">
        <v>43720</v>
      </c>
      <c r="C213" s="1" t="n">
        <v>45192</v>
      </c>
      <c r="D213" t="inlineStr">
        <is>
          <t>KALMAR LÄN</t>
        </is>
      </c>
      <c r="E213" t="inlineStr">
        <is>
          <t>EMMABODA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47021-2019</t>
        </is>
      </c>
      <c r="B214" s="1" t="n">
        <v>43720</v>
      </c>
      <c r="C214" s="1" t="n">
        <v>45192</v>
      </c>
      <c r="D214" t="inlineStr">
        <is>
          <t>KALMAR LÄN</t>
        </is>
      </c>
      <c r="E214" t="inlineStr">
        <is>
          <t>EMMABODA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47560-2019</t>
        </is>
      </c>
      <c r="B215" s="1" t="n">
        <v>43724</v>
      </c>
      <c r="C215" s="1" t="n">
        <v>45192</v>
      </c>
      <c r="D215" t="inlineStr">
        <is>
          <t>KALMAR LÄN</t>
        </is>
      </c>
      <c r="E215" t="inlineStr">
        <is>
          <t>EMMABODA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47610-2019</t>
        </is>
      </c>
      <c r="B216" s="1" t="n">
        <v>43724</v>
      </c>
      <c r="C216" s="1" t="n">
        <v>45192</v>
      </c>
      <c r="D216" t="inlineStr">
        <is>
          <t>KALMAR LÄN</t>
        </is>
      </c>
      <c r="E216" t="inlineStr">
        <is>
          <t>EMMABODA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51085-2019</t>
        </is>
      </c>
      <c r="B217" s="1" t="n">
        <v>43732</v>
      </c>
      <c r="C217" s="1" t="n">
        <v>45192</v>
      </c>
      <c r="D217" t="inlineStr">
        <is>
          <t>KALMAR LÄN</t>
        </is>
      </c>
      <c r="E217" t="inlineStr">
        <is>
          <t>EMMABODA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51498-2019</t>
        </is>
      </c>
      <c r="B218" s="1" t="n">
        <v>43733</v>
      </c>
      <c r="C218" s="1" t="n">
        <v>45192</v>
      </c>
      <c r="D218" t="inlineStr">
        <is>
          <t>KALMAR LÄN</t>
        </is>
      </c>
      <c r="E218" t="inlineStr">
        <is>
          <t>EMMABODA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50086-2019</t>
        </is>
      </c>
      <c r="B219" s="1" t="n">
        <v>43734</v>
      </c>
      <c r="C219" s="1" t="n">
        <v>45192</v>
      </c>
      <c r="D219" t="inlineStr">
        <is>
          <t>KALMAR LÄN</t>
        </is>
      </c>
      <c r="E219" t="inlineStr">
        <is>
          <t>EMMABODA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50394-2019</t>
        </is>
      </c>
      <c r="B220" s="1" t="n">
        <v>43735</v>
      </c>
      <c r="C220" s="1" t="n">
        <v>45192</v>
      </c>
      <c r="D220" t="inlineStr">
        <is>
          <t>KALMAR LÄN</t>
        </is>
      </c>
      <c r="E220" t="inlineStr">
        <is>
          <t>EMMABODA</t>
        </is>
      </c>
      <c r="F220" t="inlineStr">
        <is>
          <t>Kommuner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50940-2019</t>
        </is>
      </c>
      <c r="B221" s="1" t="n">
        <v>43738</v>
      </c>
      <c r="C221" s="1" t="n">
        <v>45192</v>
      </c>
      <c r="D221" t="inlineStr">
        <is>
          <t>KALMAR LÄN</t>
        </is>
      </c>
      <c r="E221" t="inlineStr">
        <is>
          <t>EMMABODA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53089-2019</t>
        </is>
      </c>
      <c r="B222" s="1" t="n">
        <v>43747</v>
      </c>
      <c r="C222" s="1" t="n">
        <v>45192</v>
      </c>
      <c r="D222" t="inlineStr">
        <is>
          <t>KALMAR LÄN</t>
        </is>
      </c>
      <c r="E222" t="inlineStr">
        <is>
          <t>EMMABODA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53260-2019</t>
        </is>
      </c>
      <c r="B223" s="1" t="n">
        <v>43748</v>
      </c>
      <c r="C223" s="1" t="n">
        <v>45192</v>
      </c>
      <c r="D223" t="inlineStr">
        <is>
          <t>KALMAR LÄN</t>
        </is>
      </c>
      <c r="E223" t="inlineStr">
        <is>
          <t>EMMABODA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54690-2019</t>
        </is>
      </c>
      <c r="B224" s="1" t="n">
        <v>43748</v>
      </c>
      <c r="C224" s="1" t="n">
        <v>45192</v>
      </c>
      <c r="D224" t="inlineStr">
        <is>
          <t>KALMAR LÄN</t>
        </is>
      </c>
      <c r="E224" t="inlineStr">
        <is>
          <t>EMMABODA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53262-2019</t>
        </is>
      </c>
      <c r="B225" s="1" t="n">
        <v>43748</v>
      </c>
      <c r="C225" s="1" t="n">
        <v>45192</v>
      </c>
      <c r="D225" t="inlineStr">
        <is>
          <t>KALMAR LÄN</t>
        </is>
      </c>
      <c r="E225" t="inlineStr">
        <is>
          <t>EMMABODA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54693-2019</t>
        </is>
      </c>
      <c r="B226" s="1" t="n">
        <v>43748</v>
      </c>
      <c r="C226" s="1" t="n">
        <v>45192</v>
      </c>
      <c r="D226" t="inlineStr">
        <is>
          <t>KALMAR LÄN</t>
        </is>
      </c>
      <c r="E226" t="inlineStr">
        <is>
          <t>EMMABODA</t>
        </is>
      </c>
      <c r="G226" t="n">
        <v>6.4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54697-2019</t>
        </is>
      </c>
      <c r="B227" s="1" t="n">
        <v>43748</v>
      </c>
      <c r="C227" s="1" t="n">
        <v>45192</v>
      </c>
      <c r="D227" t="inlineStr">
        <is>
          <t>KALMAR LÄN</t>
        </is>
      </c>
      <c r="E227" t="inlineStr">
        <is>
          <t>EMMABODA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53851-2019</t>
        </is>
      </c>
      <c r="B228" s="1" t="n">
        <v>43752</v>
      </c>
      <c r="C228" s="1" t="n">
        <v>45192</v>
      </c>
      <c r="D228" t="inlineStr">
        <is>
          <t>KALMAR LÄN</t>
        </is>
      </c>
      <c r="E228" t="inlineStr">
        <is>
          <t>EMMABODA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53996-2019</t>
        </is>
      </c>
      <c r="B229" s="1" t="n">
        <v>43752</v>
      </c>
      <c r="C229" s="1" t="n">
        <v>45192</v>
      </c>
      <c r="D229" t="inlineStr">
        <is>
          <t>KALMAR LÄN</t>
        </is>
      </c>
      <c r="E229" t="inlineStr">
        <is>
          <t>EMMABODA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54000-2019</t>
        </is>
      </c>
      <c r="B230" s="1" t="n">
        <v>43752</v>
      </c>
      <c r="C230" s="1" t="n">
        <v>45192</v>
      </c>
      <c r="D230" t="inlineStr">
        <is>
          <t>KALMAR LÄN</t>
        </is>
      </c>
      <c r="E230" t="inlineStr">
        <is>
          <t>EMMABODA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54814-2019</t>
        </is>
      </c>
      <c r="B231" s="1" t="n">
        <v>43755</v>
      </c>
      <c r="C231" s="1" t="n">
        <v>45192</v>
      </c>
      <c r="D231" t="inlineStr">
        <is>
          <t>KALMAR LÄN</t>
        </is>
      </c>
      <c r="E231" t="inlineStr">
        <is>
          <t>EMMABODA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54883-2019</t>
        </is>
      </c>
      <c r="B232" s="1" t="n">
        <v>43755</v>
      </c>
      <c r="C232" s="1" t="n">
        <v>45192</v>
      </c>
      <c r="D232" t="inlineStr">
        <is>
          <t>KALMAR LÄN</t>
        </is>
      </c>
      <c r="E232" t="inlineStr">
        <is>
          <t>EMMABODA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55165-2019</t>
        </is>
      </c>
      <c r="B233" s="1" t="n">
        <v>43756</v>
      </c>
      <c r="C233" s="1" t="n">
        <v>45192</v>
      </c>
      <c r="D233" t="inlineStr">
        <is>
          <t>KALMAR LÄN</t>
        </is>
      </c>
      <c r="E233" t="inlineStr">
        <is>
          <t>EMMABODA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55368-2019</t>
        </is>
      </c>
      <c r="B234" s="1" t="n">
        <v>43756</v>
      </c>
      <c r="C234" s="1" t="n">
        <v>45192</v>
      </c>
      <c r="D234" t="inlineStr">
        <is>
          <t>KALMAR LÄN</t>
        </is>
      </c>
      <c r="E234" t="inlineStr">
        <is>
          <t>EMMABODA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55052-2019</t>
        </is>
      </c>
      <c r="B235" s="1" t="n">
        <v>43756</v>
      </c>
      <c r="C235" s="1" t="n">
        <v>45192</v>
      </c>
      <c r="D235" t="inlineStr">
        <is>
          <t>KALMAR LÄN</t>
        </is>
      </c>
      <c r="E235" t="inlineStr">
        <is>
          <t>EMMABODA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55638-2019</t>
        </is>
      </c>
      <c r="B236" s="1" t="n">
        <v>43760</v>
      </c>
      <c r="C236" s="1" t="n">
        <v>45192</v>
      </c>
      <c r="D236" t="inlineStr">
        <is>
          <t>KALMAR LÄN</t>
        </is>
      </c>
      <c r="E236" t="inlineStr">
        <is>
          <t>EMMABODA</t>
        </is>
      </c>
      <c r="G236" t="n">
        <v>0.4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57092-2019</t>
        </is>
      </c>
      <c r="B237" s="1" t="n">
        <v>43766</v>
      </c>
      <c r="C237" s="1" t="n">
        <v>45192</v>
      </c>
      <c r="D237" t="inlineStr">
        <is>
          <t>KALMAR LÄN</t>
        </is>
      </c>
      <c r="E237" t="inlineStr">
        <is>
          <t>EMMABODA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58479-2019</t>
        </is>
      </c>
      <c r="B238" s="1" t="n">
        <v>43773</v>
      </c>
      <c r="C238" s="1" t="n">
        <v>45192</v>
      </c>
      <c r="D238" t="inlineStr">
        <is>
          <t>KALMAR LÄN</t>
        </is>
      </c>
      <c r="E238" t="inlineStr">
        <is>
          <t>EMMABODA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58683-2019</t>
        </is>
      </c>
      <c r="B239" s="1" t="n">
        <v>43773</v>
      </c>
      <c r="C239" s="1" t="n">
        <v>45192</v>
      </c>
      <c r="D239" t="inlineStr">
        <is>
          <t>KALMAR LÄN</t>
        </is>
      </c>
      <c r="E239" t="inlineStr">
        <is>
          <t>EMMABODA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59917-2019</t>
        </is>
      </c>
      <c r="B240" s="1" t="n">
        <v>43777</v>
      </c>
      <c r="C240" s="1" t="n">
        <v>45192</v>
      </c>
      <c r="D240" t="inlineStr">
        <is>
          <t>KALMAR LÄN</t>
        </is>
      </c>
      <c r="E240" t="inlineStr">
        <is>
          <t>EMMABODA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59923-2019</t>
        </is>
      </c>
      <c r="B241" s="1" t="n">
        <v>43777</v>
      </c>
      <c r="C241" s="1" t="n">
        <v>45192</v>
      </c>
      <c r="D241" t="inlineStr">
        <is>
          <t>KALMAR LÄN</t>
        </is>
      </c>
      <c r="E241" t="inlineStr">
        <is>
          <t>EMMABODA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61674-2019</t>
        </is>
      </c>
      <c r="B242" s="1" t="n">
        <v>43784</v>
      </c>
      <c r="C242" s="1" t="n">
        <v>45192</v>
      </c>
      <c r="D242" t="inlineStr">
        <is>
          <t>KALMAR LÄN</t>
        </is>
      </c>
      <c r="E242" t="inlineStr">
        <is>
          <t>EMMABODA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62733-2019</t>
        </is>
      </c>
      <c r="B243" s="1" t="n">
        <v>43790</v>
      </c>
      <c r="C243" s="1" t="n">
        <v>45192</v>
      </c>
      <c r="D243" t="inlineStr">
        <is>
          <t>KALMAR LÄN</t>
        </is>
      </c>
      <c r="E243" t="inlineStr">
        <is>
          <t>EMMABODA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62734-2019</t>
        </is>
      </c>
      <c r="B244" s="1" t="n">
        <v>43790</v>
      </c>
      <c r="C244" s="1" t="n">
        <v>45192</v>
      </c>
      <c r="D244" t="inlineStr">
        <is>
          <t>KALMAR LÄN</t>
        </is>
      </c>
      <c r="E244" t="inlineStr">
        <is>
          <t>EMMABODA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62835-2019</t>
        </is>
      </c>
      <c r="B245" s="1" t="n">
        <v>43790</v>
      </c>
      <c r="C245" s="1" t="n">
        <v>45192</v>
      </c>
      <c r="D245" t="inlineStr">
        <is>
          <t>KALMAR LÄN</t>
        </is>
      </c>
      <c r="E245" t="inlineStr">
        <is>
          <t>EMMABODA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64544-2019</t>
        </is>
      </c>
      <c r="B246" s="1" t="n">
        <v>43798</v>
      </c>
      <c r="C246" s="1" t="n">
        <v>45192</v>
      </c>
      <c r="D246" t="inlineStr">
        <is>
          <t>KALMAR LÄN</t>
        </is>
      </c>
      <c r="E246" t="inlineStr">
        <is>
          <t>EMMABODA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65008-2019</t>
        </is>
      </c>
      <c r="B247" s="1" t="n">
        <v>43801</v>
      </c>
      <c r="C247" s="1" t="n">
        <v>45192</v>
      </c>
      <c r="D247" t="inlineStr">
        <is>
          <t>KALMAR LÄN</t>
        </is>
      </c>
      <c r="E247" t="inlineStr">
        <is>
          <t>EMMABODA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65756-2019</t>
        </is>
      </c>
      <c r="B248" s="1" t="n">
        <v>43804</v>
      </c>
      <c r="C248" s="1" t="n">
        <v>45192</v>
      </c>
      <c r="D248" t="inlineStr">
        <is>
          <t>KALMAR LÄN</t>
        </is>
      </c>
      <c r="E248" t="inlineStr">
        <is>
          <t>EMMABODA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1149-2020</t>
        </is>
      </c>
      <c r="B249" s="1" t="n">
        <v>43840</v>
      </c>
      <c r="C249" s="1" t="n">
        <v>45192</v>
      </c>
      <c r="D249" t="inlineStr">
        <is>
          <t>KALMAR LÄN</t>
        </is>
      </c>
      <c r="E249" t="inlineStr">
        <is>
          <t>EMMABODA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1156-2020</t>
        </is>
      </c>
      <c r="B250" s="1" t="n">
        <v>43840</v>
      </c>
      <c r="C250" s="1" t="n">
        <v>45192</v>
      </c>
      <c r="D250" t="inlineStr">
        <is>
          <t>KALMAR LÄN</t>
        </is>
      </c>
      <c r="E250" t="inlineStr">
        <is>
          <t>EMMABODA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1147-2020</t>
        </is>
      </c>
      <c r="B251" s="1" t="n">
        <v>43840</v>
      </c>
      <c r="C251" s="1" t="n">
        <v>45192</v>
      </c>
      <c r="D251" t="inlineStr">
        <is>
          <t>KALMAR LÄN</t>
        </is>
      </c>
      <c r="E251" t="inlineStr">
        <is>
          <t>EMMABODA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1492-2020</t>
        </is>
      </c>
      <c r="B252" s="1" t="n">
        <v>43843</v>
      </c>
      <c r="C252" s="1" t="n">
        <v>45192</v>
      </c>
      <c r="D252" t="inlineStr">
        <is>
          <t>KALMAR LÄN</t>
        </is>
      </c>
      <c r="E252" t="inlineStr">
        <is>
          <t>EMMABODA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3061-2020</t>
        </is>
      </c>
      <c r="B253" s="1" t="n">
        <v>43851</v>
      </c>
      <c r="C253" s="1" t="n">
        <v>45192</v>
      </c>
      <c r="D253" t="inlineStr">
        <is>
          <t>KALMAR LÄN</t>
        </is>
      </c>
      <c r="E253" t="inlineStr">
        <is>
          <t>EMMABODA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5023-2020</t>
        </is>
      </c>
      <c r="B254" s="1" t="n">
        <v>43853</v>
      </c>
      <c r="C254" s="1" t="n">
        <v>45192</v>
      </c>
      <c r="D254" t="inlineStr">
        <is>
          <t>KALMAR LÄN</t>
        </is>
      </c>
      <c r="E254" t="inlineStr">
        <is>
          <t>EMMABODA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3756-2020</t>
        </is>
      </c>
      <c r="B255" s="1" t="n">
        <v>43854</v>
      </c>
      <c r="C255" s="1" t="n">
        <v>45192</v>
      </c>
      <c r="D255" t="inlineStr">
        <is>
          <t>KALMAR LÄN</t>
        </is>
      </c>
      <c r="E255" t="inlineStr">
        <is>
          <t>EMMABODA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5461-2020</t>
        </is>
      </c>
      <c r="B256" s="1" t="n">
        <v>43858</v>
      </c>
      <c r="C256" s="1" t="n">
        <v>45192</v>
      </c>
      <c r="D256" t="inlineStr">
        <is>
          <t>KALMAR LÄN</t>
        </is>
      </c>
      <c r="E256" t="inlineStr">
        <is>
          <t>EMMABODA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5483-2020</t>
        </is>
      </c>
      <c r="B257" s="1" t="n">
        <v>43858</v>
      </c>
      <c r="C257" s="1" t="n">
        <v>45192</v>
      </c>
      <c r="D257" t="inlineStr">
        <is>
          <t>KALMAR LÄN</t>
        </is>
      </c>
      <c r="E257" t="inlineStr">
        <is>
          <t>EMMABODA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4792-2020</t>
        </is>
      </c>
      <c r="B258" s="1" t="n">
        <v>43859</v>
      </c>
      <c r="C258" s="1" t="n">
        <v>45192</v>
      </c>
      <c r="D258" t="inlineStr">
        <is>
          <t>KALMAR LÄN</t>
        </is>
      </c>
      <c r="E258" t="inlineStr">
        <is>
          <t>EMMABODA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4935-2020</t>
        </is>
      </c>
      <c r="B259" s="1" t="n">
        <v>43859</v>
      </c>
      <c r="C259" s="1" t="n">
        <v>45192</v>
      </c>
      <c r="D259" t="inlineStr">
        <is>
          <t>KALMAR LÄN</t>
        </is>
      </c>
      <c r="E259" t="inlineStr">
        <is>
          <t>EMMABODA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5827-2020</t>
        </is>
      </c>
      <c r="B260" s="1" t="n">
        <v>43864</v>
      </c>
      <c r="C260" s="1" t="n">
        <v>45192</v>
      </c>
      <c r="D260" t="inlineStr">
        <is>
          <t>KALMAR LÄN</t>
        </is>
      </c>
      <c r="E260" t="inlineStr">
        <is>
          <t>EMMABODA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6482-2020</t>
        </is>
      </c>
      <c r="B261" s="1" t="n">
        <v>43866</v>
      </c>
      <c r="C261" s="1" t="n">
        <v>45192</v>
      </c>
      <c r="D261" t="inlineStr">
        <is>
          <t>KALMAR LÄN</t>
        </is>
      </c>
      <c r="E261" t="inlineStr">
        <is>
          <t>EMMABODA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6360-2020</t>
        </is>
      </c>
      <c r="B262" s="1" t="n">
        <v>43866</v>
      </c>
      <c r="C262" s="1" t="n">
        <v>45192</v>
      </c>
      <c r="D262" t="inlineStr">
        <is>
          <t>KALMAR LÄN</t>
        </is>
      </c>
      <c r="E262" t="inlineStr">
        <is>
          <t>EMMABODA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7553-2020</t>
        </is>
      </c>
      <c r="B263" s="1" t="n">
        <v>43872</v>
      </c>
      <c r="C263" s="1" t="n">
        <v>45192</v>
      </c>
      <c r="D263" t="inlineStr">
        <is>
          <t>KALMAR LÄN</t>
        </is>
      </c>
      <c r="E263" t="inlineStr">
        <is>
          <t>EMMABODA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7967-2020</t>
        </is>
      </c>
      <c r="B264" s="1" t="n">
        <v>43873</v>
      </c>
      <c r="C264" s="1" t="n">
        <v>45192</v>
      </c>
      <c r="D264" t="inlineStr">
        <is>
          <t>KALMAR LÄN</t>
        </is>
      </c>
      <c r="E264" t="inlineStr">
        <is>
          <t>EMMABODA</t>
        </is>
      </c>
      <c r="G264" t="n">
        <v>3.4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7966-2020</t>
        </is>
      </c>
      <c r="B265" s="1" t="n">
        <v>43873</v>
      </c>
      <c r="C265" s="1" t="n">
        <v>45192</v>
      </c>
      <c r="D265" t="inlineStr">
        <is>
          <t>KALMAR LÄN</t>
        </is>
      </c>
      <c r="E265" t="inlineStr">
        <is>
          <t>EMMABODA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8106-2020</t>
        </is>
      </c>
      <c r="B266" s="1" t="n">
        <v>43874</v>
      </c>
      <c r="C266" s="1" t="n">
        <v>45192</v>
      </c>
      <c r="D266" t="inlineStr">
        <is>
          <t>KALMAR LÄN</t>
        </is>
      </c>
      <c r="E266" t="inlineStr">
        <is>
          <t>EMMABODA</t>
        </is>
      </c>
      <c r="G266" t="n">
        <v>4.8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9415-2020</t>
        </is>
      </c>
      <c r="B267" s="1" t="n">
        <v>43880</v>
      </c>
      <c r="C267" s="1" t="n">
        <v>45192</v>
      </c>
      <c r="D267" t="inlineStr">
        <is>
          <t>KALMAR LÄN</t>
        </is>
      </c>
      <c r="E267" t="inlineStr">
        <is>
          <t>EMMABODA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9863-2020</t>
        </is>
      </c>
      <c r="B268" s="1" t="n">
        <v>43881</v>
      </c>
      <c r="C268" s="1" t="n">
        <v>45192</v>
      </c>
      <c r="D268" t="inlineStr">
        <is>
          <t>KALMAR LÄN</t>
        </is>
      </c>
      <c r="E268" t="inlineStr">
        <is>
          <t>EMMABODA</t>
        </is>
      </c>
      <c r="F268" t="inlineStr">
        <is>
          <t>Kyrkan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9873-2020</t>
        </is>
      </c>
      <c r="B269" s="1" t="n">
        <v>43881</v>
      </c>
      <c r="C269" s="1" t="n">
        <v>45192</v>
      </c>
      <c r="D269" t="inlineStr">
        <is>
          <t>KALMAR LÄN</t>
        </is>
      </c>
      <c r="E269" t="inlineStr">
        <is>
          <t>EMMABODA</t>
        </is>
      </c>
      <c r="F269" t="inlineStr">
        <is>
          <t>Kyrkan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9781-2020</t>
        </is>
      </c>
      <c r="B270" s="1" t="n">
        <v>43881</v>
      </c>
      <c r="C270" s="1" t="n">
        <v>45192</v>
      </c>
      <c r="D270" t="inlineStr">
        <is>
          <t>KALMAR LÄN</t>
        </is>
      </c>
      <c r="E270" t="inlineStr">
        <is>
          <t>EMMABODA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10397-2020</t>
        </is>
      </c>
      <c r="B271" s="1" t="n">
        <v>43885</v>
      </c>
      <c r="C271" s="1" t="n">
        <v>45192</v>
      </c>
      <c r="D271" t="inlineStr">
        <is>
          <t>KALMAR LÄN</t>
        </is>
      </c>
      <c r="E271" t="inlineStr">
        <is>
          <t>EMMABODA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10419-2020</t>
        </is>
      </c>
      <c r="B272" s="1" t="n">
        <v>43886</v>
      </c>
      <c r="C272" s="1" t="n">
        <v>45192</v>
      </c>
      <c r="D272" t="inlineStr">
        <is>
          <t>KALMAR LÄN</t>
        </is>
      </c>
      <c r="E272" t="inlineStr">
        <is>
          <t>EMMABODA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11937-2020</t>
        </is>
      </c>
      <c r="B273" s="1" t="n">
        <v>43888</v>
      </c>
      <c r="C273" s="1" t="n">
        <v>45192</v>
      </c>
      <c r="D273" t="inlineStr">
        <is>
          <t>KALMAR LÄN</t>
        </is>
      </c>
      <c r="E273" t="inlineStr">
        <is>
          <t>EMMABODA</t>
        </is>
      </c>
      <c r="G273" t="n">
        <v>6.3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10910-2020</t>
        </is>
      </c>
      <c r="B274" s="1" t="n">
        <v>43889</v>
      </c>
      <c r="C274" s="1" t="n">
        <v>45192</v>
      </c>
      <c r="D274" t="inlineStr">
        <is>
          <t>KALMAR LÄN</t>
        </is>
      </c>
      <c r="E274" t="inlineStr">
        <is>
          <t>EMMABODA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12349-2020</t>
        </is>
      </c>
      <c r="B275" s="1" t="n">
        <v>43896</v>
      </c>
      <c r="C275" s="1" t="n">
        <v>45192</v>
      </c>
      <c r="D275" t="inlineStr">
        <is>
          <t>KALMAR LÄN</t>
        </is>
      </c>
      <c r="E275" t="inlineStr">
        <is>
          <t>EMMABODA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12612-2020</t>
        </is>
      </c>
      <c r="B276" s="1" t="n">
        <v>43899</v>
      </c>
      <c r="C276" s="1" t="n">
        <v>45192</v>
      </c>
      <c r="D276" t="inlineStr">
        <is>
          <t>KALMAR LÄN</t>
        </is>
      </c>
      <c r="E276" t="inlineStr">
        <is>
          <t>EMMABODA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12643-2020</t>
        </is>
      </c>
      <c r="B277" s="1" t="n">
        <v>43899</v>
      </c>
      <c r="C277" s="1" t="n">
        <v>45192</v>
      </c>
      <c r="D277" t="inlineStr">
        <is>
          <t>KALMAR LÄN</t>
        </is>
      </c>
      <c r="E277" t="inlineStr">
        <is>
          <t>EMMABODA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12645-2020</t>
        </is>
      </c>
      <c r="B278" s="1" t="n">
        <v>43899</v>
      </c>
      <c r="C278" s="1" t="n">
        <v>45192</v>
      </c>
      <c r="D278" t="inlineStr">
        <is>
          <t>KALMAR LÄN</t>
        </is>
      </c>
      <c r="E278" t="inlineStr">
        <is>
          <t>EMMABODA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12689-2020</t>
        </is>
      </c>
      <c r="B279" s="1" t="n">
        <v>43899</v>
      </c>
      <c r="C279" s="1" t="n">
        <v>45192</v>
      </c>
      <c r="D279" t="inlineStr">
        <is>
          <t>KALMAR LÄN</t>
        </is>
      </c>
      <c r="E279" t="inlineStr">
        <is>
          <t>EMMABODA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14102-2020</t>
        </is>
      </c>
      <c r="B280" s="1" t="n">
        <v>43900</v>
      </c>
      <c r="C280" s="1" t="n">
        <v>45192</v>
      </c>
      <c r="D280" t="inlineStr">
        <is>
          <t>KALMAR LÄN</t>
        </is>
      </c>
      <c r="E280" t="inlineStr">
        <is>
          <t>EMMABODA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13690-2020</t>
        </is>
      </c>
      <c r="B281" s="1" t="n">
        <v>43902</v>
      </c>
      <c r="C281" s="1" t="n">
        <v>45192</v>
      </c>
      <c r="D281" t="inlineStr">
        <is>
          <t>KALMAR LÄN</t>
        </is>
      </c>
      <c r="E281" t="inlineStr">
        <is>
          <t>EMMABODA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14537-2020</t>
        </is>
      </c>
      <c r="B282" s="1" t="n">
        <v>43908</v>
      </c>
      <c r="C282" s="1" t="n">
        <v>45192</v>
      </c>
      <c r="D282" t="inlineStr">
        <is>
          <t>KALMAR LÄN</t>
        </is>
      </c>
      <c r="E282" t="inlineStr">
        <is>
          <t>EMMABODA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16086-2020</t>
        </is>
      </c>
      <c r="B283" s="1" t="n">
        <v>43916</v>
      </c>
      <c r="C283" s="1" t="n">
        <v>45192</v>
      </c>
      <c r="D283" t="inlineStr">
        <is>
          <t>KALMAR LÄN</t>
        </is>
      </c>
      <c r="E283" t="inlineStr">
        <is>
          <t>EMMABODA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16558-2020</t>
        </is>
      </c>
      <c r="B284" s="1" t="n">
        <v>43920</v>
      </c>
      <c r="C284" s="1" t="n">
        <v>45192</v>
      </c>
      <c r="D284" t="inlineStr">
        <is>
          <t>KALMAR LÄN</t>
        </is>
      </c>
      <c r="E284" t="inlineStr">
        <is>
          <t>EMMABODA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16556-2020</t>
        </is>
      </c>
      <c r="B285" s="1" t="n">
        <v>43920</v>
      </c>
      <c r="C285" s="1" t="n">
        <v>45192</v>
      </c>
      <c r="D285" t="inlineStr">
        <is>
          <t>KALMAR LÄN</t>
        </is>
      </c>
      <c r="E285" t="inlineStr">
        <is>
          <t>EMMABODA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17387-2020</t>
        </is>
      </c>
      <c r="B286" s="1" t="n">
        <v>43923</v>
      </c>
      <c r="C286" s="1" t="n">
        <v>45192</v>
      </c>
      <c r="D286" t="inlineStr">
        <is>
          <t>KALMAR LÄN</t>
        </is>
      </c>
      <c r="E286" t="inlineStr">
        <is>
          <t>EMMABODA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17529-2020</t>
        </is>
      </c>
      <c r="B287" s="1" t="n">
        <v>43923</v>
      </c>
      <c r="C287" s="1" t="n">
        <v>45192</v>
      </c>
      <c r="D287" t="inlineStr">
        <is>
          <t>KALMAR LÄN</t>
        </is>
      </c>
      <c r="E287" t="inlineStr">
        <is>
          <t>EMMABODA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18646-2020</t>
        </is>
      </c>
      <c r="B288" s="1" t="n">
        <v>43930</v>
      </c>
      <c r="C288" s="1" t="n">
        <v>45192</v>
      </c>
      <c r="D288" t="inlineStr">
        <is>
          <t>KALMAR LÄN</t>
        </is>
      </c>
      <c r="E288" t="inlineStr">
        <is>
          <t>EMMABODA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20095-2020</t>
        </is>
      </c>
      <c r="B289" s="1" t="n">
        <v>43944</v>
      </c>
      <c r="C289" s="1" t="n">
        <v>45192</v>
      </c>
      <c r="D289" t="inlineStr">
        <is>
          <t>KALMAR LÄN</t>
        </is>
      </c>
      <c r="E289" t="inlineStr">
        <is>
          <t>EMMABODA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21246-2020</t>
        </is>
      </c>
      <c r="B290" s="1" t="n">
        <v>43955</v>
      </c>
      <c r="C290" s="1" t="n">
        <v>45192</v>
      </c>
      <c r="D290" t="inlineStr">
        <is>
          <t>KALMAR LÄN</t>
        </is>
      </c>
      <c r="E290" t="inlineStr">
        <is>
          <t>EMMABODA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23483-2020</t>
        </is>
      </c>
      <c r="B291" s="1" t="n">
        <v>43969</v>
      </c>
      <c r="C291" s="1" t="n">
        <v>45192</v>
      </c>
      <c r="D291" t="inlineStr">
        <is>
          <t>KALMAR LÄN</t>
        </is>
      </c>
      <c r="E291" t="inlineStr">
        <is>
          <t>EMMABODA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23501-2020</t>
        </is>
      </c>
      <c r="B292" s="1" t="n">
        <v>43969</v>
      </c>
      <c r="C292" s="1" t="n">
        <v>45192</v>
      </c>
      <c r="D292" t="inlineStr">
        <is>
          <t>KALMAR LÄN</t>
        </is>
      </c>
      <c r="E292" t="inlineStr">
        <is>
          <t>EMMABODA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23764-2020</t>
        </is>
      </c>
      <c r="B293" s="1" t="n">
        <v>43970</v>
      </c>
      <c r="C293" s="1" t="n">
        <v>45192</v>
      </c>
      <c r="D293" t="inlineStr">
        <is>
          <t>KALMAR LÄN</t>
        </is>
      </c>
      <c r="E293" t="inlineStr">
        <is>
          <t>EMMABODA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25266-2020</t>
        </is>
      </c>
      <c r="B294" s="1" t="n">
        <v>43979</v>
      </c>
      <c r="C294" s="1" t="n">
        <v>45192</v>
      </c>
      <c r="D294" t="inlineStr">
        <is>
          <t>KALMAR LÄN</t>
        </is>
      </c>
      <c r="E294" t="inlineStr">
        <is>
          <t>EMMABODA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25257-2020</t>
        </is>
      </c>
      <c r="B295" s="1" t="n">
        <v>43979</v>
      </c>
      <c r="C295" s="1" t="n">
        <v>45192</v>
      </c>
      <c r="D295" t="inlineStr">
        <is>
          <t>KALMAR LÄN</t>
        </is>
      </c>
      <c r="E295" t="inlineStr">
        <is>
          <t>EMMABODA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25709-2020</t>
        </is>
      </c>
      <c r="B296" s="1" t="n">
        <v>43984</v>
      </c>
      <c r="C296" s="1" t="n">
        <v>45192</v>
      </c>
      <c r="D296" t="inlineStr">
        <is>
          <t>KALMAR LÄN</t>
        </is>
      </c>
      <c r="E296" t="inlineStr">
        <is>
          <t>EMMABODA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27979-2020</t>
        </is>
      </c>
      <c r="B297" s="1" t="n">
        <v>43997</v>
      </c>
      <c r="C297" s="1" t="n">
        <v>45192</v>
      </c>
      <c r="D297" t="inlineStr">
        <is>
          <t>KALMAR LÄN</t>
        </is>
      </c>
      <c r="E297" t="inlineStr">
        <is>
          <t>EMMABODA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28592-2020</t>
        </is>
      </c>
      <c r="B298" s="1" t="n">
        <v>43999</v>
      </c>
      <c r="C298" s="1" t="n">
        <v>45192</v>
      </c>
      <c r="D298" t="inlineStr">
        <is>
          <t>KALMAR LÄN</t>
        </is>
      </c>
      <c r="E298" t="inlineStr">
        <is>
          <t>EMMABODA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30203-2020</t>
        </is>
      </c>
      <c r="B299" s="1" t="n">
        <v>44007</v>
      </c>
      <c r="C299" s="1" t="n">
        <v>45192</v>
      </c>
      <c r="D299" t="inlineStr">
        <is>
          <t>KALMAR LÄN</t>
        </is>
      </c>
      <c r="E299" t="inlineStr">
        <is>
          <t>EMMABODA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31283-2020</t>
        </is>
      </c>
      <c r="B300" s="1" t="n">
        <v>44012</v>
      </c>
      <c r="C300" s="1" t="n">
        <v>45192</v>
      </c>
      <c r="D300" t="inlineStr">
        <is>
          <t>KALMAR LÄN</t>
        </is>
      </c>
      <c r="E300" t="inlineStr">
        <is>
          <t>EMMABODA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31285-2020</t>
        </is>
      </c>
      <c r="B301" s="1" t="n">
        <v>44012</v>
      </c>
      <c r="C301" s="1" t="n">
        <v>45192</v>
      </c>
      <c r="D301" t="inlineStr">
        <is>
          <t>KALMAR LÄN</t>
        </is>
      </c>
      <c r="E301" t="inlineStr">
        <is>
          <t>EMMABODA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32717-2020</t>
        </is>
      </c>
      <c r="B302" s="1" t="n">
        <v>44019</v>
      </c>
      <c r="C302" s="1" t="n">
        <v>45192</v>
      </c>
      <c r="D302" t="inlineStr">
        <is>
          <t>KALMAR LÄN</t>
        </is>
      </c>
      <c r="E302" t="inlineStr">
        <is>
          <t>EMMABODA</t>
        </is>
      </c>
      <c r="G302" t="n">
        <v>6.5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32725-2020</t>
        </is>
      </c>
      <c r="B303" s="1" t="n">
        <v>44019</v>
      </c>
      <c r="C303" s="1" t="n">
        <v>45192</v>
      </c>
      <c r="D303" t="inlineStr">
        <is>
          <t>KALMAR LÄN</t>
        </is>
      </c>
      <c r="E303" t="inlineStr">
        <is>
          <t>EMMABODA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32719-2020</t>
        </is>
      </c>
      <c r="B304" s="1" t="n">
        <v>44019</v>
      </c>
      <c r="C304" s="1" t="n">
        <v>45192</v>
      </c>
      <c r="D304" t="inlineStr">
        <is>
          <t>KALMAR LÄN</t>
        </is>
      </c>
      <c r="E304" t="inlineStr">
        <is>
          <t>EMMABODA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34396-2020</t>
        </is>
      </c>
      <c r="B305" s="1" t="n">
        <v>44032</v>
      </c>
      <c r="C305" s="1" t="n">
        <v>45192</v>
      </c>
      <c r="D305" t="inlineStr">
        <is>
          <t>KALMAR LÄN</t>
        </is>
      </c>
      <c r="E305" t="inlineStr">
        <is>
          <t>EMMABODA</t>
        </is>
      </c>
      <c r="G305" t="n">
        <v>10.7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34674-2020</t>
        </is>
      </c>
      <c r="B306" s="1" t="n">
        <v>44035</v>
      </c>
      <c r="C306" s="1" t="n">
        <v>45192</v>
      </c>
      <c r="D306" t="inlineStr">
        <is>
          <t>KALMAR LÄN</t>
        </is>
      </c>
      <c r="E306" t="inlineStr">
        <is>
          <t>EMMABODA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35037-2020</t>
        </is>
      </c>
      <c r="B307" s="1" t="n">
        <v>44039</v>
      </c>
      <c r="C307" s="1" t="n">
        <v>45192</v>
      </c>
      <c r="D307" t="inlineStr">
        <is>
          <t>KALMAR LÄN</t>
        </is>
      </c>
      <c r="E307" t="inlineStr">
        <is>
          <t>EMMABODA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35129-2020</t>
        </is>
      </c>
      <c r="B308" s="1" t="n">
        <v>44040</v>
      </c>
      <c r="C308" s="1" t="n">
        <v>45192</v>
      </c>
      <c r="D308" t="inlineStr">
        <is>
          <t>KALMAR LÄN</t>
        </is>
      </c>
      <c r="E308" t="inlineStr">
        <is>
          <t>EMMABODA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36186-2020</t>
        </is>
      </c>
      <c r="B309" s="1" t="n">
        <v>44048</v>
      </c>
      <c r="C309" s="1" t="n">
        <v>45192</v>
      </c>
      <c r="D309" t="inlineStr">
        <is>
          <t>KALMAR LÄN</t>
        </is>
      </c>
      <c r="E309" t="inlineStr">
        <is>
          <t>EMMABODA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36987-2020</t>
        </is>
      </c>
      <c r="B310" s="1" t="n">
        <v>44054</v>
      </c>
      <c r="C310" s="1" t="n">
        <v>45192</v>
      </c>
      <c r="D310" t="inlineStr">
        <is>
          <t>KALMAR LÄN</t>
        </is>
      </c>
      <c r="E310" t="inlineStr">
        <is>
          <t>EMMABODA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37621-2020</t>
        </is>
      </c>
      <c r="B311" s="1" t="n">
        <v>44056</v>
      </c>
      <c r="C311" s="1" t="n">
        <v>45192</v>
      </c>
      <c r="D311" t="inlineStr">
        <is>
          <t>KALMAR LÄN</t>
        </is>
      </c>
      <c r="E311" t="inlineStr">
        <is>
          <t>EMMABODA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37919-2020</t>
        </is>
      </c>
      <c r="B312" s="1" t="n">
        <v>44057</v>
      </c>
      <c r="C312" s="1" t="n">
        <v>45192</v>
      </c>
      <c r="D312" t="inlineStr">
        <is>
          <t>KALMAR LÄN</t>
        </is>
      </c>
      <c r="E312" t="inlineStr">
        <is>
          <t>EMMABODA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38872-2020</t>
        </is>
      </c>
      <c r="B313" s="1" t="n">
        <v>44062</v>
      </c>
      <c r="C313" s="1" t="n">
        <v>45192</v>
      </c>
      <c r="D313" t="inlineStr">
        <is>
          <t>KALMAR LÄN</t>
        </is>
      </c>
      <c r="E313" t="inlineStr">
        <is>
          <t>EMMABODA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40802-2020</t>
        </is>
      </c>
      <c r="B314" s="1" t="n">
        <v>44070</v>
      </c>
      <c r="C314" s="1" t="n">
        <v>45192</v>
      </c>
      <c r="D314" t="inlineStr">
        <is>
          <t>KALMAR LÄN</t>
        </is>
      </c>
      <c r="E314" t="inlineStr">
        <is>
          <t>EMMABODA</t>
        </is>
      </c>
      <c r="F314" t="inlineStr">
        <is>
          <t>Övriga Aktiebolag</t>
        </is>
      </c>
      <c r="G314" t="n">
        <v>11.9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41209-2020</t>
        </is>
      </c>
      <c r="B315" s="1" t="n">
        <v>44071</v>
      </c>
      <c r="C315" s="1" t="n">
        <v>45192</v>
      </c>
      <c r="D315" t="inlineStr">
        <is>
          <t>KALMAR LÄN</t>
        </is>
      </c>
      <c r="E315" t="inlineStr">
        <is>
          <t>EMMABODA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41099-2020</t>
        </is>
      </c>
      <c r="B316" s="1" t="n">
        <v>44071</v>
      </c>
      <c r="C316" s="1" t="n">
        <v>45192</v>
      </c>
      <c r="D316" t="inlineStr">
        <is>
          <t>KALMAR LÄN</t>
        </is>
      </c>
      <c r="E316" t="inlineStr">
        <is>
          <t>EMMABODA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41082-2020</t>
        </is>
      </c>
      <c r="B317" s="1" t="n">
        <v>44071</v>
      </c>
      <c r="C317" s="1" t="n">
        <v>45192</v>
      </c>
      <c r="D317" t="inlineStr">
        <is>
          <t>KALMAR LÄN</t>
        </is>
      </c>
      <c r="E317" t="inlineStr">
        <is>
          <t>EMMABODA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41863-2020</t>
        </is>
      </c>
      <c r="B318" s="1" t="n">
        <v>44074</v>
      </c>
      <c r="C318" s="1" t="n">
        <v>45192</v>
      </c>
      <c r="D318" t="inlineStr">
        <is>
          <t>KALMAR LÄN</t>
        </is>
      </c>
      <c r="E318" t="inlineStr">
        <is>
          <t>EMMABODA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41726-2020</t>
        </is>
      </c>
      <c r="B319" s="1" t="n">
        <v>44074</v>
      </c>
      <c r="C319" s="1" t="n">
        <v>45192</v>
      </c>
      <c r="D319" t="inlineStr">
        <is>
          <t>KALMAR LÄN</t>
        </is>
      </c>
      <c r="E319" t="inlineStr">
        <is>
          <t>EMMABODA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41942-2020</t>
        </is>
      </c>
      <c r="B320" s="1" t="n">
        <v>44075</v>
      </c>
      <c r="C320" s="1" t="n">
        <v>45192</v>
      </c>
      <c r="D320" t="inlineStr">
        <is>
          <t>KALMAR LÄN</t>
        </is>
      </c>
      <c r="E320" t="inlineStr">
        <is>
          <t>EMMABODA</t>
        </is>
      </c>
      <c r="G320" t="n">
        <v>2.9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42381-2020</t>
        </is>
      </c>
      <c r="B321" s="1" t="n">
        <v>44076</v>
      </c>
      <c r="C321" s="1" t="n">
        <v>45192</v>
      </c>
      <c r="D321" t="inlineStr">
        <is>
          <t>KALMAR LÄN</t>
        </is>
      </c>
      <c r="E321" t="inlineStr">
        <is>
          <t>EMMABODA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42906-2020</t>
        </is>
      </c>
      <c r="B322" s="1" t="n">
        <v>44078</v>
      </c>
      <c r="C322" s="1" t="n">
        <v>45192</v>
      </c>
      <c r="D322" t="inlineStr">
        <is>
          <t>KALMAR LÄN</t>
        </is>
      </c>
      <c r="E322" t="inlineStr">
        <is>
          <t>EMMABODA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43598-2020</t>
        </is>
      </c>
      <c r="B323" s="1" t="n">
        <v>44082</v>
      </c>
      <c r="C323" s="1" t="n">
        <v>45192</v>
      </c>
      <c r="D323" t="inlineStr">
        <is>
          <t>KALMAR LÄN</t>
        </is>
      </c>
      <c r="E323" t="inlineStr">
        <is>
          <t>EMMABODA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43797-2020</t>
        </is>
      </c>
      <c r="B324" s="1" t="n">
        <v>44082</v>
      </c>
      <c r="C324" s="1" t="n">
        <v>45192</v>
      </c>
      <c r="D324" t="inlineStr">
        <is>
          <t>KALMAR LÄN</t>
        </is>
      </c>
      <c r="E324" t="inlineStr">
        <is>
          <t>EMMABODA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43903-2020</t>
        </is>
      </c>
      <c r="B325" s="1" t="n">
        <v>44083</v>
      </c>
      <c r="C325" s="1" t="n">
        <v>45192</v>
      </c>
      <c r="D325" t="inlineStr">
        <is>
          <t>KALMAR LÄN</t>
        </is>
      </c>
      <c r="E325" t="inlineStr">
        <is>
          <t>EMMABODA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45103-2020</t>
        </is>
      </c>
      <c r="B326" s="1" t="n">
        <v>44083</v>
      </c>
      <c r="C326" s="1" t="n">
        <v>45192</v>
      </c>
      <c r="D326" t="inlineStr">
        <is>
          <t>KALMAR LÄN</t>
        </is>
      </c>
      <c r="E326" t="inlineStr">
        <is>
          <t>EMMABODA</t>
        </is>
      </c>
      <c r="F326" t="inlineStr">
        <is>
          <t>Kyrkan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44923-2020</t>
        </is>
      </c>
      <c r="B327" s="1" t="n">
        <v>44088</v>
      </c>
      <c r="C327" s="1" t="n">
        <v>45192</v>
      </c>
      <c r="D327" t="inlineStr">
        <is>
          <t>KALMAR LÄN</t>
        </is>
      </c>
      <c r="E327" t="inlineStr">
        <is>
          <t>EMMABODA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45427-2020</t>
        </is>
      </c>
      <c r="B328" s="1" t="n">
        <v>44089</v>
      </c>
      <c r="C328" s="1" t="n">
        <v>45192</v>
      </c>
      <c r="D328" t="inlineStr">
        <is>
          <t>KALMAR LÄN</t>
        </is>
      </c>
      <c r="E328" t="inlineStr">
        <is>
          <t>EMMABODA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45966-2020</t>
        </is>
      </c>
      <c r="B329" s="1" t="n">
        <v>44091</v>
      </c>
      <c r="C329" s="1" t="n">
        <v>45192</v>
      </c>
      <c r="D329" t="inlineStr">
        <is>
          <t>KALMAR LÄN</t>
        </is>
      </c>
      <c r="E329" t="inlineStr">
        <is>
          <t>EMMABODA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46558-2020</t>
        </is>
      </c>
      <c r="B330" s="1" t="n">
        <v>44095</v>
      </c>
      <c r="C330" s="1" t="n">
        <v>45192</v>
      </c>
      <c r="D330" t="inlineStr">
        <is>
          <t>KALMAR LÄN</t>
        </is>
      </c>
      <c r="E330" t="inlineStr">
        <is>
          <t>EMMABODA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46946-2020</t>
        </is>
      </c>
      <c r="B331" s="1" t="n">
        <v>44096</v>
      </c>
      <c r="C331" s="1" t="n">
        <v>45192</v>
      </c>
      <c r="D331" t="inlineStr">
        <is>
          <t>KALMAR LÄN</t>
        </is>
      </c>
      <c r="E331" t="inlineStr">
        <is>
          <t>EMMABODA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47352-2020</t>
        </is>
      </c>
      <c r="B332" s="1" t="n">
        <v>44097</v>
      </c>
      <c r="C332" s="1" t="n">
        <v>45192</v>
      </c>
      <c r="D332" t="inlineStr">
        <is>
          <t>KALMAR LÄN</t>
        </is>
      </c>
      <c r="E332" t="inlineStr">
        <is>
          <t>EMMABODA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48242-2020</t>
        </is>
      </c>
      <c r="B333" s="1" t="n">
        <v>44102</v>
      </c>
      <c r="C333" s="1" t="n">
        <v>45192</v>
      </c>
      <c r="D333" t="inlineStr">
        <is>
          <t>KALMAR LÄN</t>
        </is>
      </c>
      <c r="E333" t="inlineStr">
        <is>
          <t>EMMABODA</t>
        </is>
      </c>
      <c r="G333" t="n">
        <v>5.5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49314-2020</t>
        </is>
      </c>
      <c r="B334" s="1" t="n">
        <v>44105</v>
      </c>
      <c r="C334" s="1" t="n">
        <v>45192</v>
      </c>
      <c r="D334" t="inlineStr">
        <is>
          <t>KALMAR LÄN</t>
        </is>
      </c>
      <c r="E334" t="inlineStr">
        <is>
          <t>EMMABODA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49602-2020</t>
        </is>
      </c>
      <c r="B335" s="1" t="n">
        <v>44106</v>
      </c>
      <c r="C335" s="1" t="n">
        <v>45192</v>
      </c>
      <c r="D335" t="inlineStr">
        <is>
          <t>KALMAR LÄN</t>
        </is>
      </c>
      <c r="E335" t="inlineStr">
        <is>
          <t>EMMABODA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50056-2020</t>
        </is>
      </c>
      <c r="B336" s="1" t="n">
        <v>44109</v>
      </c>
      <c r="C336" s="1" t="n">
        <v>45192</v>
      </c>
      <c r="D336" t="inlineStr">
        <is>
          <t>KALMAR LÄN</t>
        </is>
      </c>
      <c r="E336" t="inlineStr">
        <is>
          <t>EMMABODA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50535-2020</t>
        </is>
      </c>
      <c r="B337" s="1" t="n">
        <v>44110</v>
      </c>
      <c r="C337" s="1" t="n">
        <v>45192</v>
      </c>
      <c r="D337" t="inlineStr">
        <is>
          <t>KALMAR LÄN</t>
        </is>
      </c>
      <c r="E337" t="inlineStr">
        <is>
          <t>EMMABODA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52013-2020</t>
        </is>
      </c>
      <c r="B338" s="1" t="n">
        <v>44110</v>
      </c>
      <c r="C338" s="1" t="n">
        <v>45192</v>
      </c>
      <c r="D338" t="inlineStr">
        <is>
          <t>KALMAR LÄN</t>
        </is>
      </c>
      <c r="E338" t="inlineStr">
        <is>
          <t>EMMABODA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50538-2020</t>
        </is>
      </c>
      <c r="B339" s="1" t="n">
        <v>44110</v>
      </c>
      <c r="C339" s="1" t="n">
        <v>45192</v>
      </c>
      <c r="D339" t="inlineStr">
        <is>
          <t>KALMAR LÄN</t>
        </is>
      </c>
      <c r="E339" t="inlineStr">
        <is>
          <t>EMMABODA</t>
        </is>
      </c>
      <c r="G339" t="n">
        <v>4.1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51196-2020</t>
        </is>
      </c>
      <c r="B340" s="1" t="n">
        <v>44112</v>
      </c>
      <c r="C340" s="1" t="n">
        <v>45192</v>
      </c>
      <c r="D340" t="inlineStr">
        <is>
          <t>KALMAR LÄN</t>
        </is>
      </c>
      <c r="E340" t="inlineStr">
        <is>
          <t>EMMABODA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51166-2020</t>
        </is>
      </c>
      <c r="B341" s="1" t="n">
        <v>44112</v>
      </c>
      <c r="C341" s="1" t="n">
        <v>45192</v>
      </c>
      <c r="D341" t="inlineStr">
        <is>
          <t>KALMAR LÄN</t>
        </is>
      </c>
      <c r="E341" t="inlineStr">
        <is>
          <t>EMMABODA</t>
        </is>
      </c>
      <c r="G341" t="n">
        <v>2.9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52394-2020</t>
        </is>
      </c>
      <c r="B342" s="1" t="n">
        <v>44113</v>
      </c>
      <c r="C342" s="1" t="n">
        <v>45192</v>
      </c>
      <c r="D342" t="inlineStr">
        <is>
          <t>KALMAR LÄN</t>
        </is>
      </c>
      <c r="E342" t="inlineStr">
        <is>
          <t>EMMABODA</t>
        </is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52615-2020</t>
        </is>
      </c>
      <c r="B343" s="1" t="n">
        <v>44118</v>
      </c>
      <c r="C343" s="1" t="n">
        <v>45192</v>
      </c>
      <c r="D343" t="inlineStr">
        <is>
          <t>KALMAR LÄN</t>
        </is>
      </c>
      <c r="E343" t="inlineStr">
        <is>
          <t>EMMABODA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52949-2020</t>
        </is>
      </c>
      <c r="B344" s="1" t="n">
        <v>44120</v>
      </c>
      <c r="C344" s="1" t="n">
        <v>45192</v>
      </c>
      <c r="D344" t="inlineStr">
        <is>
          <t>KALMAR LÄN</t>
        </is>
      </c>
      <c r="E344" t="inlineStr">
        <is>
          <t>EMMABODA</t>
        </is>
      </c>
      <c r="F344" t="inlineStr">
        <is>
          <t>Sveaskog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52958-2020</t>
        </is>
      </c>
      <c r="B345" s="1" t="n">
        <v>44120</v>
      </c>
      <c r="C345" s="1" t="n">
        <v>45192</v>
      </c>
      <c r="D345" t="inlineStr">
        <is>
          <t>KALMAR LÄN</t>
        </is>
      </c>
      <c r="E345" t="inlineStr">
        <is>
          <t>EMMABODA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54669-2020</t>
        </is>
      </c>
      <c r="B346" s="1" t="n">
        <v>44127</v>
      </c>
      <c r="C346" s="1" t="n">
        <v>45192</v>
      </c>
      <c r="D346" t="inlineStr">
        <is>
          <t>KALMAR LÄN</t>
        </is>
      </c>
      <c r="E346" t="inlineStr">
        <is>
          <t>EMMABODA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56632-2020</t>
        </is>
      </c>
      <c r="B347" s="1" t="n">
        <v>44137</v>
      </c>
      <c r="C347" s="1" t="n">
        <v>45192</v>
      </c>
      <c r="D347" t="inlineStr">
        <is>
          <t>KALMAR LÄN</t>
        </is>
      </c>
      <c r="E347" t="inlineStr">
        <is>
          <t>EMMABODA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57920-2020</t>
        </is>
      </c>
      <c r="B348" s="1" t="n">
        <v>44140</v>
      </c>
      <c r="C348" s="1" t="n">
        <v>45192</v>
      </c>
      <c r="D348" t="inlineStr">
        <is>
          <t>KALMAR LÄN</t>
        </is>
      </c>
      <c r="E348" t="inlineStr">
        <is>
          <t>EMMABODA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57973-2020</t>
        </is>
      </c>
      <c r="B349" s="1" t="n">
        <v>44143</v>
      </c>
      <c r="C349" s="1" t="n">
        <v>45192</v>
      </c>
      <c r="D349" t="inlineStr">
        <is>
          <t>KALMAR LÄN</t>
        </is>
      </c>
      <c r="E349" t="inlineStr">
        <is>
          <t>EMMABODA</t>
        </is>
      </c>
      <c r="F349" t="inlineStr">
        <is>
          <t>Sveaskog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58675-2020</t>
        </is>
      </c>
      <c r="B350" s="1" t="n">
        <v>44145</v>
      </c>
      <c r="C350" s="1" t="n">
        <v>45192</v>
      </c>
      <c r="D350" t="inlineStr">
        <is>
          <t>KALMAR LÄN</t>
        </is>
      </c>
      <c r="E350" t="inlineStr">
        <is>
          <t>EMMABODA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59173-2020</t>
        </is>
      </c>
      <c r="B351" s="1" t="n">
        <v>44147</v>
      </c>
      <c r="C351" s="1" t="n">
        <v>45192</v>
      </c>
      <c r="D351" t="inlineStr">
        <is>
          <t>KALMAR LÄN</t>
        </is>
      </c>
      <c r="E351" t="inlineStr">
        <is>
          <t>EMMABODA</t>
        </is>
      </c>
      <c r="F351" t="inlineStr">
        <is>
          <t>Övriga Aktiebolag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59435-2020</t>
        </is>
      </c>
      <c r="B352" s="1" t="n">
        <v>44148</v>
      </c>
      <c r="C352" s="1" t="n">
        <v>45192</v>
      </c>
      <c r="D352" t="inlineStr">
        <is>
          <t>KALMAR LÄN</t>
        </is>
      </c>
      <c r="E352" t="inlineStr">
        <is>
          <t>EMMABODA</t>
        </is>
      </c>
      <c r="F352" t="inlineStr">
        <is>
          <t>Övriga Aktiebolag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59431-2020</t>
        </is>
      </c>
      <c r="B353" s="1" t="n">
        <v>44148</v>
      </c>
      <c r="C353" s="1" t="n">
        <v>45192</v>
      </c>
      <c r="D353" t="inlineStr">
        <is>
          <t>KALMAR LÄN</t>
        </is>
      </c>
      <c r="E353" t="inlineStr">
        <is>
          <t>EMMABODA</t>
        </is>
      </c>
      <c r="F353" t="inlineStr">
        <is>
          <t>Övriga Aktiebolag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59389-2020</t>
        </is>
      </c>
      <c r="B354" s="1" t="n">
        <v>44148</v>
      </c>
      <c r="C354" s="1" t="n">
        <v>45192</v>
      </c>
      <c r="D354" t="inlineStr">
        <is>
          <t>KALMAR LÄN</t>
        </is>
      </c>
      <c r="E354" t="inlineStr">
        <is>
          <t>EMMABODA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59434-2020</t>
        </is>
      </c>
      <c r="B355" s="1" t="n">
        <v>44148</v>
      </c>
      <c r="C355" s="1" t="n">
        <v>45192</v>
      </c>
      <c r="D355" t="inlineStr">
        <is>
          <t>KALMAR LÄN</t>
        </is>
      </c>
      <c r="E355" t="inlineStr">
        <is>
          <t>EMMABODA</t>
        </is>
      </c>
      <c r="F355" t="inlineStr">
        <is>
          <t>Övriga Aktiebolag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59666-2020</t>
        </is>
      </c>
      <c r="B356" s="1" t="n">
        <v>44151</v>
      </c>
      <c r="C356" s="1" t="n">
        <v>45192</v>
      </c>
      <c r="D356" t="inlineStr">
        <is>
          <t>KALMAR LÄN</t>
        </is>
      </c>
      <c r="E356" t="inlineStr">
        <is>
          <t>EMMABODA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62143-2020</t>
        </is>
      </c>
      <c r="B357" s="1" t="n">
        <v>44159</v>
      </c>
      <c r="C357" s="1" t="n">
        <v>45192</v>
      </c>
      <c r="D357" t="inlineStr">
        <is>
          <t>KALMAR LÄN</t>
        </is>
      </c>
      <c r="E357" t="inlineStr">
        <is>
          <t>EMMABODA</t>
        </is>
      </c>
      <c r="G357" t="n">
        <v>8.1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64162-2020</t>
        </is>
      </c>
      <c r="B358" s="1" t="n">
        <v>44167</v>
      </c>
      <c r="C358" s="1" t="n">
        <v>45192</v>
      </c>
      <c r="D358" t="inlineStr">
        <is>
          <t>KALMAR LÄN</t>
        </is>
      </c>
      <c r="E358" t="inlineStr">
        <is>
          <t>EMMABODA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65679-2020</t>
        </is>
      </c>
      <c r="B359" s="1" t="n">
        <v>44172</v>
      </c>
      <c r="C359" s="1" t="n">
        <v>45192</v>
      </c>
      <c r="D359" t="inlineStr">
        <is>
          <t>KALMAR LÄN</t>
        </is>
      </c>
      <c r="E359" t="inlineStr">
        <is>
          <t>EMMABODA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66904-2020</t>
        </is>
      </c>
      <c r="B360" s="1" t="n">
        <v>44180</v>
      </c>
      <c r="C360" s="1" t="n">
        <v>45192</v>
      </c>
      <c r="D360" t="inlineStr">
        <is>
          <t>KALMAR LÄN</t>
        </is>
      </c>
      <c r="E360" t="inlineStr">
        <is>
          <t>EMMABODA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737-2021</t>
        </is>
      </c>
      <c r="B361" s="1" t="n">
        <v>44202</v>
      </c>
      <c r="C361" s="1" t="n">
        <v>45192</v>
      </c>
      <c r="D361" t="inlineStr">
        <is>
          <t>KALMAR LÄN</t>
        </is>
      </c>
      <c r="E361" t="inlineStr">
        <is>
          <t>EMMABODA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759-2021</t>
        </is>
      </c>
      <c r="B362" s="1" t="n">
        <v>44202</v>
      </c>
      <c r="C362" s="1" t="n">
        <v>45192</v>
      </c>
      <c r="D362" t="inlineStr">
        <is>
          <t>KALMAR LÄN</t>
        </is>
      </c>
      <c r="E362" t="inlineStr">
        <is>
          <t>EMMABODA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741-2021</t>
        </is>
      </c>
      <c r="B363" s="1" t="n">
        <v>44202</v>
      </c>
      <c r="C363" s="1" t="n">
        <v>45192</v>
      </c>
      <c r="D363" t="inlineStr">
        <is>
          <t>KALMAR LÄN</t>
        </is>
      </c>
      <c r="E363" t="inlineStr">
        <is>
          <t>EMMABODA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764-2021</t>
        </is>
      </c>
      <c r="B364" s="1" t="n">
        <v>44202</v>
      </c>
      <c r="C364" s="1" t="n">
        <v>45192</v>
      </c>
      <c r="D364" t="inlineStr">
        <is>
          <t>KALMAR LÄN</t>
        </is>
      </c>
      <c r="E364" t="inlineStr">
        <is>
          <t>EMMABODA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740-2021</t>
        </is>
      </c>
      <c r="B365" s="1" t="n">
        <v>44202</v>
      </c>
      <c r="C365" s="1" t="n">
        <v>45192</v>
      </c>
      <c r="D365" t="inlineStr">
        <is>
          <t>KALMAR LÄN</t>
        </is>
      </c>
      <c r="E365" t="inlineStr">
        <is>
          <t>EMMABODA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761-2021</t>
        </is>
      </c>
      <c r="B366" s="1" t="n">
        <v>44202</v>
      </c>
      <c r="C366" s="1" t="n">
        <v>45192</v>
      </c>
      <c r="D366" t="inlineStr">
        <is>
          <t>KALMAR LÄN</t>
        </is>
      </c>
      <c r="E366" t="inlineStr">
        <is>
          <t>EMMABODA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735-2021</t>
        </is>
      </c>
      <c r="B367" s="1" t="n">
        <v>44202</v>
      </c>
      <c r="C367" s="1" t="n">
        <v>45192</v>
      </c>
      <c r="D367" t="inlineStr">
        <is>
          <t>KALMAR LÄN</t>
        </is>
      </c>
      <c r="E367" t="inlineStr">
        <is>
          <t>EMMABODA</t>
        </is>
      </c>
      <c r="G367" t="n">
        <v>3.7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756-2021</t>
        </is>
      </c>
      <c r="B368" s="1" t="n">
        <v>44202</v>
      </c>
      <c r="C368" s="1" t="n">
        <v>45192</v>
      </c>
      <c r="D368" t="inlineStr">
        <is>
          <t>KALMAR LÄN</t>
        </is>
      </c>
      <c r="E368" t="inlineStr">
        <is>
          <t>EMMABODA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1243-2021</t>
        </is>
      </c>
      <c r="B369" s="1" t="n">
        <v>44208</v>
      </c>
      <c r="C369" s="1" t="n">
        <v>45192</v>
      </c>
      <c r="D369" t="inlineStr">
        <is>
          <t>KALMAR LÄN</t>
        </is>
      </c>
      <c r="E369" t="inlineStr">
        <is>
          <t>EMMABODA</t>
        </is>
      </c>
      <c r="G369" t="n">
        <v>5.2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1241-2021</t>
        </is>
      </c>
      <c r="B370" s="1" t="n">
        <v>44208</v>
      </c>
      <c r="C370" s="1" t="n">
        <v>45192</v>
      </c>
      <c r="D370" t="inlineStr">
        <is>
          <t>KALMAR LÄN</t>
        </is>
      </c>
      <c r="E370" t="inlineStr">
        <is>
          <t>EMMABODA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1835-2021</t>
        </is>
      </c>
      <c r="B371" s="1" t="n">
        <v>44210</v>
      </c>
      <c r="C371" s="1" t="n">
        <v>45192</v>
      </c>
      <c r="D371" t="inlineStr">
        <is>
          <t>KALMAR LÄN</t>
        </is>
      </c>
      <c r="E371" t="inlineStr">
        <is>
          <t>EMMABODA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2047-2021</t>
        </is>
      </c>
      <c r="B372" s="1" t="n">
        <v>44211</v>
      </c>
      <c r="C372" s="1" t="n">
        <v>45192</v>
      </c>
      <c r="D372" t="inlineStr">
        <is>
          <t>KALMAR LÄN</t>
        </is>
      </c>
      <c r="E372" t="inlineStr">
        <is>
          <t>EMMABODA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2131-2021</t>
        </is>
      </c>
      <c r="B373" s="1" t="n">
        <v>44211</v>
      </c>
      <c r="C373" s="1" t="n">
        <v>45192</v>
      </c>
      <c r="D373" t="inlineStr">
        <is>
          <t>KALMAR LÄN</t>
        </is>
      </c>
      <c r="E373" t="inlineStr">
        <is>
          <t>EMMABODA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3886-2021</t>
        </is>
      </c>
      <c r="B374" s="1" t="n">
        <v>44222</v>
      </c>
      <c r="C374" s="1" t="n">
        <v>45192</v>
      </c>
      <c r="D374" t="inlineStr">
        <is>
          <t>KALMAR LÄN</t>
        </is>
      </c>
      <c r="E374" t="inlineStr">
        <is>
          <t>EMMABODA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4142-2021</t>
        </is>
      </c>
      <c r="B375" s="1" t="n">
        <v>44223</v>
      </c>
      <c r="C375" s="1" t="n">
        <v>45192</v>
      </c>
      <c r="D375" t="inlineStr">
        <is>
          <t>KALMAR LÄN</t>
        </is>
      </c>
      <c r="E375" t="inlineStr">
        <is>
          <t>EMMABODA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4139-2021</t>
        </is>
      </c>
      <c r="B376" s="1" t="n">
        <v>44223</v>
      </c>
      <c r="C376" s="1" t="n">
        <v>45192</v>
      </c>
      <c r="D376" t="inlineStr">
        <is>
          <t>KALMAR LÄN</t>
        </is>
      </c>
      <c r="E376" t="inlineStr">
        <is>
          <t>EMMABODA</t>
        </is>
      </c>
      <c r="G376" t="n">
        <v>3.3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4701-2021</t>
        </is>
      </c>
      <c r="B377" s="1" t="n">
        <v>44225</v>
      </c>
      <c r="C377" s="1" t="n">
        <v>45192</v>
      </c>
      <c r="D377" t="inlineStr">
        <is>
          <t>KALMAR LÄN</t>
        </is>
      </c>
      <c r="E377" t="inlineStr">
        <is>
          <t>EMMABODA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4989-2021</t>
        </is>
      </c>
      <c r="B378" s="1" t="n">
        <v>44228</v>
      </c>
      <c r="C378" s="1" t="n">
        <v>45192</v>
      </c>
      <c r="D378" t="inlineStr">
        <is>
          <t>KALMAR LÄN</t>
        </is>
      </c>
      <c r="E378" t="inlineStr">
        <is>
          <t>EMMABODA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4963-2021</t>
        </is>
      </c>
      <c r="B379" s="1" t="n">
        <v>44228</v>
      </c>
      <c r="C379" s="1" t="n">
        <v>45192</v>
      </c>
      <c r="D379" t="inlineStr">
        <is>
          <t>KALMAR LÄN</t>
        </is>
      </c>
      <c r="E379" t="inlineStr">
        <is>
          <t>EMMABODA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6297-2021</t>
        </is>
      </c>
      <c r="B380" s="1" t="n">
        <v>44235</v>
      </c>
      <c r="C380" s="1" t="n">
        <v>45192</v>
      </c>
      <c r="D380" t="inlineStr">
        <is>
          <t>KALMAR LÄN</t>
        </is>
      </c>
      <c r="E380" t="inlineStr">
        <is>
          <t>EMMABODA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6485-2021</t>
        </is>
      </c>
      <c r="B381" s="1" t="n">
        <v>44235</v>
      </c>
      <c r="C381" s="1" t="n">
        <v>45192</v>
      </c>
      <c r="D381" t="inlineStr">
        <is>
          <t>KALMAR LÄN</t>
        </is>
      </c>
      <c r="E381" t="inlineStr">
        <is>
          <t>EMMABODA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7136-2021</t>
        </is>
      </c>
      <c r="B382" s="1" t="n">
        <v>44238</v>
      </c>
      <c r="C382" s="1" t="n">
        <v>45192</v>
      </c>
      <c r="D382" t="inlineStr">
        <is>
          <t>KALMAR LÄN</t>
        </is>
      </c>
      <c r="E382" t="inlineStr">
        <is>
          <t>EMMABODA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7489-2021</t>
        </is>
      </c>
      <c r="B383" s="1" t="n">
        <v>44238</v>
      </c>
      <c r="C383" s="1" t="n">
        <v>45192</v>
      </c>
      <c r="D383" t="inlineStr">
        <is>
          <t>KALMAR LÄN</t>
        </is>
      </c>
      <c r="E383" t="inlineStr">
        <is>
          <t>EMMABODA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7490-2021</t>
        </is>
      </c>
      <c r="B384" s="1" t="n">
        <v>44238</v>
      </c>
      <c r="C384" s="1" t="n">
        <v>45192</v>
      </c>
      <c r="D384" t="inlineStr">
        <is>
          <t>KALMAR LÄN</t>
        </is>
      </c>
      <c r="E384" t="inlineStr">
        <is>
          <t>EMMABODA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7426-2021</t>
        </is>
      </c>
      <c r="B385" s="1" t="n">
        <v>44239</v>
      </c>
      <c r="C385" s="1" t="n">
        <v>45192</v>
      </c>
      <c r="D385" t="inlineStr">
        <is>
          <t>KALMAR LÄN</t>
        </is>
      </c>
      <c r="E385" t="inlineStr">
        <is>
          <t>EMMABODA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7330-2021</t>
        </is>
      </c>
      <c r="B386" s="1" t="n">
        <v>44239</v>
      </c>
      <c r="C386" s="1" t="n">
        <v>45192</v>
      </c>
      <c r="D386" t="inlineStr">
        <is>
          <t>KALMAR LÄN</t>
        </is>
      </c>
      <c r="E386" t="inlineStr">
        <is>
          <t>EMMABODA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7516-2021</t>
        </is>
      </c>
      <c r="B387" s="1" t="n">
        <v>44239</v>
      </c>
      <c r="C387" s="1" t="n">
        <v>45192</v>
      </c>
      <c r="D387" t="inlineStr">
        <is>
          <t>KALMAR LÄN</t>
        </is>
      </c>
      <c r="E387" t="inlineStr">
        <is>
          <t>EMMABODA</t>
        </is>
      </c>
      <c r="G387" t="n">
        <v>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7511-2021</t>
        </is>
      </c>
      <c r="B388" s="1" t="n">
        <v>44239</v>
      </c>
      <c r="C388" s="1" t="n">
        <v>45192</v>
      </c>
      <c r="D388" t="inlineStr">
        <is>
          <t>KALMAR LÄN</t>
        </is>
      </c>
      <c r="E388" t="inlineStr">
        <is>
          <t>EMMABODA</t>
        </is>
      </c>
      <c r="G388" t="n">
        <v>4.1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7581-2021</t>
        </is>
      </c>
      <c r="B389" s="1" t="n">
        <v>44240</v>
      </c>
      <c r="C389" s="1" t="n">
        <v>45192</v>
      </c>
      <c r="D389" t="inlineStr">
        <is>
          <t>KALMAR LÄN</t>
        </is>
      </c>
      <c r="E389" t="inlineStr">
        <is>
          <t>EMMABODA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9053-2021</t>
        </is>
      </c>
      <c r="B390" s="1" t="n">
        <v>44249</v>
      </c>
      <c r="C390" s="1" t="n">
        <v>45192</v>
      </c>
      <c r="D390" t="inlineStr">
        <is>
          <t>KALMAR LÄN</t>
        </is>
      </c>
      <c r="E390" t="inlineStr">
        <is>
          <t>EMMABODA</t>
        </is>
      </c>
      <c r="G390" t="n">
        <v>4.9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9615-2021</t>
        </is>
      </c>
      <c r="B391" s="1" t="n">
        <v>44251</v>
      </c>
      <c r="C391" s="1" t="n">
        <v>45192</v>
      </c>
      <c r="D391" t="inlineStr">
        <is>
          <t>KALMAR LÄN</t>
        </is>
      </c>
      <c r="E391" t="inlineStr">
        <is>
          <t>EMMABODA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9614-2021</t>
        </is>
      </c>
      <c r="B392" s="1" t="n">
        <v>44251</v>
      </c>
      <c r="C392" s="1" t="n">
        <v>45192</v>
      </c>
      <c r="D392" t="inlineStr">
        <is>
          <t>KALMAR LÄN</t>
        </is>
      </c>
      <c r="E392" t="inlineStr">
        <is>
          <t>EMMABODA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9620-2021</t>
        </is>
      </c>
      <c r="B393" s="1" t="n">
        <v>44251</v>
      </c>
      <c r="C393" s="1" t="n">
        <v>45192</v>
      </c>
      <c r="D393" t="inlineStr">
        <is>
          <t>KALMAR LÄN</t>
        </is>
      </c>
      <c r="E393" t="inlineStr">
        <is>
          <t>EMMABODA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10139-2021</t>
        </is>
      </c>
      <c r="B394" s="1" t="n">
        <v>44256</v>
      </c>
      <c r="C394" s="1" t="n">
        <v>45192</v>
      </c>
      <c r="D394" t="inlineStr">
        <is>
          <t>KALMAR LÄN</t>
        </is>
      </c>
      <c r="E394" t="inlineStr">
        <is>
          <t>EMMABODA</t>
        </is>
      </c>
      <c r="G394" t="n">
        <v>2.9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11563-2021</t>
        </is>
      </c>
      <c r="B395" s="1" t="n">
        <v>44264</v>
      </c>
      <c r="C395" s="1" t="n">
        <v>45192</v>
      </c>
      <c r="D395" t="inlineStr">
        <is>
          <t>KALMAR LÄN</t>
        </is>
      </c>
      <c r="E395" t="inlineStr">
        <is>
          <t>EMMABODA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12590-2021</t>
        </is>
      </c>
      <c r="B396" s="1" t="n">
        <v>44270</v>
      </c>
      <c r="C396" s="1" t="n">
        <v>45192</v>
      </c>
      <c r="D396" t="inlineStr">
        <is>
          <t>KALMAR LÄN</t>
        </is>
      </c>
      <c r="E396" t="inlineStr">
        <is>
          <t>EMMABODA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13009-2021</t>
        </is>
      </c>
      <c r="B397" s="1" t="n">
        <v>44271</v>
      </c>
      <c r="C397" s="1" t="n">
        <v>45192</v>
      </c>
      <c r="D397" t="inlineStr">
        <is>
          <t>KALMAR LÄN</t>
        </is>
      </c>
      <c r="E397" t="inlineStr">
        <is>
          <t>EMMABODA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13475-2021</t>
        </is>
      </c>
      <c r="B398" s="1" t="n">
        <v>44273</v>
      </c>
      <c r="C398" s="1" t="n">
        <v>45192</v>
      </c>
      <c r="D398" t="inlineStr">
        <is>
          <t>KALMAR LÄN</t>
        </is>
      </c>
      <c r="E398" t="inlineStr">
        <is>
          <t>EMMABODA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14142-2021</t>
        </is>
      </c>
      <c r="B399" s="1" t="n">
        <v>44277</v>
      </c>
      <c r="C399" s="1" t="n">
        <v>45192</v>
      </c>
      <c r="D399" t="inlineStr">
        <is>
          <t>KALMAR LÄN</t>
        </is>
      </c>
      <c r="E399" t="inlineStr">
        <is>
          <t>EMMABODA</t>
        </is>
      </c>
      <c r="F399" t="inlineStr">
        <is>
          <t>Kyrkan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14294-2021</t>
        </is>
      </c>
      <c r="B400" s="1" t="n">
        <v>44278</v>
      </c>
      <c r="C400" s="1" t="n">
        <v>45192</v>
      </c>
      <c r="D400" t="inlineStr">
        <is>
          <t>KALMAR LÄN</t>
        </is>
      </c>
      <c r="E400" t="inlineStr">
        <is>
          <t>EMMABODA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14295-2021</t>
        </is>
      </c>
      <c r="B401" s="1" t="n">
        <v>44278</v>
      </c>
      <c r="C401" s="1" t="n">
        <v>45192</v>
      </c>
      <c r="D401" t="inlineStr">
        <is>
          <t>KALMAR LÄN</t>
        </is>
      </c>
      <c r="E401" t="inlineStr">
        <is>
          <t>EMMABODA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16405-2021</t>
        </is>
      </c>
      <c r="B402" s="1" t="n">
        <v>44293</v>
      </c>
      <c r="C402" s="1" t="n">
        <v>45192</v>
      </c>
      <c r="D402" t="inlineStr">
        <is>
          <t>KALMAR LÄN</t>
        </is>
      </c>
      <c r="E402" t="inlineStr">
        <is>
          <t>EMMABODA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16993-2021</t>
        </is>
      </c>
      <c r="B403" s="1" t="n">
        <v>44295</v>
      </c>
      <c r="C403" s="1" t="n">
        <v>45192</v>
      </c>
      <c r="D403" t="inlineStr">
        <is>
          <t>KALMAR LÄN</t>
        </is>
      </c>
      <c r="E403" t="inlineStr">
        <is>
          <t>EMMABODA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16969-2021</t>
        </is>
      </c>
      <c r="B404" s="1" t="n">
        <v>44295</v>
      </c>
      <c r="C404" s="1" t="n">
        <v>45192</v>
      </c>
      <c r="D404" t="inlineStr">
        <is>
          <t>KALMAR LÄN</t>
        </is>
      </c>
      <c r="E404" t="inlineStr">
        <is>
          <t>EMMABODA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17085-2021</t>
        </is>
      </c>
      <c r="B405" s="1" t="n">
        <v>44297</v>
      </c>
      <c r="C405" s="1" t="n">
        <v>45192</v>
      </c>
      <c r="D405" t="inlineStr">
        <is>
          <t>KALMAR LÄN</t>
        </is>
      </c>
      <c r="E405" t="inlineStr">
        <is>
          <t>EMMABODA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17087-2021</t>
        </is>
      </c>
      <c r="B406" s="1" t="n">
        <v>44297</v>
      </c>
      <c r="C406" s="1" t="n">
        <v>45192</v>
      </c>
      <c r="D406" t="inlineStr">
        <is>
          <t>KALMAR LÄN</t>
        </is>
      </c>
      <c r="E406" t="inlineStr">
        <is>
          <t>EMMABODA</t>
        </is>
      </c>
      <c r="G406" t="n">
        <v>5.8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17481-2021</t>
        </is>
      </c>
      <c r="B407" s="1" t="n">
        <v>44299</v>
      </c>
      <c r="C407" s="1" t="n">
        <v>45192</v>
      </c>
      <c r="D407" t="inlineStr">
        <is>
          <t>KALMAR LÄN</t>
        </is>
      </c>
      <c r="E407" t="inlineStr">
        <is>
          <t>EMMABODA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19503-2021</t>
        </is>
      </c>
      <c r="B408" s="1" t="n">
        <v>44312</v>
      </c>
      <c r="C408" s="1" t="n">
        <v>45192</v>
      </c>
      <c r="D408" t="inlineStr">
        <is>
          <t>KALMAR LÄN</t>
        </is>
      </c>
      <c r="E408" t="inlineStr">
        <is>
          <t>EMMABODA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20512-2021</t>
        </is>
      </c>
      <c r="B409" s="1" t="n">
        <v>44313</v>
      </c>
      <c r="C409" s="1" t="n">
        <v>45192</v>
      </c>
      <c r="D409" t="inlineStr">
        <is>
          <t>KALMAR LÄN</t>
        </is>
      </c>
      <c r="E409" t="inlineStr">
        <is>
          <t>EMMABODA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20358-2021</t>
        </is>
      </c>
      <c r="B410" s="1" t="n">
        <v>44315</v>
      </c>
      <c r="C410" s="1" t="n">
        <v>45192</v>
      </c>
      <c r="D410" t="inlineStr">
        <is>
          <t>KALMAR LÄN</t>
        </is>
      </c>
      <c r="E410" t="inlineStr">
        <is>
          <t>EMMABODA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20363-2021</t>
        </is>
      </c>
      <c r="B411" s="1" t="n">
        <v>44315</v>
      </c>
      <c r="C411" s="1" t="n">
        <v>45192</v>
      </c>
      <c r="D411" t="inlineStr">
        <is>
          <t>KALMAR LÄN</t>
        </is>
      </c>
      <c r="E411" t="inlineStr">
        <is>
          <t>EMMABODA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20850-2021</t>
        </is>
      </c>
      <c r="B412" s="1" t="n">
        <v>44316</v>
      </c>
      <c r="C412" s="1" t="n">
        <v>45192</v>
      </c>
      <c r="D412" t="inlineStr">
        <is>
          <t>KALMAR LÄN</t>
        </is>
      </c>
      <c r="E412" t="inlineStr">
        <is>
          <t>EMMABODA</t>
        </is>
      </c>
      <c r="F412" t="inlineStr">
        <is>
          <t>Kyrkan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21185-2021</t>
        </is>
      </c>
      <c r="B413" s="1" t="n">
        <v>44320</v>
      </c>
      <c r="C413" s="1" t="n">
        <v>45192</v>
      </c>
      <c r="D413" t="inlineStr">
        <is>
          <t>KALMAR LÄN</t>
        </is>
      </c>
      <c r="E413" t="inlineStr">
        <is>
          <t>EMMABODA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22310-2021</t>
        </is>
      </c>
      <c r="B414" s="1" t="n">
        <v>44326</v>
      </c>
      <c r="C414" s="1" t="n">
        <v>45192</v>
      </c>
      <c r="D414" t="inlineStr">
        <is>
          <t>KALMAR LÄN</t>
        </is>
      </c>
      <c r="E414" t="inlineStr">
        <is>
          <t>EMMABODA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24718-2021</t>
        </is>
      </c>
      <c r="B415" s="1" t="n">
        <v>44340</v>
      </c>
      <c r="C415" s="1" t="n">
        <v>45192</v>
      </c>
      <c r="D415" t="inlineStr">
        <is>
          <t>KALMAR LÄN</t>
        </is>
      </c>
      <c r="E415" t="inlineStr">
        <is>
          <t>EMMABODA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24735-2021</t>
        </is>
      </c>
      <c r="B416" s="1" t="n">
        <v>44340</v>
      </c>
      <c r="C416" s="1" t="n">
        <v>45192</v>
      </c>
      <c r="D416" t="inlineStr">
        <is>
          <t>KALMAR LÄN</t>
        </is>
      </c>
      <c r="E416" t="inlineStr">
        <is>
          <t>EMMABODA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26014-2021</t>
        </is>
      </c>
      <c r="B417" s="1" t="n">
        <v>44344</v>
      </c>
      <c r="C417" s="1" t="n">
        <v>45192</v>
      </c>
      <c r="D417" t="inlineStr">
        <is>
          <t>KALMAR LÄN</t>
        </is>
      </c>
      <c r="E417" t="inlineStr">
        <is>
          <t>EMMABODA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34267-2021</t>
        </is>
      </c>
      <c r="B418" s="1" t="n">
        <v>44379</v>
      </c>
      <c r="C418" s="1" t="n">
        <v>45192</v>
      </c>
      <c r="D418" t="inlineStr">
        <is>
          <t>KALMAR LÄN</t>
        </is>
      </c>
      <c r="E418" t="inlineStr">
        <is>
          <t>EMMABODA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34528-2021</t>
        </is>
      </c>
      <c r="B419" s="1" t="n">
        <v>44382</v>
      </c>
      <c r="C419" s="1" t="n">
        <v>45192</v>
      </c>
      <c r="D419" t="inlineStr">
        <is>
          <t>KALMAR LÄN</t>
        </is>
      </c>
      <c r="E419" t="inlineStr">
        <is>
          <t>EMMABODA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35324-2021</t>
        </is>
      </c>
      <c r="B420" s="1" t="n">
        <v>44384</v>
      </c>
      <c r="C420" s="1" t="n">
        <v>45192</v>
      </c>
      <c r="D420" t="inlineStr">
        <is>
          <t>KALMAR LÄN</t>
        </is>
      </c>
      <c r="E420" t="inlineStr">
        <is>
          <t>EMMABODA</t>
        </is>
      </c>
      <c r="F420" t="inlineStr">
        <is>
          <t>Sveaskog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35699-2021</t>
        </is>
      </c>
      <c r="B421" s="1" t="n">
        <v>44385</v>
      </c>
      <c r="C421" s="1" t="n">
        <v>45192</v>
      </c>
      <c r="D421" t="inlineStr">
        <is>
          <t>KALMAR LÄN</t>
        </is>
      </c>
      <c r="E421" t="inlineStr">
        <is>
          <t>EMMABODA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35732-2021</t>
        </is>
      </c>
      <c r="B422" s="1" t="n">
        <v>44385</v>
      </c>
      <c r="C422" s="1" t="n">
        <v>45192</v>
      </c>
      <c r="D422" t="inlineStr">
        <is>
          <t>KALMAR LÄN</t>
        </is>
      </c>
      <c r="E422" t="inlineStr">
        <is>
          <t>EMMABODA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36206-2021</t>
        </is>
      </c>
      <c r="B423" s="1" t="n">
        <v>44387</v>
      </c>
      <c r="C423" s="1" t="n">
        <v>45192</v>
      </c>
      <c r="D423" t="inlineStr">
        <is>
          <t>KALMAR LÄN</t>
        </is>
      </c>
      <c r="E423" t="inlineStr">
        <is>
          <t>EMMABODA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37996-2021</t>
        </is>
      </c>
      <c r="B424" s="1" t="n">
        <v>44404</v>
      </c>
      <c r="C424" s="1" t="n">
        <v>45192</v>
      </c>
      <c r="D424" t="inlineStr">
        <is>
          <t>KALMAR LÄN</t>
        </is>
      </c>
      <c r="E424" t="inlineStr">
        <is>
          <t>EMMABODA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38147-2021</t>
        </is>
      </c>
      <c r="B425" s="1" t="n">
        <v>44405</v>
      </c>
      <c r="C425" s="1" t="n">
        <v>45192</v>
      </c>
      <c r="D425" t="inlineStr">
        <is>
          <t>KALMAR LÄN</t>
        </is>
      </c>
      <c r="E425" t="inlineStr">
        <is>
          <t>EMMABODA</t>
        </is>
      </c>
      <c r="G425" t="n">
        <v>5.6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38103-2021</t>
        </is>
      </c>
      <c r="B426" s="1" t="n">
        <v>44405</v>
      </c>
      <c r="C426" s="1" t="n">
        <v>45192</v>
      </c>
      <c r="D426" t="inlineStr">
        <is>
          <t>KALMAR LÄN</t>
        </is>
      </c>
      <c r="E426" t="inlineStr">
        <is>
          <t>EMMABODA</t>
        </is>
      </c>
      <c r="G426" t="n">
        <v>4.9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38146-2021</t>
        </is>
      </c>
      <c r="B427" s="1" t="n">
        <v>44405</v>
      </c>
      <c r="C427" s="1" t="n">
        <v>45192</v>
      </c>
      <c r="D427" t="inlineStr">
        <is>
          <t>KALMAR LÄN</t>
        </is>
      </c>
      <c r="E427" t="inlineStr">
        <is>
          <t>EMMABODA</t>
        </is>
      </c>
      <c r="G427" t="n">
        <v>2.5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38098-2021</t>
        </is>
      </c>
      <c r="B428" s="1" t="n">
        <v>44405</v>
      </c>
      <c r="C428" s="1" t="n">
        <v>45192</v>
      </c>
      <c r="D428" t="inlineStr">
        <is>
          <t>KALMAR LÄN</t>
        </is>
      </c>
      <c r="E428" t="inlineStr">
        <is>
          <t>EMMABODA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38937-2021</t>
        </is>
      </c>
      <c r="B429" s="1" t="n">
        <v>44410</v>
      </c>
      <c r="C429" s="1" t="n">
        <v>45192</v>
      </c>
      <c r="D429" t="inlineStr">
        <is>
          <t>KALMAR LÄN</t>
        </is>
      </c>
      <c r="E429" t="inlineStr">
        <is>
          <t>EMMABODA</t>
        </is>
      </c>
      <c r="G429" t="n">
        <v>3.6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39051-2021</t>
        </is>
      </c>
      <c r="B430" s="1" t="n">
        <v>44412</v>
      </c>
      <c r="C430" s="1" t="n">
        <v>45192</v>
      </c>
      <c r="D430" t="inlineStr">
        <is>
          <t>KALMAR LÄN</t>
        </is>
      </c>
      <c r="E430" t="inlineStr">
        <is>
          <t>EMMABODA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39120-2021</t>
        </is>
      </c>
      <c r="B431" s="1" t="n">
        <v>44412</v>
      </c>
      <c r="C431" s="1" t="n">
        <v>45192</v>
      </c>
      <c r="D431" t="inlineStr">
        <is>
          <t>KALMAR LÄN</t>
        </is>
      </c>
      <c r="E431" t="inlineStr">
        <is>
          <t>EMMABODA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39564-2021</t>
        </is>
      </c>
      <c r="B432" s="1" t="n">
        <v>44416</v>
      </c>
      <c r="C432" s="1" t="n">
        <v>45192</v>
      </c>
      <c r="D432" t="inlineStr">
        <is>
          <t>KALMAR LÄN</t>
        </is>
      </c>
      <c r="E432" t="inlineStr">
        <is>
          <t>EMMABODA</t>
        </is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39560-2021</t>
        </is>
      </c>
      <c r="B433" s="1" t="n">
        <v>44416</v>
      </c>
      <c r="C433" s="1" t="n">
        <v>45192</v>
      </c>
      <c r="D433" t="inlineStr">
        <is>
          <t>KALMAR LÄN</t>
        </is>
      </c>
      <c r="E433" t="inlineStr">
        <is>
          <t>EMMABODA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39567-2021</t>
        </is>
      </c>
      <c r="B434" s="1" t="n">
        <v>44416</v>
      </c>
      <c r="C434" s="1" t="n">
        <v>45192</v>
      </c>
      <c r="D434" t="inlineStr">
        <is>
          <t>KALMAR LÄN</t>
        </is>
      </c>
      <c r="E434" t="inlineStr">
        <is>
          <t>EMMABODA</t>
        </is>
      </c>
      <c r="G434" t="n">
        <v>2.9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39557-2021</t>
        </is>
      </c>
      <c r="B435" s="1" t="n">
        <v>44416</v>
      </c>
      <c r="C435" s="1" t="n">
        <v>45192</v>
      </c>
      <c r="D435" t="inlineStr">
        <is>
          <t>KALMAR LÄN</t>
        </is>
      </c>
      <c r="E435" t="inlineStr">
        <is>
          <t>EMMABODA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39566-2021</t>
        </is>
      </c>
      <c r="B436" s="1" t="n">
        <v>44416</v>
      </c>
      <c r="C436" s="1" t="n">
        <v>45192</v>
      </c>
      <c r="D436" t="inlineStr">
        <is>
          <t>KALMAR LÄN</t>
        </is>
      </c>
      <c r="E436" t="inlineStr">
        <is>
          <t>EMMABODA</t>
        </is>
      </c>
      <c r="G436" t="n">
        <v>3.7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39565-2021</t>
        </is>
      </c>
      <c r="B437" s="1" t="n">
        <v>44416</v>
      </c>
      <c r="C437" s="1" t="n">
        <v>45192</v>
      </c>
      <c r="D437" t="inlineStr">
        <is>
          <t>KALMAR LÄN</t>
        </is>
      </c>
      <c r="E437" t="inlineStr">
        <is>
          <t>EMMABODA</t>
        </is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41006-2021</t>
        </is>
      </c>
      <c r="B438" s="1" t="n">
        <v>44421</v>
      </c>
      <c r="C438" s="1" t="n">
        <v>45192</v>
      </c>
      <c r="D438" t="inlineStr">
        <is>
          <t>KALMAR LÄN</t>
        </is>
      </c>
      <c r="E438" t="inlineStr">
        <is>
          <t>EMMABODA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41446-2021</t>
        </is>
      </c>
      <c r="B439" s="1" t="n">
        <v>44424</v>
      </c>
      <c r="C439" s="1" t="n">
        <v>45192</v>
      </c>
      <c r="D439" t="inlineStr">
        <is>
          <t>KALMAR LÄN</t>
        </is>
      </c>
      <c r="E439" t="inlineStr">
        <is>
          <t>EMMABODA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41444-2021</t>
        </is>
      </c>
      <c r="B440" s="1" t="n">
        <v>44424</v>
      </c>
      <c r="C440" s="1" t="n">
        <v>45192</v>
      </c>
      <c r="D440" t="inlineStr">
        <is>
          <t>KALMAR LÄN</t>
        </is>
      </c>
      <c r="E440" t="inlineStr">
        <is>
          <t>EMMABODA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41393-2021</t>
        </is>
      </c>
      <c r="B441" s="1" t="n">
        <v>44424</v>
      </c>
      <c r="C441" s="1" t="n">
        <v>45192</v>
      </c>
      <c r="D441" t="inlineStr">
        <is>
          <t>KALMAR LÄN</t>
        </is>
      </c>
      <c r="E441" t="inlineStr">
        <is>
          <t>EMMABODA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42891-2021</t>
        </is>
      </c>
      <c r="B442" s="1" t="n">
        <v>44431</v>
      </c>
      <c r="C442" s="1" t="n">
        <v>45192</v>
      </c>
      <c r="D442" t="inlineStr">
        <is>
          <t>KALMAR LÄN</t>
        </is>
      </c>
      <c r="E442" t="inlineStr">
        <is>
          <t>EMMABODA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43747-2021</t>
        </is>
      </c>
      <c r="B443" s="1" t="n">
        <v>44433</v>
      </c>
      <c r="C443" s="1" t="n">
        <v>45192</v>
      </c>
      <c r="D443" t="inlineStr">
        <is>
          <t>KALMAR LÄN</t>
        </is>
      </c>
      <c r="E443" t="inlineStr">
        <is>
          <t>EMMABODA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43616-2021</t>
        </is>
      </c>
      <c r="B444" s="1" t="n">
        <v>44433</v>
      </c>
      <c r="C444" s="1" t="n">
        <v>45192</v>
      </c>
      <c r="D444" t="inlineStr">
        <is>
          <t>KALMAR LÄN</t>
        </is>
      </c>
      <c r="E444" t="inlineStr">
        <is>
          <t>EMMABODA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46312-2021</t>
        </is>
      </c>
      <c r="B445" s="1" t="n">
        <v>44442</v>
      </c>
      <c r="C445" s="1" t="n">
        <v>45192</v>
      </c>
      <c r="D445" t="inlineStr">
        <is>
          <t>KALMAR LÄN</t>
        </is>
      </c>
      <c r="E445" t="inlineStr">
        <is>
          <t>EMMABODA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46507-2021</t>
        </is>
      </c>
      <c r="B446" s="1" t="n">
        <v>44445</v>
      </c>
      <c r="C446" s="1" t="n">
        <v>45192</v>
      </c>
      <c r="D446" t="inlineStr">
        <is>
          <t>KALMAR LÄN</t>
        </is>
      </c>
      <c r="E446" t="inlineStr">
        <is>
          <t>EMMABODA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47219-2021</t>
        </is>
      </c>
      <c r="B447" s="1" t="n">
        <v>44447</v>
      </c>
      <c r="C447" s="1" t="n">
        <v>45192</v>
      </c>
      <c r="D447" t="inlineStr">
        <is>
          <t>KALMAR LÄN</t>
        </is>
      </c>
      <c r="E447" t="inlineStr">
        <is>
          <t>EMMABODA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47999-2021</t>
        </is>
      </c>
      <c r="B448" s="1" t="n">
        <v>44449</v>
      </c>
      <c r="C448" s="1" t="n">
        <v>45192</v>
      </c>
      <c r="D448" t="inlineStr">
        <is>
          <t>KALMAR LÄN</t>
        </is>
      </c>
      <c r="E448" t="inlineStr">
        <is>
          <t>EMMABODA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48113-2021</t>
        </is>
      </c>
      <c r="B449" s="1" t="n">
        <v>44449</v>
      </c>
      <c r="C449" s="1" t="n">
        <v>45192</v>
      </c>
      <c r="D449" t="inlineStr">
        <is>
          <t>KALMAR LÄN</t>
        </is>
      </c>
      <c r="E449" t="inlineStr">
        <is>
          <t>EMMABODA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49066-2021</t>
        </is>
      </c>
      <c r="B450" s="1" t="n">
        <v>44453</v>
      </c>
      <c r="C450" s="1" t="n">
        <v>45192</v>
      </c>
      <c r="D450" t="inlineStr">
        <is>
          <t>KALMAR LÄN</t>
        </is>
      </c>
      <c r="E450" t="inlineStr">
        <is>
          <t>EMMABODA</t>
        </is>
      </c>
      <c r="G450" t="n">
        <v>8.6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49304-2021</t>
        </is>
      </c>
      <c r="B451" s="1" t="n">
        <v>44454</v>
      </c>
      <c r="C451" s="1" t="n">
        <v>45192</v>
      </c>
      <c r="D451" t="inlineStr">
        <is>
          <t>KALMAR LÄN</t>
        </is>
      </c>
      <c r="E451" t="inlineStr">
        <is>
          <t>EMMABODA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49307-2021</t>
        </is>
      </c>
      <c r="B452" s="1" t="n">
        <v>44454</v>
      </c>
      <c r="C452" s="1" t="n">
        <v>45192</v>
      </c>
      <c r="D452" t="inlineStr">
        <is>
          <t>KALMAR LÄN</t>
        </is>
      </c>
      <c r="E452" t="inlineStr">
        <is>
          <t>EMMABODA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50467-2021</t>
        </is>
      </c>
      <c r="B453" s="1" t="n">
        <v>44455</v>
      </c>
      <c r="C453" s="1" t="n">
        <v>45192</v>
      </c>
      <c r="D453" t="inlineStr">
        <is>
          <t>KALMAR LÄN</t>
        </is>
      </c>
      <c r="E453" t="inlineStr">
        <is>
          <t>EMMABODA</t>
        </is>
      </c>
      <c r="F453" t="inlineStr">
        <is>
          <t>Övriga Aktiebolag</t>
        </is>
      </c>
      <c r="G453" t="n">
        <v>6.9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50683-2021</t>
        </is>
      </c>
      <c r="B454" s="1" t="n">
        <v>44459</v>
      </c>
      <c r="C454" s="1" t="n">
        <v>45192</v>
      </c>
      <c r="D454" t="inlineStr">
        <is>
          <t>KALMAR LÄN</t>
        </is>
      </c>
      <c r="E454" t="inlineStr">
        <is>
          <t>EMMABODA</t>
        </is>
      </c>
      <c r="F454" t="inlineStr">
        <is>
          <t>Övriga Aktiebolag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51267-2021</t>
        </is>
      </c>
      <c r="B455" s="1" t="n">
        <v>44460</v>
      </c>
      <c r="C455" s="1" t="n">
        <v>45192</v>
      </c>
      <c r="D455" t="inlineStr">
        <is>
          <t>KALMAR LÄN</t>
        </is>
      </c>
      <c r="E455" t="inlineStr">
        <is>
          <t>EMMABODA</t>
        </is>
      </c>
      <c r="G455" t="n">
        <v>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51451-2021</t>
        </is>
      </c>
      <c r="B456" s="1" t="n">
        <v>44462</v>
      </c>
      <c r="C456" s="1" t="n">
        <v>45192</v>
      </c>
      <c r="D456" t="inlineStr">
        <is>
          <t>KALMAR LÄN</t>
        </is>
      </c>
      <c r="E456" t="inlineStr">
        <is>
          <t>EMMABODA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54482-2021</t>
        </is>
      </c>
      <c r="B457" s="1" t="n">
        <v>44473</v>
      </c>
      <c r="C457" s="1" t="n">
        <v>45192</v>
      </c>
      <c r="D457" t="inlineStr">
        <is>
          <t>KALMAR LÄN</t>
        </is>
      </c>
      <c r="E457" t="inlineStr">
        <is>
          <t>EMMABODA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54823-2021</t>
        </is>
      </c>
      <c r="B458" s="1" t="n">
        <v>44474</v>
      </c>
      <c r="C458" s="1" t="n">
        <v>45192</v>
      </c>
      <c r="D458" t="inlineStr">
        <is>
          <t>KALMAR LÄN</t>
        </is>
      </c>
      <c r="E458" t="inlineStr">
        <is>
          <t>EMMABODA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57149-2021</t>
        </is>
      </c>
      <c r="B459" s="1" t="n">
        <v>44482</v>
      </c>
      <c r="C459" s="1" t="n">
        <v>45192</v>
      </c>
      <c r="D459" t="inlineStr">
        <is>
          <t>KALMAR LÄN</t>
        </is>
      </c>
      <c r="E459" t="inlineStr">
        <is>
          <t>EMMABODA</t>
        </is>
      </c>
      <c r="G459" t="n">
        <v>2.6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58126-2021</t>
        </is>
      </c>
      <c r="B460" s="1" t="n">
        <v>44487</v>
      </c>
      <c r="C460" s="1" t="n">
        <v>45192</v>
      </c>
      <c r="D460" t="inlineStr">
        <is>
          <t>KALMAR LÄN</t>
        </is>
      </c>
      <c r="E460" t="inlineStr">
        <is>
          <t>EMMABODA</t>
        </is>
      </c>
      <c r="F460" t="inlineStr">
        <is>
          <t>Kommuner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58136-2021</t>
        </is>
      </c>
      <c r="B461" s="1" t="n">
        <v>44487</v>
      </c>
      <c r="C461" s="1" t="n">
        <v>45192</v>
      </c>
      <c r="D461" t="inlineStr">
        <is>
          <t>KALMAR LÄN</t>
        </is>
      </c>
      <c r="E461" t="inlineStr">
        <is>
          <t>EMMABODA</t>
        </is>
      </c>
      <c r="F461" t="inlineStr">
        <is>
          <t>Kommuner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58312-2021</t>
        </is>
      </c>
      <c r="B462" s="1" t="n">
        <v>44488</v>
      </c>
      <c r="C462" s="1" t="n">
        <v>45192</v>
      </c>
      <c r="D462" t="inlineStr">
        <is>
          <t>KALMAR LÄN</t>
        </is>
      </c>
      <c r="E462" t="inlineStr">
        <is>
          <t>EMMABODA</t>
        </is>
      </c>
      <c r="F462" t="inlineStr">
        <is>
          <t>Kommuner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58408-2021</t>
        </is>
      </c>
      <c r="B463" s="1" t="n">
        <v>44488</v>
      </c>
      <c r="C463" s="1" t="n">
        <v>45192</v>
      </c>
      <c r="D463" t="inlineStr">
        <is>
          <t>KALMAR LÄN</t>
        </is>
      </c>
      <c r="E463" t="inlineStr">
        <is>
          <t>EMMABODA</t>
        </is>
      </c>
      <c r="F463" t="inlineStr">
        <is>
          <t>Kommuner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58463-2021</t>
        </is>
      </c>
      <c r="B464" s="1" t="n">
        <v>44488</v>
      </c>
      <c r="C464" s="1" t="n">
        <v>45192</v>
      </c>
      <c r="D464" t="inlineStr">
        <is>
          <t>KALMAR LÄN</t>
        </is>
      </c>
      <c r="E464" t="inlineStr">
        <is>
          <t>EMMABODA</t>
        </is>
      </c>
      <c r="G464" t="n">
        <v>3.1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58592-2021</t>
        </is>
      </c>
      <c r="B465" s="1" t="n">
        <v>44488</v>
      </c>
      <c r="C465" s="1" t="n">
        <v>45192</v>
      </c>
      <c r="D465" t="inlineStr">
        <is>
          <t>KALMAR LÄN</t>
        </is>
      </c>
      <c r="E465" t="inlineStr">
        <is>
          <t>EMMABODA</t>
        </is>
      </c>
      <c r="F465" t="inlineStr">
        <is>
          <t>Kommuner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58302-2021</t>
        </is>
      </c>
      <c r="B466" s="1" t="n">
        <v>44488</v>
      </c>
      <c r="C466" s="1" t="n">
        <v>45192</v>
      </c>
      <c r="D466" t="inlineStr">
        <is>
          <t>KALMAR LÄN</t>
        </is>
      </c>
      <c r="E466" t="inlineStr">
        <is>
          <t>EMMABODA</t>
        </is>
      </c>
      <c r="F466" t="inlineStr">
        <is>
          <t>Kommuner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59012-2021</t>
        </is>
      </c>
      <c r="B467" s="1" t="n">
        <v>44490</v>
      </c>
      <c r="C467" s="1" t="n">
        <v>45192</v>
      </c>
      <c r="D467" t="inlineStr">
        <is>
          <t>KALMAR LÄN</t>
        </is>
      </c>
      <c r="E467" t="inlineStr">
        <is>
          <t>EMMABODA</t>
        </is>
      </c>
      <c r="G467" t="n">
        <v>2.3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59737-2021</t>
        </is>
      </c>
      <c r="B468" s="1" t="n">
        <v>44494</v>
      </c>
      <c r="C468" s="1" t="n">
        <v>45192</v>
      </c>
      <c r="D468" t="inlineStr">
        <is>
          <t>KALMAR LÄN</t>
        </is>
      </c>
      <c r="E468" t="inlineStr">
        <is>
          <t>EMMABODA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60540-2021</t>
        </is>
      </c>
      <c r="B469" s="1" t="n">
        <v>44496</v>
      </c>
      <c r="C469" s="1" t="n">
        <v>45192</v>
      </c>
      <c r="D469" t="inlineStr">
        <is>
          <t>KALMAR LÄN</t>
        </is>
      </c>
      <c r="E469" t="inlineStr">
        <is>
          <t>EMMABODA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61180-2021</t>
        </is>
      </c>
      <c r="B470" s="1" t="n">
        <v>44498</v>
      </c>
      <c r="C470" s="1" t="n">
        <v>45192</v>
      </c>
      <c r="D470" t="inlineStr">
        <is>
          <t>KALMAR LÄN</t>
        </is>
      </c>
      <c r="E470" t="inlineStr">
        <is>
          <t>EMMABODA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61590-2021</t>
        </is>
      </c>
      <c r="B471" s="1" t="n">
        <v>44501</v>
      </c>
      <c r="C471" s="1" t="n">
        <v>45192</v>
      </c>
      <c r="D471" t="inlineStr">
        <is>
          <t>KALMAR LÄN</t>
        </is>
      </c>
      <c r="E471" t="inlineStr">
        <is>
          <t>EMMABODA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63180-2021</t>
        </is>
      </c>
      <c r="B472" s="1" t="n">
        <v>44507</v>
      </c>
      <c r="C472" s="1" t="n">
        <v>45192</v>
      </c>
      <c r="D472" t="inlineStr">
        <is>
          <t>KALMAR LÄN</t>
        </is>
      </c>
      <c r="E472" t="inlineStr">
        <is>
          <t>EMMABODA</t>
        </is>
      </c>
      <c r="G472" t="n">
        <v>3.3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63191-2021</t>
        </is>
      </c>
      <c r="B473" s="1" t="n">
        <v>44507</v>
      </c>
      <c r="C473" s="1" t="n">
        <v>45192</v>
      </c>
      <c r="D473" t="inlineStr">
        <is>
          <t>KALMAR LÄN</t>
        </is>
      </c>
      <c r="E473" t="inlineStr">
        <is>
          <t>EMMABODA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63181-2021</t>
        </is>
      </c>
      <c r="B474" s="1" t="n">
        <v>44507</v>
      </c>
      <c r="C474" s="1" t="n">
        <v>45192</v>
      </c>
      <c r="D474" t="inlineStr">
        <is>
          <t>KALMAR LÄN</t>
        </is>
      </c>
      <c r="E474" t="inlineStr">
        <is>
          <t>EMMABODA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63193-2021</t>
        </is>
      </c>
      <c r="B475" s="1" t="n">
        <v>44507</v>
      </c>
      <c r="C475" s="1" t="n">
        <v>45192</v>
      </c>
      <c r="D475" t="inlineStr">
        <is>
          <t>KALMAR LÄN</t>
        </is>
      </c>
      <c r="E475" t="inlineStr">
        <is>
          <t>EMMABODA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63187-2021</t>
        </is>
      </c>
      <c r="B476" s="1" t="n">
        <v>44507</v>
      </c>
      <c r="C476" s="1" t="n">
        <v>45192</v>
      </c>
      <c r="D476" t="inlineStr">
        <is>
          <t>KALMAR LÄN</t>
        </is>
      </c>
      <c r="E476" t="inlineStr">
        <is>
          <t>EMMABODA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63194-2021</t>
        </is>
      </c>
      <c r="B477" s="1" t="n">
        <v>44507</v>
      </c>
      <c r="C477" s="1" t="n">
        <v>45192</v>
      </c>
      <c r="D477" t="inlineStr">
        <is>
          <t>KALMAR LÄN</t>
        </is>
      </c>
      <c r="E477" t="inlineStr">
        <is>
          <t>EMMABODA</t>
        </is>
      </c>
      <c r="G477" t="n">
        <v>5.2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66333-2021</t>
        </is>
      </c>
      <c r="B478" s="1" t="n">
        <v>44518</v>
      </c>
      <c r="C478" s="1" t="n">
        <v>45192</v>
      </c>
      <c r="D478" t="inlineStr">
        <is>
          <t>KALMAR LÄN</t>
        </is>
      </c>
      <c r="E478" t="inlineStr">
        <is>
          <t>EMMABODA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66658-2021</t>
        </is>
      </c>
      <c r="B479" s="1" t="n">
        <v>44519</v>
      </c>
      <c r="C479" s="1" t="n">
        <v>45192</v>
      </c>
      <c r="D479" t="inlineStr">
        <is>
          <t>KALMAR LÄN</t>
        </is>
      </c>
      <c r="E479" t="inlineStr">
        <is>
          <t>EMMABODA</t>
        </is>
      </c>
      <c r="G479" t="n">
        <v>6.3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66662-2021</t>
        </is>
      </c>
      <c r="B480" s="1" t="n">
        <v>44519</v>
      </c>
      <c r="C480" s="1" t="n">
        <v>45192</v>
      </c>
      <c r="D480" t="inlineStr">
        <is>
          <t>KALMAR LÄN</t>
        </is>
      </c>
      <c r="E480" t="inlineStr">
        <is>
          <t>EMMABODA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67184-2021</t>
        </is>
      </c>
      <c r="B481" s="1" t="n">
        <v>44523</v>
      </c>
      <c r="C481" s="1" t="n">
        <v>45192</v>
      </c>
      <c r="D481" t="inlineStr">
        <is>
          <t>KALMAR LÄN</t>
        </is>
      </c>
      <c r="E481" t="inlineStr">
        <is>
          <t>EMMABODA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67538-2021</t>
        </is>
      </c>
      <c r="B482" s="1" t="n">
        <v>44524</v>
      </c>
      <c r="C482" s="1" t="n">
        <v>45192</v>
      </c>
      <c r="D482" t="inlineStr">
        <is>
          <t>KALMAR LÄN</t>
        </is>
      </c>
      <c r="E482" t="inlineStr">
        <is>
          <t>EMMABODA</t>
        </is>
      </c>
      <c r="G482" t="n">
        <v>11.6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67543-2021</t>
        </is>
      </c>
      <c r="B483" s="1" t="n">
        <v>44524</v>
      </c>
      <c r="C483" s="1" t="n">
        <v>45192</v>
      </c>
      <c r="D483" t="inlineStr">
        <is>
          <t>KALMAR LÄN</t>
        </is>
      </c>
      <c r="E483" t="inlineStr">
        <is>
          <t>EMMABODA</t>
        </is>
      </c>
      <c r="G483" t="n">
        <v>4.7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68509-2021</t>
        </is>
      </c>
      <c r="B484" s="1" t="n">
        <v>44529</v>
      </c>
      <c r="C484" s="1" t="n">
        <v>45192</v>
      </c>
      <c r="D484" t="inlineStr">
        <is>
          <t>KALMAR LÄN</t>
        </is>
      </c>
      <c r="E484" t="inlineStr">
        <is>
          <t>EMMABODA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68952-2021</t>
        </is>
      </c>
      <c r="B485" s="1" t="n">
        <v>44530</v>
      </c>
      <c r="C485" s="1" t="n">
        <v>45192</v>
      </c>
      <c r="D485" t="inlineStr">
        <is>
          <t>KALMAR LÄN</t>
        </is>
      </c>
      <c r="E485" t="inlineStr">
        <is>
          <t>EMMABODA</t>
        </is>
      </c>
      <c r="G485" t="n">
        <v>3.9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69858-2021</t>
        </is>
      </c>
      <c r="B486" s="1" t="n">
        <v>44532</v>
      </c>
      <c r="C486" s="1" t="n">
        <v>45192</v>
      </c>
      <c r="D486" t="inlineStr">
        <is>
          <t>KALMAR LÄN</t>
        </is>
      </c>
      <c r="E486" t="inlineStr">
        <is>
          <t>EMMABODA</t>
        </is>
      </c>
      <c r="F486" t="inlineStr">
        <is>
          <t>Kommuner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73561-2021</t>
        </is>
      </c>
      <c r="B487" s="1" t="n">
        <v>44551</v>
      </c>
      <c r="C487" s="1" t="n">
        <v>45192</v>
      </c>
      <c r="D487" t="inlineStr">
        <is>
          <t>KALMAR LÄN</t>
        </is>
      </c>
      <c r="E487" t="inlineStr">
        <is>
          <t>EMMABODA</t>
        </is>
      </c>
      <c r="F487" t="inlineStr">
        <is>
          <t>Kommuner</t>
        </is>
      </c>
      <c r="G487" t="n">
        <v>5.5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73552-2021</t>
        </is>
      </c>
      <c r="B488" s="1" t="n">
        <v>44551</v>
      </c>
      <c r="C488" s="1" t="n">
        <v>45192</v>
      </c>
      <c r="D488" t="inlineStr">
        <is>
          <t>KALMAR LÄN</t>
        </is>
      </c>
      <c r="E488" t="inlineStr">
        <is>
          <t>EMMABODA</t>
        </is>
      </c>
      <c r="F488" t="inlineStr">
        <is>
          <t>Kommuner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852-2022</t>
        </is>
      </c>
      <c r="B489" s="1" t="n">
        <v>44571</v>
      </c>
      <c r="C489" s="1" t="n">
        <v>45192</v>
      </c>
      <c r="D489" t="inlineStr">
        <is>
          <t>KALMAR LÄN</t>
        </is>
      </c>
      <c r="E489" t="inlineStr">
        <is>
          <t>EMMABODA</t>
        </is>
      </c>
      <c r="G489" t="n">
        <v>2.5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1172-2022</t>
        </is>
      </c>
      <c r="B490" s="1" t="n">
        <v>44572</v>
      </c>
      <c r="C490" s="1" t="n">
        <v>45192</v>
      </c>
      <c r="D490" t="inlineStr">
        <is>
          <t>KALMAR LÄN</t>
        </is>
      </c>
      <c r="E490" t="inlineStr">
        <is>
          <t>EMMABODA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3666-2022</t>
        </is>
      </c>
      <c r="B491" s="1" t="n">
        <v>44586</v>
      </c>
      <c r="C491" s="1" t="n">
        <v>45192</v>
      </c>
      <c r="D491" t="inlineStr">
        <is>
          <t>KALMAR LÄN</t>
        </is>
      </c>
      <c r="E491" t="inlineStr">
        <is>
          <t>EMMABODA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5075-2022</t>
        </is>
      </c>
      <c r="B492" s="1" t="n">
        <v>44593</v>
      </c>
      <c r="C492" s="1" t="n">
        <v>45192</v>
      </c>
      <c r="D492" t="inlineStr">
        <is>
          <t>KALMAR LÄN</t>
        </is>
      </c>
      <c r="E492" t="inlineStr">
        <is>
          <t>EMMABODA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5182-2022</t>
        </is>
      </c>
      <c r="B493" s="1" t="n">
        <v>44594</v>
      </c>
      <c r="C493" s="1" t="n">
        <v>45192</v>
      </c>
      <c r="D493" t="inlineStr">
        <is>
          <t>KALMAR LÄN</t>
        </is>
      </c>
      <c r="E493" t="inlineStr">
        <is>
          <t>EMMABODA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6298-2022</t>
        </is>
      </c>
      <c r="B494" s="1" t="n">
        <v>44600</v>
      </c>
      <c r="C494" s="1" t="n">
        <v>45192</v>
      </c>
      <c r="D494" t="inlineStr">
        <is>
          <t>KALMAR LÄN</t>
        </is>
      </c>
      <c r="E494" t="inlineStr">
        <is>
          <t>EMMABODA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6347-2022</t>
        </is>
      </c>
      <c r="B495" s="1" t="n">
        <v>44600</v>
      </c>
      <c r="C495" s="1" t="n">
        <v>45192</v>
      </c>
      <c r="D495" t="inlineStr">
        <is>
          <t>KALMAR LÄN</t>
        </is>
      </c>
      <c r="E495" t="inlineStr">
        <is>
          <t>EMMABODA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6515-2022</t>
        </is>
      </c>
      <c r="B496" s="1" t="n">
        <v>44601</v>
      </c>
      <c r="C496" s="1" t="n">
        <v>45192</v>
      </c>
      <c r="D496" t="inlineStr">
        <is>
          <t>KALMAR LÄN</t>
        </is>
      </c>
      <c r="E496" t="inlineStr">
        <is>
          <t>EMMABODA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7760-2022</t>
        </is>
      </c>
      <c r="B497" s="1" t="n">
        <v>44608</v>
      </c>
      <c r="C497" s="1" t="n">
        <v>45192</v>
      </c>
      <c r="D497" t="inlineStr">
        <is>
          <t>KALMAR LÄN</t>
        </is>
      </c>
      <c r="E497" t="inlineStr">
        <is>
          <t>EMMABODA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9052-2022</t>
        </is>
      </c>
      <c r="B498" s="1" t="n">
        <v>44615</v>
      </c>
      <c r="C498" s="1" t="n">
        <v>45192</v>
      </c>
      <c r="D498" t="inlineStr">
        <is>
          <t>KALMAR LÄN</t>
        </is>
      </c>
      <c r="E498" t="inlineStr">
        <is>
          <t>EMMABODA</t>
        </is>
      </c>
      <c r="F498" t="inlineStr">
        <is>
          <t>Kommuner</t>
        </is>
      </c>
      <c r="G498" t="n">
        <v>5.9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9047-2022</t>
        </is>
      </c>
      <c r="B499" s="1" t="n">
        <v>44615</v>
      </c>
      <c r="C499" s="1" t="n">
        <v>45192</v>
      </c>
      <c r="D499" t="inlineStr">
        <is>
          <t>KALMAR LÄN</t>
        </is>
      </c>
      <c r="E499" t="inlineStr">
        <is>
          <t>EMMABODA</t>
        </is>
      </c>
      <c r="F499" t="inlineStr">
        <is>
          <t>Kommuner</t>
        </is>
      </c>
      <c r="G499" t="n">
        <v>10.9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9775-2022</t>
        </is>
      </c>
      <c r="B500" s="1" t="n">
        <v>44619</v>
      </c>
      <c r="C500" s="1" t="n">
        <v>45192</v>
      </c>
      <c r="D500" t="inlineStr">
        <is>
          <t>KALMAR LÄN</t>
        </is>
      </c>
      <c r="E500" t="inlineStr">
        <is>
          <t>EMMABODA</t>
        </is>
      </c>
      <c r="G500" t="n">
        <v>3.5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10631-2022</t>
        </is>
      </c>
      <c r="B501" s="1" t="n">
        <v>44624</v>
      </c>
      <c r="C501" s="1" t="n">
        <v>45192</v>
      </c>
      <c r="D501" t="inlineStr">
        <is>
          <t>KALMAR LÄN</t>
        </is>
      </c>
      <c r="E501" t="inlineStr">
        <is>
          <t>EMMABODA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10962-2022</t>
        </is>
      </c>
      <c r="B502" s="1" t="n">
        <v>44628</v>
      </c>
      <c r="C502" s="1" t="n">
        <v>45192</v>
      </c>
      <c r="D502" t="inlineStr">
        <is>
          <t>KALMAR LÄN</t>
        </is>
      </c>
      <c r="E502" t="inlineStr">
        <is>
          <t>EMMABODA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13035-2022</t>
        </is>
      </c>
      <c r="B503" s="1" t="n">
        <v>44643</v>
      </c>
      <c r="C503" s="1" t="n">
        <v>45192</v>
      </c>
      <c r="D503" t="inlineStr">
        <is>
          <t>KALMAR LÄN</t>
        </is>
      </c>
      <c r="E503" t="inlineStr">
        <is>
          <t>EMMABODA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14377-2022</t>
        </is>
      </c>
      <c r="B504" s="1" t="n">
        <v>44652</v>
      </c>
      <c r="C504" s="1" t="n">
        <v>45192</v>
      </c>
      <c r="D504" t="inlineStr">
        <is>
          <t>KALMAR LÄN</t>
        </is>
      </c>
      <c r="E504" t="inlineStr">
        <is>
          <t>EMMABODA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14374-2022</t>
        </is>
      </c>
      <c r="B505" s="1" t="n">
        <v>44652</v>
      </c>
      <c r="C505" s="1" t="n">
        <v>45192</v>
      </c>
      <c r="D505" t="inlineStr">
        <is>
          <t>KALMAR LÄN</t>
        </is>
      </c>
      <c r="E505" t="inlineStr">
        <is>
          <t>EMMABODA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14381-2022</t>
        </is>
      </c>
      <c r="B506" s="1" t="n">
        <v>44652</v>
      </c>
      <c r="C506" s="1" t="n">
        <v>45192</v>
      </c>
      <c r="D506" t="inlineStr">
        <is>
          <t>KALMAR LÄN</t>
        </is>
      </c>
      <c r="E506" t="inlineStr">
        <is>
          <t>EMMABODA</t>
        </is>
      </c>
      <c r="G506" t="n">
        <v>2.2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17934-2022</t>
        </is>
      </c>
      <c r="B507" s="1" t="n">
        <v>44683</v>
      </c>
      <c r="C507" s="1" t="n">
        <v>45192</v>
      </c>
      <c r="D507" t="inlineStr">
        <is>
          <t>KALMAR LÄN</t>
        </is>
      </c>
      <c r="E507" t="inlineStr">
        <is>
          <t>EMMABODA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18946-2022</t>
        </is>
      </c>
      <c r="B508" s="1" t="n">
        <v>44690</v>
      </c>
      <c r="C508" s="1" t="n">
        <v>45192</v>
      </c>
      <c r="D508" t="inlineStr">
        <is>
          <t>KALMAR LÄN</t>
        </is>
      </c>
      <c r="E508" t="inlineStr">
        <is>
          <t>EMMABODA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19163-2022</t>
        </is>
      </c>
      <c r="B509" s="1" t="n">
        <v>44691</v>
      </c>
      <c r="C509" s="1" t="n">
        <v>45192</v>
      </c>
      <c r="D509" t="inlineStr">
        <is>
          <t>KALMAR LÄN</t>
        </is>
      </c>
      <c r="E509" t="inlineStr">
        <is>
          <t>EMMABODA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23934-2022</t>
        </is>
      </c>
      <c r="B510" s="1" t="n">
        <v>44722</v>
      </c>
      <c r="C510" s="1" t="n">
        <v>45192</v>
      </c>
      <c r="D510" t="inlineStr">
        <is>
          <t>KALMAR LÄN</t>
        </is>
      </c>
      <c r="E510" t="inlineStr">
        <is>
          <t>EMMABODA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24268-2022</t>
        </is>
      </c>
      <c r="B511" s="1" t="n">
        <v>44725</v>
      </c>
      <c r="C511" s="1" t="n">
        <v>45192</v>
      </c>
      <c r="D511" t="inlineStr">
        <is>
          <t>KALMAR LÄN</t>
        </is>
      </c>
      <c r="E511" t="inlineStr">
        <is>
          <t>EMMABODA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24460-2022</t>
        </is>
      </c>
      <c r="B512" s="1" t="n">
        <v>44726</v>
      </c>
      <c r="C512" s="1" t="n">
        <v>45192</v>
      </c>
      <c r="D512" t="inlineStr">
        <is>
          <t>KALMAR LÄN</t>
        </is>
      </c>
      <c r="E512" t="inlineStr">
        <is>
          <t>EMMABODA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26985-2022</t>
        </is>
      </c>
      <c r="B513" s="1" t="n">
        <v>44740</v>
      </c>
      <c r="C513" s="1" t="n">
        <v>45192</v>
      </c>
      <c r="D513" t="inlineStr">
        <is>
          <t>KALMAR LÄN</t>
        </is>
      </c>
      <c r="E513" t="inlineStr">
        <is>
          <t>EMMABODA</t>
        </is>
      </c>
      <c r="F513" t="inlineStr">
        <is>
          <t>Sveaskog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26986-2022</t>
        </is>
      </c>
      <c r="B514" s="1" t="n">
        <v>44740</v>
      </c>
      <c r="C514" s="1" t="n">
        <v>45192</v>
      </c>
      <c r="D514" t="inlineStr">
        <is>
          <t>KALMAR LÄN</t>
        </is>
      </c>
      <c r="E514" t="inlineStr">
        <is>
          <t>EMMABODA</t>
        </is>
      </c>
      <c r="F514" t="inlineStr">
        <is>
          <t>Sveaskog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30823-2022</t>
        </is>
      </c>
      <c r="B515" s="1" t="n">
        <v>44766</v>
      </c>
      <c r="C515" s="1" t="n">
        <v>45192</v>
      </c>
      <c r="D515" t="inlineStr">
        <is>
          <t>KALMAR LÄN</t>
        </is>
      </c>
      <c r="E515" t="inlineStr">
        <is>
          <t>EMMABODA</t>
        </is>
      </c>
      <c r="G515" t="n">
        <v>6.8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31291-2022</t>
        </is>
      </c>
      <c r="B516" s="1" t="n">
        <v>44771</v>
      </c>
      <c r="C516" s="1" t="n">
        <v>45192</v>
      </c>
      <c r="D516" t="inlineStr">
        <is>
          <t>KALMAR LÄN</t>
        </is>
      </c>
      <c r="E516" t="inlineStr">
        <is>
          <t>EMMABODA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31860-2022</t>
        </is>
      </c>
      <c r="B517" s="1" t="n">
        <v>44777</v>
      </c>
      <c r="C517" s="1" t="n">
        <v>45192</v>
      </c>
      <c r="D517" t="inlineStr">
        <is>
          <t>KALMAR LÄN</t>
        </is>
      </c>
      <c r="E517" t="inlineStr">
        <is>
          <t>EMMABODA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32240-2022</t>
        </is>
      </c>
      <c r="B518" s="1" t="n">
        <v>44781</v>
      </c>
      <c r="C518" s="1" t="n">
        <v>45192</v>
      </c>
      <c r="D518" t="inlineStr">
        <is>
          <t>KALMAR LÄN</t>
        </is>
      </c>
      <c r="E518" t="inlineStr">
        <is>
          <t>EMMABODA</t>
        </is>
      </c>
      <c r="G518" t="n">
        <v>5.7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32242-2022</t>
        </is>
      </c>
      <c r="B519" s="1" t="n">
        <v>44781</v>
      </c>
      <c r="C519" s="1" t="n">
        <v>45192</v>
      </c>
      <c r="D519" t="inlineStr">
        <is>
          <t>KALMAR LÄN</t>
        </is>
      </c>
      <c r="E519" t="inlineStr">
        <is>
          <t>EMMABODA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37301-2022</t>
        </is>
      </c>
      <c r="B520" s="1" t="n">
        <v>44808</v>
      </c>
      <c r="C520" s="1" t="n">
        <v>45192</v>
      </c>
      <c r="D520" t="inlineStr">
        <is>
          <t>KALMAR LÄN</t>
        </is>
      </c>
      <c r="E520" t="inlineStr">
        <is>
          <t>EMMABODA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38448-2022</t>
        </is>
      </c>
      <c r="B521" s="1" t="n">
        <v>44813</v>
      </c>
      <c r="C521" s="1" t="n">
        <v>45192</v>
      </c>
      <c r="D521" t="inlineStr">
        <is>
          <t>KALMAR LÄN</t>
        </is>
      </c>
      <c r="E521" t="inlineStr">
        <is>
          <t>EMMABODA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39203-2022</t>
        </is>
      </c>
      <c r="B522" s="1" t="n">
        <v>44817</v>
      </c>
      <c r="C522" s="1" t="n">
        <v>45192</v>
      </c>
      <c r="D522" t="inlineStr">
        <is>
          <t>KALMAR LÄN</t>
        </is>
      </c>
      <c r="E522" t="inlineStr">
        <is>
          <t>EMMABODA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39209-2022</t>
        </is>
      </c>
      <c r="B523" s="1" t="n">
        <v>44817</v>
      </c>
      <c r="C523" s="1" t="n">
        <v>45192</v>
      </c>
      <c r="D523" t="inlineStr">
        <is>
          <t>KALMAR LÄN</t>
        </is>
      </c>
      <c r="E523" t="inlineStr">
        <is>
          <t>EMMABODA</t>
        </is>
      </c>
      <c r="G523" t="n">
        <v>5.3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40934-2022</t>
        </is>
      </c>
      <c r="B524" s="1" t="n">
        <v>44820</v>
      </c>
      <c r="C524" s="1" t="n">
        <v>45192</v>
      </c>
      <c r="D524" t="inlineStr">
        <is>
          <t>KALMAR LÄN</t>
        </is>
      </c>
      <c r="E524" t="inlineStr">
        <is>
          <t>EMMABODA</t>
        </is>
      </c>
      <c r="F524" t="inlineStr">
        <is>
          <t>Övriga Aktiebolag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41543-2022</t>
        </is>
      </c>
      <c r="B525" s="1" t="n">
        <v>44827</v>
      </c>
      <c r="C525" s="1" t="n">
        <v>45192</v>
      </c>
      <c r="D525" t="inlineStr">
        <is>
          <t>KALMAR LÄN</t>
        </is>
      </c>
      <c r="E525" t="inlineStr">
        <is>
          <t>EMMABODA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41545-2022</t>
        </is>
      </c>
      <c r="B526" s="1" t="n">
        <v>44827</v>
      </c>
      <c r="C526" s="1" t="n">
        <v>45192</v>
      </c>
      <c r="D526" t="inlineStr">
        <is>
          <t>KALMAR LÄN</t>
        </is>
      </c>
      <c r="E526" t="inlineStr">
        <is>
          <t>EMMABODA</t>
        </is>
      </c>
      <c r="G526" t="n">
        <v>3.8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44671-2022</t>
        </is>
      </c>
      <c r="B527" s="1" t="n">
        <v>44839</v>
      </c>
      <c r="C527" s="1" t="n">
        <v>45192</v>
      </c>
      <c r="D527" t="inlineStr">
        <is>
          <t>KALMAR LÄN</t>
        </is>
      </c>
      <c r="E527" t="inlineStr">
        <is>
          <t>EMMABODA</t>
        </is>
      </c>
      <c r="F527" t="inlineStr">
        <is>
          <t>Övriga Aktiebolag</t>
        </is>
      </c>
      <c r="G527" t="n">
        <v>4.8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44924-2022</t>
        </is>
      </c>
      <c r="B528" s="1" t="n">
        <v>44840</v>
      </c>
      <c r="C528" s="1" t="n">
        <v>45192</v>
      </c>
      <c r="D528" t="inlineStr">
        <is>
          <t>KALMAR LÄN</t>
        </is>
      </c>
      <c r="E528" t="inlineStr">
        <is>
          <t>EMMABODA</t>
        </is>
      </c>
      <c r="F528" t="inlineStr">
        <is>
          <t>Övriga Aktiebolag</t>
        </is>
      </c>
      <c r="G528" t="n">
        <v>1.5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46648-2022</t>
        </is>
      </c>
      <c r="B529" s="1" t="n">
        <v>44849</v>
      </c>
      <c r="C529" s="1" t="n">
        <v>45192</v>
      </c>
      <c r="D529" t="inlineStr">
        <is>
          <t>KALMAR LÄN</t>
        </is>
      </c>
      <c r="E529" t="inlineStr">
        <is>
          <t>EMMABODA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50500-2022</t>
        </is>
      </c>
      <c r="B530" s="1" t="n">
        <v>44861</v>
      </c>
      <c r="C530" s="1" t="n">
        <v>45192</v>
      </c>
      <c r="D530" t="inlineStr">
        <is>
          <t>KALMAR LÄN</t>
        </is>
      </c>
      <c r="E530" t="inlineStr">
        <is>
          <t>EMMABODA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53350-2022</t>
        </is>
      </c>
      <c r="B531" s="1" t="n">
        <v>44879</v>
      </c>
      <c r="C531" s="1" t="n">
        <v>45192</v>
      </c>
      <c r="D531" t="inlineStr">
        <is>
          <t>KALMAR LÄN</t>
        </is>
      </c>
      <c r="E531" t="inlineStr">
        <is>
          <t>EMMABODA</t>
        </is>
      </c>
      <c r="G531" t="n">
        <v>4.3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58321-2022</t>
        </is>
      </c>
      <c r="B532" s="1" t="n">
        <v>44893</v>
      </c>
      <c r="C532" s="1" t="n">
        <v>45192</v>
      </c>
      <c r="D532" t="inlineStr">
        <is>
          <t>KALMAR LÄN</t>
        </is>
      </c>
      <c r="E532" t="inlineStr">
        <is>
          <t>EMMABODA</t>
        </is>
      </c>
      <c r="G532" t="n">
        <v>4.6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58303-2022</t>
        </is>
      </c>
      <c r="B533" s="1" t="n">
        <v>44893</v>
      </c>
      <c r="C533" s="1" t="n">
        <v>45192</v>
      </c>
      <c r="D533" t="inlineStr">
        <is>
          <t>KALMAR LÄN</t>
        </is>
      </c>
      <c r="E533" t="inlineStr">
        <is>
          <t>EMMABODA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58327-2022</t>
        </is>
      </c>
      <c r="B534" s="1" t="n">
        <v>44893</v>
      </c>
      <c r="C534" s="1" t="n">
        <v>45192</v>
      </c>
      <c r="D534" t="inlineStr">
        <is>
          <t>KALMAR LÄN</t>
        </is>
      </c>
      <c r="E534" t="inlineStr">
        <is>
          <t>EMMABODA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58883-2022</t>
        </is>
      </c>
      <c r="B535" s="1" t="n">
        <v>44895</v>
      </c>
      <c r="C535" s="1" t="n">
        <v>45192</v>
      </c>
      <c r="D535" t="inlineStr">
        <is>
          <t>KALMAR LÄN</t>
        </is>
      </c>
      <c r="E535" t="inlineStr">
        <is>
          <t>EMMABODA</t>
        </is>
      </c>
      <c r="G535" t="n">
        <v>2.5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59764-2022</t>
        </is>
      </c>
      <c r="B536" s="1" t="n">
        <v>44900</v>
      </c>
      <c r="C536" s="1" t="n">
        <v>45192</v>
      </c>
      <c r="D536" t="inlineStr">
        <is>
          <t>KALMAR LÄN</t>
        </is>
      </c>
      <c r="E536" t="inlineStr">
        <is>
          <t>EMMABODA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58648-2022</t>
        </is>
      </c>
      <c r="B537" s="1" t="n">
        <v>44902</v>
      </c>
      <c r="C537" s="1" t="n">
        <v>45192</v>
      </c>
      <c r="D537" t="inlineStr">
        <is>
          <t>KALMAR LÄN</t>
        </is>
      </c>
      <c r="E537" t="inlineStr">
        <is>
          <t>EMMABODA</t>
        </is>
      </c>
      <c r="F537" t="inlineStr">
        <is>
          <t>Sveaskog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58656-2022</t>
        </is>
      </c>
      <c r="B538" s="1" t="n">
        <v>44902</v>
      </c>
      <c r="C538" s="1" t="n">
        <v>45192</v>
      </c>
      <c r="D538" t="inlineStr">
        <is>
          <t>KALMAR LÄN</t>
        </is>
      </c>
      <c r="E538" t="inlineStr">
        <is>
          <t>EMMABODA</t>
        </is>
      </c>
      <c r="F538" t="inlineStr">
        <is>
          <t>Sveaskog</t>
        </is>
      </c>
      <c r="G538" t="n">
        <v>7.3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61756-2022</t>
        </is>
      </c>
      <c r="B539" s="1" t="n">
        <v>44911</v>
      </c>
      <c r="C539" s="1" t="n">
        <v>45192</v>
      </c>
      <c r="D539" t="inlineStr">
        <is>
          <t>KALMAR LÄN</t>
        </is>
      </c>
      <c r="E539" t="inlineStr">
        <is>
          <t>EMMABODA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61791-2022</t>
        </is>
      </c>
      <c r="B540" s="1" t="n">
        <v>44911</v>
      </c>
      <c r="C540" s="1" t="n">
        <v>45192</v>
      </c>
      <c r="D540" t="inlineStr">
        <is>
          <t>KALMAR LÄN</t>
        </is>
      </c>
      <c r="E540" t="inlineStr">
        <is>
          <t>EMMABODA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60708-2022</t>
        </is>
      </c>
      <c r="B541" s="1" t="n">
        <v>44912</v>
      </c>
      <c r="C541" s="1" t="n">
        <v>45192</v>
      </c>
      <c r="D541" t="inlineStr">
        <is>
          <t>KALMAR LÄN</t>
        </is>
      </c>
      <c r="E541" t="inlineStr">
        <is>
          <t>EMMABODA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60707-2022</t>
        </is>
      </c>
      <c r="B542" s="1" t="n">
        <v>44912</v>
      </c>
      <c r="C542" s="1" t="n">
        <v>45192</v>
      </c>
      <c r="D542" t="inlineStr">
        <is>
          <t>KALMAR LÄN</t>
        </is>
      </c>
      <c r="E542" t="inlineStr">
        <is>
          <t>EMMABODA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2643-2023</t>
        </is>
      </c>
      <c r="B543" s="1" t="n">
        <v>44944</v>
      </c>
      <c r="C543" s="1" t="n">
        <v>45192</v>
      </c>
      <c r="D543" t="inlineStr">
        <is>
          <t>KALMAR LÄN</t>
        </is>
      </c>
      <c r="E543" t="inlineStr">
        <is>
          <t>EMMABODA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3344-2023</t>
        </is>
      </c>
      <c r="B544" s="1" t="n">
        <v>44949</v>
      </c>
      <c r="C544" s="1" t="n">
        <v>45192</v>
      </c>
      <c r="D544" t="inlineStr">
        <is>
          <t>KALMAR LÄN</t>
        </is>
      </c>
      <c r="E544" t="inlineStr">
        <is>
          <t>EMMABODA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3871-2023</t>
        </is>
      </c>
      <c r="B545" s="1" t="n">
        <v>44951</v>
      </c>
      <c r="C545" s="1" t="n">
        <v>45192</v>
      </c>
      <c r="D545" t="inlineStr">
        <is>
          <t>KALMAR LÄN</t>
        </is>
      </c>
      <c r="E545" t="inlineStr">
        <is>
          <t>EMMABODA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4198-2023</t>
        </is>
      </c>
      <c r="B546" s="1" t="n">
        <v>44953</v>
      </c>
      <c r="C546" s="1" t="n">
        <v>45192</v>
      </c>
      <c r="D546" t="inlineStr">
        <is>
          <t>KALMAR LÄN</t>
        </is>
      </c>
      <c r="E546" t="inlineStr">
        <is>
          <t>EMMABODA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4173-2023</t>
        </is>
      </c>
      <c r="B547" s="1" t="n">
        <v>44953</v>
      </c>
      <c r="C547" s="1" t="n">
        <v>45192</v>
      </c>
      <c r="D547" t="inlineStr">
        <is>
          <t>KALMAR LÄN</t>
        </is>
      </c>
      <c r="E547" t="inlineStr">
        <is>
          <t>EMMABODA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4175-2023</t>
        </is>
      </c>
      <c r="B548" s="1" t="n">
        <v>44953</v>
      </c>
      <c r="C548" s="1" t="n">
        <v>45192</v>
      </c>
      <c r="D548" t="inlineStr">
        <is>
          <t>KALMAR LÄN</t>
        </is>
      </c>
      <c r="E548" t="inlineStr">
        <is>
          <t>EMMABODA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4201-2023</t>
        </is>
      </c>
      <c r="B549" s="1" t="n">
        <v>44953</v>
      </c>
      <c r="C549" s="1" t="n">
        <v>45192</v>
      </c>
      <c r="D549" t="inlineStr">
        <is>
          <t>KALMAR LÄN</t>
        </is>
      </c>
      <c r="E549" t="inlineStr">
        <is>
          <t>EMMABODA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4885-2023</t>
        </is>
      </c>
      <c r="B550" s="1" t="n">
        <v>44955</v>
      </c>
      <c r="C550" s="1" t="n">
        <v>45192</v>
      </c>
      <c r="D550" t="inlineStr">
        <is>
          <t>KALMAR LÄN</t>
        </is>
      </c>
      <c r="E550" t="inlineStr">
        <is>
          <t>EMMABODA</t>
        </is>
      </c>
      <c r="G550" t="n">
        <v>4.7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4947-2023</t>
        </is>
      </c>
      <c r="B551" s="1" t="n">
        <v>44958</v>
      </c>
      <c r="C551" s="1" t="n">
        <v>45192</v>
      </c>
      <c r="D551" t="inlineStr">
        <is>
          <t>KALMAR LÄN</t>
        </is>
      </c>
      <c r="E551" t="inlineStr">
        <is>
          <t>EMMABODA</t>
        </is>
      </c>
      <c r="G551" t="n">
        <v>3.3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5345-2023</t>
        </is>
      </c>
      <c r="B552" s="1" t="n">
        <v>44959</v>
      </c>
      <c r="C552" s="1" t="n">
        <v>45192</v>
      </c>
      <c r="D552" t="inlineStr">
        <is>
          <t>KALMAR LÄN</t>
        </is>
      </c>
      <c r="E552" t="inlineStr">
        <is>
          <t>EMMABODA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5666-2023</t>
        </is>
      </c>
      <c r="B553" s="1" t="n">
        <v>44960</v>
      </c>
      <c r="C553" s="1" t="n">
        <v>45192</v>
      </c>
      <c r="D553" t="inlineStr">
        <is>
          <t>KALMAR LÄN</t>
        </is>
      </c>
      <c r="E553" t="inlineStr">
        <is>
          <t>EMMABODA</t>
        </is>
      </c>
      <c r="G553" t="n">
        <v>2.8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6818-2023</t>
        </is>
      </c>
      <c r="B554" s="1" t="n">
        <v>44967</v>
      </c>
      <c r="C554" s="1" t="n">
        <v>45192</v>
      </c>
      <c r="D554" t="inlineStr">
        <is>
          <t>KALMAR LÄN</t>
        </is>
      </c>
      <c r="E554" t="inlineStr">
        <is>
          <t>EMMABODA</t>
        </is>
      </c>
      <c r="G554" t="n">
        <v>5.5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8397-2023</t>
        </is>
      </c>
      <c r="B555" s="1" t="n">
        <v>44977</v>
      </c>
      <c r="C555" s="1" t="n">
        <v>45192</v>
      </c>
      <c r="D555" t="inlineStr">
        <is>
          <t>KALMAR LÄN</t>
        </is>
      </c>
      <c r="E555" t="inlineStr">
        <is>
          <t>EMMABODA</t>
        </is>
      </c>
      <c r="G555" t="n">
        <v>5.6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8913-2023</t>
        </is>
      </c>
      <c r="B556" s="1" t="n">
        <v>44979</v>
      </c>
      <c r="C556" s="1" t="n">
        <v>45192</v>
      </c>
      <c r="D556" t="inlineStr">
        <is>
          <t>KALMAR LÄN</t>
        </is>
      </c>
      <c r="E556" t="inlineStr">
        <is>
          <t>EMMABODA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9246-2023</t>
        </is>
      </c>
      <c r="B557" s="1" t="n">
        <v>44980</v>
      </c>
      <c r="C557" s="1" t="n">
        <v>45192</v>
      </c>
      <c r="D557" t="inlineStr">
        <is>
          <t>KALMAR LÄN</t>
        </is>
      </c>
      <c r="E557" t="inlineStr">
        <is>
          <t>EMMABODA</t>
        </is>
      </c>
      <c r="G557" t="n">
        <v>7.8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9640-2023</t>
        </is>
      </c>
      <c r="B558" s="1" t="n">
        <v>44984</v>
      </c>
      <c r="C558" s="1" t="n">
        <v>45192</v>
      </c>
      <c r="D558" t="inlineStr">
        <is>
          <t>KALMAR LÄN</t>
        </is>
      </c>
      <c r="E558" t="inlineStr">
        <is>
          <t>EMMABODA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11433-2023</t>
        </is>
      </c>
      <c r="B559" s="1" t="n">
        <v>44993</v>
      </c>
      <c r="C559" s="1" t="n">
        <v>45192</v>
      </c>
      <c r="D559" t="inlineStr">
        <is>
          <t>KALMAR LÄN</t>
        </is>
      </c>
      <c r="E559" t="inlineStr">
        <is>
          <t>EMMABODA</t>
        </is>
      </c>
      <c r="G559" t="n">
        <v>3.4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11434-2023</t>
        </is>
      </c>
      <c r="B560" s="1" t="n">
        <v>44993</v>
      </c>
      <c r="C560" s="1" t="n">
        <v>45192</v>
      </c>
      <c r="D560" t="inlineStr">
        <is>
          <t>KALMAR LÄN</t>
        </is>
      </c>
      <c r="E560" t="inlineStr">
        <is>
          <t>EMMABODA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12014-2023</t>
        </is>
      </c>
      <c r="B561" s="1" t="n">
        <v>44995</v>
      </c>
      <c r="C561" s="1" t="n">
        <v>45192</v>
      </c>
      <c r="D561" t="inlineStr">
        <is>
          <t>KALMAR LÄN</t>
        </is>
      </c>
      <c r="E561" t="inlineStr">
        <is>
          <t>EMMABODA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12085-2023</t>
        </is>
      </c>
      <c r="B562" s="1" t="n">
        <v>44997</v>
      </c>
      <c r="C562" s="1" t="n">
        <v>45192</v>
      </c>
      <c r="D562" t="inlineStr">
        <is>
          <t>KALMAR LÄN</t>
        </is>
      </c>
      <c r="E562" t="inlineStr">
        <is>
          <t>EMMABODA</t>
        </is>
      </c>
      <c r="G562" t="n">
        <v>12.1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13131-2023</t>
        </is>
      </c>
      <c r="B563" s="1" t="n">
        <v>45002</v>
      </c>
      <c r="C563" s="1" t="n">
        <v>45192</v>
      </c>
      <c r="D563" t="inlineStr">
        <is>
          <t>KALMAR LÄN</t>
        </is>
      </c>
      <c r="E563" t="inlineStr">
        <is>
          <t>EMMABODA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14140-2023</t>
        </is>
      </c>
      <c r="B564" s="1" t="n">
        <v>45009</v>
      </c>
      <c r="C564" s="1" t="n">
        <v>45192</v>
      </c>
      <c r="D564" t="inlineStr">
        <is>
          <t>KALMAR LÄN</t>
        </is>
      </c>
      <c r="E564" t="inlineStr">
        <is>
          <t>EMMABODA</t>
        </is>
      </c>
      <c r="G564" t="n">
        <v>1.5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16236-2023</t>
        </is>
      </c>
      <c r="B565" s="1" t="n">
        <v>45028</v>
      </c>
      <c r="C565" s="1" t="n">
        <v>45192</v>
      </c>
      <c r="D565" t="inlineStr">
        <is>
          <t>KALMAR LÄN</t>
        </is>
      </c>
      <c r="E565" t="inlineStr">
        <is>
          <t>EMMABODA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16508-2023</t>
        </is>
      </c>
      <c r="B566" s="1" t="n">
        <v>45029</v>
      </c>
      <c r="C566" s="1" t="n">
        <v>45192</v>
      </c>
      <c r="D566" t="inlineStr">
        <is>
          <t>KALMAR LÄN</t>
        </is>
      </c>
      <c r="E566" t="inlineStr">
        <is>
          <t>EMMABODA</t>
        </is>
      </c>
      <c r="G566" t="n">
        <v>6.7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17975-2023</t>
        </is>
      </c>
      <c r="B567" s="1" t="n">
        <v>45040</v>
      </c>
      <c r="C567" s="1" t="n">
        <v>45192</v>
      </c>
      <c r="D567" t="inlineStr">
        <is>
          <t>KALMAR LÄN</t>
        </is>
      </c>
      <c r="E567" t="inlineStr">
        <is>
          <t>EMMABODA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19210-2023</t>
        </is>
      </c>
      <c r="B568" s="1" t="n">
        <v>45048</v>
      </c>
      <c r="C568" s="1" t="n">
        <v>45192</v>
      </c>
      <c r="D568" t="inlineStr">
        <is>
          <t>KALMAR LÄN</t>
        </is>
      </c>
      <c r="E568" t="inlineStr">
        <is>
          <t>EMMABODA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19372-2023</t>
        </is>
      </c>
      <c r="B569" s="1" t="n">
        <v>45049</v>
      </c>
      <c r="C569" s="1" t="n">
        <v>45192</v>
      </c>
      <c r="D569" t="inlineStr">
        <is>
          <t>KALMAR LÄN</t>
        </is>
      </c>
      <c r="E569" t="inlineStr">
        <is>
          <t>EMMABODA</t>
        </is>
      </c>
      <c r="G569" t="n">
        <v>3.7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19395-2023</t>
        </is>
      </c>
      <c r="B570" s="1" t="n">
        <v>45049</v>
      </c>
      <c r="C570" s="1" t="n">
        <v>45192</v>
      </c>
      <c r="D570" t="inlineStr">
        <is>
          <t>KALMAR LÄN</t>
        </is>
      </c>
      <c r="E570" t="inlineStr">
        <is>
          <t>EMMABODA</t>
        </is>
      </c>
      <c r="G570" t="n">
        <v>1.4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19686-2023</t>
        </is>
      </c>
      <c r="B571" s="1" t="n">
        <v>45051</v>
      </c>
      <c r="C571" s="1" t="n">
        <v>45192</v>
      </c>
      <c r="D571" t="inlineStr">
        <is>
          <t>KALMAR LÄN</t>
        </is>
      </c>
      <c r="E571" t="inlineStr">
        <is>
          <t>EMMABODA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20420-2023</t>
        </is>
      </c>
      <c r="B572" s="1" t="n">
        <v>45056</v>
      </c>
      <c r="C572" s="1" t="n">
        <v>45192</v>
      </c>
      <c r="D572" t="inlineStr">
        <is>
          <t>KALMAR LÄN</t>
        </is>
      </c>
      <c r="E572" t="inlineStr">
        <is>
          <t>EMMABODA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20481-2023</t>
        </is>
      </c>
      <c r="B573" s="1" t="n">
        <v>45057</v>
      </c>
      <c r="C573" s="1" t="n">
        <v>45192</v>
      </c>
      <c r="D573" t="inlineStr">
        <is>
          <t>KALMAR LÄN</t>
        </is>
      </c>
      <c r="E573" t="inlineStr">
        <is>
          <t>EMMABODA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21644-2023</t>
        </is>
      </c>
      <c r="B574" s="1" t="n">
        <v>45063</v>
      </c>
      <c r="C574" s="1" t="n">
        <v>45192</v>
      </c>
      <c r="D574" t="inlineStr">
        <is>
          <t>KALMAR LÄN</t>
        </is>
      </c>
      <c r="E574" t="inlineStr">
        <is>
          <t>EMMABODA</t>
        </is>
      </c>
      <c r="F574" t="inlineStr">
        <is>
          <t>Sveaskog</t>
        </is>
      </c>
      <c r="G574" t="n">
        <v>6.3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21798-2023</t>
        </is>
      </c>
      <c r="B575" s="1" t="n">
        <v>45067</v>
      </c>
      <c r="C575" s="1" t="n">
        <v>45192</v>
      </c>
      <c r="D575" t="inlineStr">
        <is>
          <t>KALMAR LÄN</t>
        </is>
      </c>
      <c r="E575" t="inlineStr">
        <is>
          <t>EMMABODA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22117-2023</t>
        </is>
      </c>
      <c r="B576" s="1" t="n">
        <v>45069</v>
      </c>
      <c r="C576" s="1" t="n">
        <v>45192</v>
      </c>
      <c r="D576" t="inlineStr">
        <is>
          <t>KALMAR LÄN</t>
        </is>
      </c>
      <c r="E576" t="inlineStr">
        <is>
          <t>EMMABODA</t>
        </is>
      </c>
      <c r="G576" t="n">
        <v>5.2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22099-2023</t>
        </is>
      </c>
      <c r="B577" s="1" t="n">
        <v>45069</v>
      </c>
      <c r="C577" s="1" t="n">
        <v>45192</v>
      </c>
      <c r="D577" t="inlineStr">
        <is>
          <t>KALMAR LÄN</t>
        </is>
      </c>
      <c r="E577" t="inlineStr">
        <is>
          <t>EMMABODA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22300-2023</t>
        </is>
      </c>
      <c r="B578" s="1" t="n">
        <v>45070</v>
      </c>
      <c r="C578" s="1" t="n">
        <v>45192</v>
      </c>
      <c r="D578" t="inlineStr">
        <is>
          <t>KALMAR LÄN</t>
        </is>
      </c>
      <c r="E578" t="inlineStr">
        <is>
          <t>EMMABODA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23257-2023</t>
        </is>
      </c>
      <c r="B579" s="1" t="n">
        <v>45071</v>
      </c>
      <c r="C579" s="1" t="n">
        <v>45192</v>
      </c>
      <c r="D579" t="inlineStr">
        <is>
          <t>KALMAR LÄN</t>
        </is>
      </c>
      <c r="E579" t="inlineStr">
        <is>
          <t>EMMABODA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23459-2023</t>
        </is>
      </c>
      <c r="B580" s="1" t="n">
        <v>45072</v>
      </c>
      <c r="C580" s="1" t="n">
        <v>45192</v>
      </c>
      <c r="D580" t="inlineStr">
        <is>
          <t>KALMAR LÄN</t>
        </is>
      </c>
      <c r="E580" t="inlineStr">
        <is>
          <t>EMMABODA</t>
        </is>
      </c>
      <c r="G580" t="n">
        <v>4.6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23033-2023</t>
        </is>
      </c>
      <c r="B581" s="1" t="n">
        <v>45074</v>
      </c>
      <c r="C581" s="1" t="n">
        <v>45192</v>
      </c>
      <c r="D581" t="inlineStr">
        <is>
          <t>KALMAR LÄN</t>
        </is>
      </c>
      <c r="E581" t="inlineStr">
        <is>
          <t>EMMABODA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24228-2023</t>
        </is>
      </c>
      <c r="B582" s="1" t="n">
        <v>45079</v>
      </c>
      <c r="C582" s="1" t="n">
        <v>45192</v>
      </c>
      <c r="D582" t="inlineStr">
        <is>
          <t>KALMAR LÄN</t>
        </is>
      </c>
      <c r="E582" t="inlineStr">
        <is>
          <t>EMMABODA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24782-2023</t>
        </is>
      </c>
      <c r="B583" s="1" t="n">
        <v>45084</v>
      </c>
      <c r="C583" s="1" t="n">
        <v>45192</v>
      </c>
      <c r="D583" t="inlineStr">
        <is>
          <t>KALMAR LÄN</t>
        </is>
      </c>
      <c r="E583" t="inlineStr">
        <is>
          <t>EMMABODA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24795-2023</t>
        </is>
      </c>
      <c r="B584" s="1" t="n">
        <v>45084</v>
      </c>
      <c r="C584" s="1" t="n">
        <v>45192</v>
      </c>
      <c r="D584" t="inlineStr">
        <is>
          <t>KALMAR LÄN</t>
        </is>
      </c>
      <c r="E584" t="inlineStr">
        <is>
          <t>EMMABODA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25951-2023</t>
        </is>
      </c>
      <c r="B585" s="1" t="n">
        <v>45085</v>
      </c>
      <c r="C585" s="1" t="n">
        <v>45192</v>
      </c>
      <c r="D585" t="inlineStr">
        <is>
          <t>KALMAR LÄN</t>
        </is>
      </c>
      <c r="E585" t="inlineStr">
        <is>
          <t>EMMABODA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26971-2023</t>
        </is>
      </c>
      <c r="B586" s="1" t="n">
        <v>45091</v>
      </c>
      <c r="C586" s="1" t="n">
        <v>45192</v>
      </c>
      <c r="D586" t="inlineStr">
        <is>
          <t>KALMAR LÄN</t>
        </is>
      </c>
      <c r="E586" t="inlineStr">
        <is>
          <t>EMMABODA</t>
        </is>
      </c>
      <c r="G586" t="n">
        <v>5.5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26018-2023</t>
        </is>
      </c>
      <c r="B587" s="1" t="n">
        <v>45091</v>
      </c>
      <c r="C587" s="1" t="n">
        <v>45192</v>
      </c>
      <c r="D587" t="inlineStr">
        <is>
          <t>KALMAR LÄN</t>
        </is>
      </c>
      <c r="E587" t="inlineStr">
        <is>
          <t>EMMABODA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27416-2023</t>
        </is>
      </c>
      <c r="B588" s="1" t="n">
        <v>45092</v>
      </c>
      <c r="C588" s="1" t="n">
        <v>45192</v>
      </c>
      <c r="D588" t="inlineStr">
        <is>
          <t>KALMAR LÄN</t>
        </is>
      </c>
      <c r="E588" t="inlineStr">
        <is>
          <t>EMMABODA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27414-2023</t>
        </is>
      </c>
      <c r="B589" s="1" t="n">
        <v>45092</v>
      </c>
      <c r="C589" s="1" t="n">
        <v>45192</v>
      </c>
      <c r="D589" t="inlineStr">
        <is>
          <t>KALMAR LÄN</t>
        </is>
      </c>
      <c r="E589" t="inlineStr">
        <is>
          <t>EMMABODA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27028-2023</t>
        </is>
      </c>
      <c r="B590" s="1" t="n">
        <v>45095</v>
      </c>
      <c r="C590" s="1" t="n">
        <v>45192</v>
      </c>
      <c r="D590" t="inlineStr">
        <is>
          <t>KALMAR LÄN</t>
        </is>
      </c>
      <c r="E590" t="inlineStr">
        <is>
          <t>EMMABODA</t>
        </is>
      </c>
      <c r="G590" t="n">
        <v>11.3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27519-2023</t>
        </is>
      </c>
      <c r="B591" s="1" t="n">
        <v>45097</v>
      </c>
      <c r="C591" s="1" t="n">
        <v>45192</v>
      </c>
      <c r="D591" t="inlineStr">
        <is>
          <t>KALMAR LÄN</t>
        </is>
      </c>
      <c r="E591" t="inlineStr">
        <is>
          <t>EMMABODA</t>
        </is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27560-2023</t>
        </is>
      </c>
      <c r="B592" s="1" t="n">
        <v>45097</v>
      </c>
      <c r="C592" s="1" t="n">
        <v>45192</v>
      </c>
      <c r="D592" t="inlineStr">
        <is>
          <t>KALMAR LÄN</t>
        </is>
      </c>
      <c r="E592" t="inlineStr">
        <is>
          <t>EMMABODA</t>
        </is>
      </c>
      <c r="G592" t="n">
        <v>7.1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27521-2023</t>
        </is>
      </c>
      <c r="B593" s="1" t="n">
        <v>45097</v>
      </c>
      <c r="C593" s="1" t="n">
        <v>45192</v>
      </c>
      <c r="D593" t="inlineStr">
        <is>
          <t>KALMAR LÄN</t>
        </is>
      </c>
      <c r="E593" t="inlineStr">
        <is>
          <t>EMMABODA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28295-2023</t>
        </is>
      </c>
      <c r="B594" s="1" t="n">
        <v>45099</v>
      </c>
      <c r="C594" s="1" t="n">
        <v>45192</v>
      </c>
      <c r="D594" t="inlineStr">
        <is>
          <t>KALMAR LÄN</t>
        </is>
      </c>
      <c r="E594" t="inlineStr">
        <is>
          <t>EMMABODA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28440-2023</t>
        </is>
      </c>
      <c r="B595" s="1" t="n">
        <v>45102</v>
      </c>
      <c r="C595" s="1" t="n">
        <v>45192</v>
      </c>
      <c r="D595" t="inlineStr">
        <is>
          <t>KALMAR LÄN</t>
        </is>
      </c>
      <c r="E595" t="inlineStr">
        <is>
          <t>EMMABODA</t>
        </is>
      </c>
      <c r="G595" t="n">
        <v>4.7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28439-2023</t>
        </is>
      </c>
      <c r="B596" s="1" t="n">
        <v>45102</v>
      </c>
      <c r="C596" s="1" t="n">
        <v>45192</v>
      </c>
      <c r="D596" t="inlineStr">
        <is>
          <t>KALMAR LÄN</t>
        </is>
      </c>
      <c r="E596" t="inlineStr">
        <is>
          <t>EMMABODA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28437-2023</t>
        </is>
      </c>
      <c r="B597" s="1" t="n">
        <v>45102</v>
      </c>
      <c r="C597" s="1" t="n">
        <v>45192</v>
      </c>
      <c r="D597" t="inlineStr">
        <is>
          <t>KALMAR LÄN</t>
        </is>
      </c>
      <c r="E597" t="inlineStr">
        <is>
          <t>EMMABODA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28441-2023</t>
        </is>
      </c>
      <c r="B598" s="1" t="n">
        <v>45102</v>
      </c>
      <c r="C598" s="1" t="n">
        <v>45192</v>
      </c>
      <c r="D598" t="inlineStr">
        <is>
          <t>KALMAR LÄN</t>
        </is>
      </c>
      <c r="E598" t="inlineStr">
        <is>
          <t>EMMABODA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28871-2023</t>
        </is>
      </c>
      <c r="B599" s="1" t="n">
        <v>45104</v>
      </c>
      <c r="C599" s="1" t="n">
        <v>45192</v>
      </c>
      <c r="D599" t="inlineStr">
        <is>
          <t>KALMAR LÄN</t>
        </is>
      </c>
      <c r="E599" t="inlineStr">
        <is>
          <t>EMMABODA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29782-2023</t>
        </is>
      </c>
      <c r="B600" s="1" t="n">
        <v>45107</v>
      </c>
      <c r="C600" s="1" t="n">
        <v>45192</v>
      </c>
      <c r="D600" t="inlineStr">
        <is>
          <t>KALMAR LÄN</t>
        </is>
      </c>
      <c r="E600" t="inlineStr">
        <is>
          <t>EMMABODA</t>
        </is>
      </c>
      <c r="G600" t="n">
        <v>7.4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29755-2023</t>
        </is>
      </c>
      <c r="B601" s="1" t="n">
        <v>45107</v>
      </c>
      <c r="C601" s="1" t="n">
        <v>45192</v>
      </c>
      <c r="D601" t="inlineStr">
        <is>
          <t>KALMAR LÄN</t>
        </is>
      </c>
      <c r="E601" t="inlineStr">
        <is>
          <t>EMMABODA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31075-2023</t>
        </is>
      </c>
      <c r="B602" s="1" t="n">
        <v>45113</v>
      </c>
      <c r="C602" s="1" t="n">
        <v>45192</v>
      </c>
      <c r="D602" t="inlineStr">
        <is>
          <t>KALMAR LÄN</t>
        </is>
      </c>
      <c r="E602" t="inlineStr">
        <is>
          <t>EMMABODA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31608-2023</t>
        </is>
      </c>
      <c r="B603" s="1" t="n">
        <v>45117</v>
      </c>
      <c r="C603" s="1" t="n">
        <v>45192</v>
      </c>
      <c r="D603" t="inlineStr">
        <is>
          <t>KALMAR LÄN</t>
        </is>
      </c>
      <c r="E603" t="inlineStr">
        <is>
          <t>EMMABODA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31713-2023</t>
        </is>
      </c>
      <c r="B604" s="1" t="n">
        <v>45117</v>
      </c>
      <c r="C604" s="1" t="n">
        <v>45192</v>
      </c>
      <c r="D604" t="inlineStr">
        <is>
          <t>KALMAR LÄN</t>
        </is>
      </c>
      <c r="E604" t="inlineStr">
        <is>
          <t>EMMABODA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32656-2023</t>
        </is>
      </c>
      <c r="B605" s="1" t="n">
        <v>45121</v>
      </c>
      <c r="C605" s="1" t="n">
        <v>45192</v>
      </c>
      <c r="D605" t="inlineStr">
        <is>
          <t>KALMAR LÄN</t>
        </is>
      </c>
      <c r="E605" t="inlineStr">
        <is>
          <t>EMMABODA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33050-2023</t>
        </is>
      </c>
      <c r="B606" s="1" t="n">
        <v>45126</v>
      </c>
      <c r="C606" s="1" t="n">
        <v>45192</v>
      </c>
      <c r="D606" t="inlineStr">
        <is>
          <t>KALMAR LÄN</t>
        </is>
      </c>
      <c r="E606" t="inlineStr">
        <is>
          <t>EMMABODA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33070-2023</t>
        </is>
      </c>
      <c r="B607" s="1" t="n">
        <v>45126</v>
      </c>
      <c r="C607" s="1" t="n">
        <v>45192</v>
      </c>
      <c r="D607" t="inlineStr">
        <is>
          <t>KALMAR LÄN</t>
        </is>
      </c>
      <c r="E607" t="inlineStr">
        <is>
          <t>EMMABODA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33065-2023</t>
        </is>
      </c>
      <c r="B608" s="1" t="n">
        <v>45126</v>
      </c>
      <c r="C608" s="1" t="n">
        <v>45192</v>
      </c>
      <c r="D608" t="inlineStr">
        <is>
          <t>KALMAR LÄN</t>
        </is>
      </c>
      <c r="E608" t="inlineStr">
        <is>
          <t>EMMABODA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33061-2023</t>
        </is>
      </c>
      <c r="B609" s="1" t="n">
        <v>45126</v>
      </c>
      <c r="C609" s="1" t="n">
        <v>45192</v>
      </c>
      <c r="D609" t="inlineStr">
        <is>
          <t>KALMAR LÄN</t>
        </is>
      </c>
      <c r="E609" t="inlineStr">
        <is>
          <t>EMMABODA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33606-2023</t>
        </is>
      </c>
      <c r="B610" s="1" t="n">
        <v>45132</v>
      </c>
      <c r="C610" s="1" t="n">
        <v>45192</v>
      </c>
      <c r="D610" t="inlineStr">
        <is>
          <t>KALMAR LÄN</t>
        </is>
      </c>
      <c r="E610" t="inlineStr">
        <is>
          <t>EMMABODA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34493-2023</t>
        </is>
      </c>
      <c r="B611" s="1" t="n">
        <v>45140</v>
      </c>
      <c r="C611" s="1" t="n">
        <v>45192</v>
      </c>
      <c r="D611" t="inlineStr">
        <is>
          <t>KALMAR LÄN</t>
        </is>
      </c>
      <c r="E611" t="inlineStr">
        <is>
          <t>EMMABODA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37093-2023</t>
        </is>
      </c>
      <c r="B612" s="1" t="n">
        <v>45155</v>
      </c>
      <c r="C612" s="1" t="n">
        <v>45192</v>
      </c>
      <c r="D612" t="inlineStr">
        <is>
          <t>KALMAR LÄN</t>
        </is>
      </c>
      <c r="E612" t="inlineStr">
        <is>
          <t>EMMABODA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37060-2023</t>
        </is>
      </c>
      <c r="B613" s="1" t="n">
        <v>45155</v>
      </c>
      <c r="C613" s="1" t="n">
        <v>45192</v>
      </c>
      <c r="D613" t="inlineStr">
        <is>
          <t>KALMAR LÄN</t>
        </is>
      </c>
      <c r="E613" t="inlineStr">
        <is>
          <t>EMMABODA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39217-2023</t>
        </is>
      </c>
      <c r="B614" s="1" t="n">
        <v>45166</v>
      </c>
      <c r="C614" s="1" t="n">
        <v>45192</v>
      </c>
      <c r="D614" t="inlineStr">
        <is>
          <t>KALMAR LÄN</t>
        </is>
      </c>
      <c r="E614" t="inlineStr">
        <is>
          <t>EMMABODA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39225-2023</t>
        </is>
      </c>
      <c r="B615" s="1" t="n">
        <v>45166</v>
      </c>
      <c r="C615" s="1" t="n">
        <v>45192</v>
      </c>
      <c r="D615" t="inlineStr">
        <is>
          <t>KALMAR LÄN</t>
        </is>
      </c>
      <c r="E615" t="inlineStr">
        <is>
          <t>EMMABODA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39911-2023</t>
        </is>
      </c>
      <c r="B616" s="1" t="n">
        <v>45168</v>
      </c>
      <c r="C616" s="1" t="n">
        <v>45192</v>
      </c>
      <c r="D616" t="inlineStr">
        <is>
          <t>KALMAR LÄN</t>
        </is>
      </c>
      <c r="E616" t="inlineStr">
        <is>
          <t>EMMABODA</t>
        </is>
      </c>
      <c r="G616" t="n">
        <v>1.2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42279-2023</t>
        </is>
      </c>
      <c r="B617" s="1" t="n">
        <v>45180</v>
      </c>
      <c r="C617" s="1" t="n">
        <v>45192</v>
      </c>
      <c r="D617" t="inlineStr">
        <is>
          <t>KALMAR LÄN</t>
        </is>
      </c>
      <c r="E617" t="inlineStr">
        <is>
          <t>EMMABODA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42678-2023</t>
        </is>
      </c>
      <c r="B618" s="1" t="n">
        <v>45181</v>
      </c>
      <c r="C618" s="1" t="n">
        <v>45192</v>
      </c>
      <c r="D618" t="inlineStr">
        <is>
          <t>KALMAR LÄN</t>
        </is>
      </c>
      <c r="E618" t="inlineStr">
        <is>
          <t>EMMABODA</t>
        </is>
      </c>
      <c r="G618" t="n">
        <v>5.3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>
      <c r="A619" t="inlineStr">
        <is>
          <t>A 42836-2023</t>
        </is>
      </c>
      <c r="B619" s="1" t="n">
        <v>45182</v>
      </c>
      <c r="C619" s="1" t="n">
        <v>45192</v>
      </c>
      <c r="D619" t="inlineStr">
        <is>
          <t>KALMAR LÄN</t>
        </is>
      </c>
      <c r="E619" t="inlineStr">
        <is>
          <t>EMMABODA</t>
        </is>
      </c>
      <c r="G619" t="n">
        <v>2.2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2023-09-23T07:07:34Z</dcterms:created>
  <dcterms:modified xmlns:dcterms="http://purl.org/dc/terms/" xmlns:xsi="http://www.w3.org/2001/XMLSchema-instance" xsi:type="dcterms:W3CDTF">2023-09-23T07:07:34Z</dcterms:modified>
</cp:coreProperties>
</file>