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45177</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f>
        <v/>
      </c>
      <c r="T2">
        <f>HYPERLINK("https://klasma.github.io/Logging_ENKOPING/kartor/A 19961-2022.png")</f>
        <v/>
      </c>
      <c r="V2">
        <f>HYPERLINK("https://klasma.github.io/Logging_ENKOPING/klagomål/A 19961-2022.docx")</f>
        <v/>
      </c>
      <c r="W2">
        <f>HYPERLINK("https://klasma.github.io/Logging_ENKOPING/klagomålsmail/A 19961-2022.docx")</f>
        <v/>
      </c>
      <c r="X2">
        <f>HYPERLINK("https://klasma.github.io/Logging_ENKOPING/tillsyn/A 19961-2022.docx")</f>
        <v/>
      </c>
      <c r="Y2">
        <f>HYPERLINK("https://klasma.github.io/Logging_ENKOPING/tillsynsmail/A 19961-2022.docx")</f>
        <v/>
      </c>
    </row>
    <row r="3" ht="15" customHeight="1">
      <c r="A3" t="inlineStr">
        <is>
          <t>A 33313-2019</t>
        </is>
      </c>
      <c r="B3" s="1" t="n">
        <v>43650</v>
      </c>
      <c r="C3" s="1" t="n">
        <v>45177</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f>
        <v/>
      </c>
      <c r="T3">
        <f>HYPERLINK("https://klasma.github.io/Logging_ENKOPING/kartor/A 33313-2019.png")</f>
        <v/>
      </c>
      <c r="V3">
        <f>HYPERLINK("https://klasma.github.io/Logging_ENKOPING/klagomål/A 33313-2019.docx")</f>
        <v/>
      </c>
      <c r="W3">
        <f>HYPERLINK("https://klasma.github.io/Logging_ENKOPING/klagomålsmail/A 33313-2019.docx")</f>
        <v/>
      </c>
      <c r="X3">
        <f>HYPERLINK("https://klasma.github.io/Logging_ENKOPING/tillsyn/A 33313-2019.docx")</f>
        <v/>
      </c>
      <c r="Y3">
        <f>HYPERLINK("https://klasma.github.io/Logging_ENKOPING/tillsynsmail/A 33313-2019.docx")</f>
        <v/>
      </c>
    </row>
    <row r="4" ht="15" customHeight="1">
      <c r="A4" t="inlineStr">
        <is>
          <t>A 1988-2022</t>
        </is>
      </c>
      <c r="B4" s="1" t="n">
        <v>44575</v>
      </c>
      <c r="C4" s="1" t="n">
        <v>45177</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f>
        <v/>
      </c>
      <c r="T4">
        <f>HYPERLINK("https://klasma.github.io/Logging_ENKOPING/kartor/A 1988-2022.png")</f>
        <v/>
      </c>
      <c r="V4">
        <f>HYPERLINK("https://klasma.github.io/Logging_ENKOPING/klagomål/A 1988-2022.docx")</f>
        <v/>
      </c>
      <c r="W4">
        <f>HYPERLINK("https://klasma.github.io/Logging_ENKOPING/klagomålsmail/A 1988-2022.docx")</f>
        <v/>
      </c>
      <c r="X4">
        <f>HYPERLINK("https://klasma.github.io/Logging_ENKOPING/tillsyn/A 1988-2022.docx")</f>
        <v/>
      </c>
      <c r="Y4">
        <f>HYPERLINK("https://klasma.github.io/Logging_ENKOPING/tillsynsmail/A 1988-2022.docx")</f>
        <v/>
      </c>
    </row>
    <row r="5" ht="15" customHeight="1">
      <c r="A5" t="inlineStr">
        <is>
          <t>A 60284-2022</t>
        </is>
      </c>
      <c r="B5" s="1" t="n">
        <v>44910</v>
      </c>
      <c r="C5" s="1" t="n">
        <v>45177</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f>
        <v/>
      </c>
      <c r="T5">
        <f>HYPERLINK("https://klasma.github.io/Logging_ENKOPING/kartor/A 60284-2022.png")</f>
        <v/>
      </c>
      <c r="V5">
        <f>HYPERLINK("https://klasma.github.io/Logging_ENKOPING/klagomål/A 60284-2022.docx")</f>
        <v/>
      </c>
      <c r="W5">
        <f>HYPERLINK("https://klasma.github.io/Logging_ENKOPING/klagomålsmail/A 60284-2022.docx")</f>
        <v/>
      </c>
      <c r="X5">
        <f>HYPERLINK("https://klasma.github.io/Logging_ENKOPING/tillsyn/A 60284-2022.docx")</f>
        <v/>
      </c>
      <c r="Y5">
        <f>HYPERLINK("https://klasma.github.io/Logging_ENKOPING/tillsynsmail/A 60284-2022.docx")</f>
        <v/>
      </c>
    </row>
    <row r="6" ht="15" customHeight="1">
      <c r="A6" t="inlineStr">
        <is>
          <t>A 61504-2020</t>
        </is>
      </c>
      <c r="B6" s="1" t="n">
        <v>44158</v>
      </c>
      <c r="C6" s="1" t="n">
        <v>45177</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f>
        <v/>
      </c>
      <c r="T6">
        <f>HYPERLINK("https://klasma.github.io/Logging_ENKOPING/kartor/A 61504-2020.png")</f>
        <v/>
      </c>
      <c r="V6">
        <f>HYPERLINK("https://klasma.github.io/Logging_ENKOPING/klagomål/A 61504-2020.docx")</f>
        <v/>
      </c>
      <c r="W6">
        <f>HYPERLINK("https://klasma.github.io/Logging_ENKOPING/klagomålsmail/A 61504-2020.docx")</f>
        <v/>
      </c>
      <c r="X6">
        <f>HYPERLINK("https://klasma.github.io/Logging_ENKOPING/tillsyn/A 61504-2020.docx")</f>
        <v/>
      </c>
      <c r="Y6">
        <f>HYPERLINK("https://klasma.github.io/Logging_ENKOPING/tillsynsmail/A 61504-2020.docx")</f>
        <v/>
      </c>
    </row>
    <row r="7" ht="15" customHeight="1">
      <c r="A7" t="inlineStr">
        <is>
          <t>A 68998-2021</t>
        </is>
      </c>
      <c r="B7" s="1" t="n">
        <v>44530</v>
      </c>
      <c r="C7" s="1" t="n">
        <v>45177</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f>
        <v/>
      </c>
      <c r="T7">
        <f>HYPERLINK("https://klasma.github.io/Logging_ENKOPING/kartor/A 68998-2021.png")</f>
        <v/>
      </c>
      <c r="V7">
        <f>HYPERLINK("https://klasma.github.io/Logging_ENKOPING/klagomål/A 68998-2021.docx")</f>
        <v/>
      </c>
      <c r="W7">
        <f>HYPERLINK("https://klasma.github.io/Logging_ENKOPING/klagomålsmail/A 68998-2021.docx")</f>
        <v/>
      </c>
      <c r="X7">
        <f>HYPERLINK("https://klasma.github.io/Logging_ENKOPING/tillsyn/A 68998-2021.docx")</f>
        <v/>
      </c>
      <c r="Y7">
        <f>HYPERLINK("https://klasma.github.io/Logging_ENKOPING/tillsynsmail/A 68998-2021.docx")</f>
        <v/>
      </c>
    </row>
    <row r="8" ht="15" customHeight="1">
      <c r="A8" t="inlineStr">
        <is>
          <t>A 49848-2019</t>
        </is>
      </c>
      <c r="B8" s="1" t="n">
        <v>43733</v>
      </c>
      <c r="C8" s="1" t="n">
        <v>45177</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f>
        <v/>
      </c>
      <c r="T8">
        <f>HYPERLINK("https://klasma.github.io/Logging_ENKOPING/kartor/A 49848-2019.png")</f>
        <v/>
      </c>
      <c r="U8">
        <f>HYPERLINK("https://klasma.github.io/Logging_ENKOPING/knärot/A 49848-2019.png")</f>
        <v/>
      </c>
      <c r="V8">
        <f>HYPERLINK("https://klasma.github.io/Logging_ENKOPING/klagomål/A 49848-2019.docx")</f>
        <v/>
      </c>
      <c r="W8">
        <f>HYPERLINK("https://klasma.github.io/Logging_ENKOPING/klagomålsmail/A 49848-2019.docx")</f>
        <v/>
      </c>
      <c r="X8">
        <f>HYPERLINK("https://klasma.github.io/Logging_ENKOPING/tillsyn/A 49848-2019.docx")</f>
        <v/>
      </c>
      <c r="Y8">
        <f>HYPERLINK("https://klasma.github.io/Logging_ENKOPING/tillsynsmail/A 49848-2019.docx")</f>
        <v/>
      </c>
    </row>
    <row r="9" ht="15" customHeight="1">
      <c r="A9" t="inlineStr">
        <is>
          <t>A 52050-2019</t>
        </is>
      </c>
      <c r="B9" s="1" t="n">
        <v>43742</v>
      </c>
      <c r="C9" s="1" t="n">
        <v>45177</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f>
        <v/>
      </c>
      <c r="T9">
        <f>HYPERLINK("https://klasma.github.io/Logging_ENKOPING/kartor/A 52050-2019.png")</f>
        <v/>
      </c>
      <c r="V9">
        <f>HYPERLINK("https://klasma.github.io/Logging_ENKOPING/klagomål/A 52050-2019.docx")</f>
        <v/>
      </c>
      <c r="W9">
        <f>HYPERLINK("https://klasma.github.io/Logging_ENKOPING/klagomålsmail/A 52050-2019.docx")</f>
        <v/>
      </c>
      <c r="X9">
        <f>HYPERLINK("https://klasma.github.io/Logging_ENKOPING/tillsyn/A 52050-2019.docx")</f>
        <v/>
      </c>
      <c r="Y9">
        <f>HYPERLINK("https://klasma.github.io/Logging_ENKOPING/tillsynsmail/A 52050-2019.docx")</f>
        <v/>
      </c>
    </row>
    <row r="10" ht="15" customHeight="1">
      <c r="A10" t="inlineStr">
        <is>
          <t>A 6318-2020</t>
        </is>
      </c>
      <c r="B10" s="1" t="n">
        <v>43866</v>
      </c>
      <c r="C10" s="1" t="n">
        <v>45177</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f>
        <v/>
      </c>
      <c r="T10">
        <f>HYPERLINK("https://klasma.github.io/Logging_ENKOPING/kartor/A 6318-2020.png")</f>
        <v/>
      </c>
      <c r="U10">
        <f>HYPERLINK("https://klasma.github.io/Logging_ENKOPING/knärot/A 6318-2020.png")</f>
        <v/>
      </c>
      <c r="V10">
        <f>HYPERLINK("https://klasma.github.io/Logging_ENKOPING/klagomål/A 6318-2020.docx")</f>
        <v/>
      </c>
      <c r="W10">
        <f>HYPERLINK("https://klasma.github.io/Logging_ENKOPING/klagomålsmail/A 6318-2020.docx")</f>
        <v/>
      </c>
      <c r="X10">
        <f>HYPERLINK("https://klasma.github.io/Logging_ENKOPING/tillsyn/A 6318-2020.docx")</f>
        <v/>
      </c>
      <c r="Y10">
        <f>HYPERLINK("https://klasma.github.io/Logging_ENKOPING/tillsynsmail/A 6318-2020.docx")</f>
        <v/>
      </c>
    </row>
    <row r="11" ht="15" customHeight="1">
      <c r="A11" t="inlineStr">
        <is>
          <t>A 2711-2022</t>
        </is>
      </c>
      <c r="B11" s="1" t="n">
        <v>44552</v>
      </c>
      <c r="C11" s="1" t="n">
        <v>45177</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f>
        <v/>
      </c>
      <c r="T11">
        <f>HYPERLINK("https://klasma.github.io/Logging_ENKOPING/kartor/A 2711-2022.png")</f>
        <v/>
      </c>
      <c r="V11">
        <f>HYPERLINK("https://klasma.github.io/Logging_ENKOPING/klagomål/A 2711-2022.docx")</f>
        <v/>
      </c>
      <c r="W11">
        <f>HYPERLINK("https://klasma.github.io/Logging_ENKOPING/klagomålsmail/A 2711-2022.docx")</f>
        <v/>
      </c>
      <c r="X11">
        <f>HYPERLINK("https://klasma.github.io/Logging_ENKOPING/tillsyn/A 2711-2022.docx")</f>
        <v/>
      </c>
      <c r="Y11">
        <f>HYPERLINK("https://klasma.github.io/Logging_ENKOPING/tillsynsmail/A 2711-2022.docx")</f>
        <v/>
      </c>
    </row>
    <row r="12" ht="15" customHeight="1">
      <c r="A12" t="inlineStr">
        <is>
          <t>A 73903-2021</t>
        </is>
      </c>
      <c r="B12" s="1" t="n">
        <v>44552</v>
      </c>
      <c r="C12" s="1" t="n">
        <v>45177</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f>
        <v/>
      </c>
      <c r="T12">
        <f>HYPERLINK("https://klasma.github.io/Logging_ENKOPING/kartor/A 73903-2021.png")</f>
        <v/>
      </c>
      <c r="V12">
        <f>HYPERLINK("https://klasma.github.io/Logging_ENKOPING/klagomål/A 73903-2021.docx")</f>
        <v/>
      </c>
      <c r="W12">
        <f>HYPERLINK("https://klasma.github.io/Logging_ENKOPING/klagomålsmail/A 73903-2021.docx")</f>
        <v/>
      </c>
      <c r="X12">
        <f>HYPERLINK("https://klasma.github.io/Logging_ENKOPING/tillsyn/A 73903-2021.docx")</f>
        <v/>
      </c>
      <c r="Y12">
        <f>HYPERLINK("https://klasma.github.io/Logging_ENKOPING/tillsynsmail/A 73903-2021.docx")</f>
        <v/>
      </c>
    </row>
    <row r="13" ht="15" customHeight="1">
      <c r="A13" t="inlineStr">
        <is>
          <t>A 19960-2022</t>
        </is>
      </c>
      <c r="B13" s="1" t="n">
        <v>44697</v>
      </c>
      <c r="C13" s="1" t="n">
        <v>45177</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f>
        <v/>
      </c>
      <c r="T13">
        <f>HYPERLINK("https://klasma.github.io/Logging_ENKOPING/kartor/A 19960-2022.png")</f>
        <v/>
      </c>
      <c r="V13">
        <f>HYPERLINK("https://klasma.github.io/Logging_ENKOPING/klagomål/A 19960-2022.docx")</f>
        <v/>
      </c>
      <c r="W13">
        <f>HYPERLINK("https://klasma.github.io/Logging_ENKOPING/klagomålsmail/A 19960-2022.docx")</f>
        <v/>
      </c>
      <c r="X13">
        <f>HYPERLINK("https://klasma.github.io/Logging_ENKOPING/tillsyn/A 19960-2022.docx")</f>
        <v/>
      </c>
      <c r="Y13">
        <f>HYPERLINK("https://klasma.github.io/Logging_ENKOPING/tillsynsmail/A 19960-2022.docx")</f>
        <v/>
      </c>
    </row>
    <row r="14" ht="15" customHeight="1">
      <c r="A14" t="inlineStr">
        <is>
          <t>A 31552-2023</t>
        </is>
      </c>
      <c r="B14" s="1" t="n">
        <v>45104</v>
      </c>
      <c r="C14" s="1" t="n">
        <v>45177</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f>
        <v/>
      </c>
      <c r="T14">
        <f>HYPERLINK("https://klasma.github.io/Logging_ENKOPING/kartor/A 31552-2023.png")</f>
        <v/>
      </c>
      <c r="V14">
        <f>HYPERLINK("https://klasma.github.io/Logging_ENKOPING/klagomål/A 31552-2023.docx")</f>
        <v/>
      </c>
      <c r="W14">
        <f>HYPERLINK("https://klasma.github.io/Logging_ENKOPING/klagomålsmail/A 31552-2023.docx")</f>
        <v/>
      </c>
      <c r="X14">
        <f>HYPERLINK("https://klasma.github.io/Logging_ENKOPING/tillsyn/A 31552-2023.docx")</f>
        <v/>
      </c>
      <c r="Y14">
        <f>HYPERLINK("https://klasma.github.io/Logging_ENKOPING/tillsynsmail/A 31552-2023.docx")</f>
        <v/>
      </c>
    </row>
    <row r="15" ht="15" customHeight="1">
      <c r="A15" t="inlineStr">
        <is>
          <t>A 68997-2018</t>
        </is>
      </c>
      <c r="B15" s="1" t="n">
        <v>43440</v>
      </c>
      <c r="C15" s="1" t="n">
        <v>45177</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f>
        <v/>
      </c>
      <c r="T15">
        <f>HYPERLINK("https://klasma.github.io/Logging_ENKOPING/kartor/A 68997-2018.png")</f>
        <v/>
      </c>
      <c r="V15">
        <f>HYPERLINK("https://klasma.github.io/Logging_ENKOPING/klagomål/A 68997-2018.docx")</f>
        <v/>
      </c>
      <c r="W15">
        <f>HYPERLINK("https://klasma.github.io/Logging_ENKOPING/klagomålsmail/A 68997-2018.docx")</f>
        <v/>
      </c>
      <c r="X15">
        <f>HYPERLINK("https://klasma.github.io/Logging_ENKOPING/tillsyn/A 68997-2018.docx")</f>
        <v/>
      </c>
      <c r="Y15">
        <f>HYPERLINK("https://klasma.github.io/Logging_ENKOPING/tillsynsmail/A 68997-2018.docx")</f>
        <v/>
      </c>
    </row>
    <row r="16" ht="15" customHeight="1">
      <c r="A16" t="inlineStr">
        <is>
          <t>A 14181-2020</t>
        </is>
      </c>
      <c r="B16" s="1" t="n">
        <v>43907</v>
      </c>
      <c r="C16" s="1" t="n">
        <v>45177</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f>
        <v/>
      </c>
      <c r="T16">
        <f>HYPERLINK("https://klasma.github.io/Logging_ENKOPING/kartor/A 14181-2020.png")</f>
        <v/>
      </c>
      <c r="V16">
        <f>HYPERLINK("https://klasma.github.io/Logging_ENKOPING/klagomål/A 14181-2020.docx")</f>
        <v/>
      </c>
      <c r="W16">
        <f>HYPERLINK("https://klasma.github.io/Logging_ENKOPING/klagomålsmail/A 14181-2020.docx")</f>
        <v/>
      </c>
      <c r="X16">
        <f>HYPERLINK("https://klasma.github.io/Logging_ENKOPING/tillsyn/A 14181-2020.docx")</f>
        <v/>
      </c>
      <c r="Y16">
        <f>HYPERLINK("https://klasma.github.io/Logging_ENKOPING/tillsynsmail/A 14181-2020.docx")</f>
        <v/>
      </c>
    </row>
    <row r="17" ht="15" customHeight="1">
      <c r="A17" t="inlineStr">
        <is>
          <t>A 74031-2021</t>
        </is>
      </c>
      <c r="B17" s="1" t="n">
        <v>44557</v>
      </c>
      <c r="C17" s="1" t="n">
        <v>45177</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f>
        <v/>
      </c>
      <c r="T17">
        <f>HYPERLINK("https://klasma.github.io/Logging_ENKOPING/kartor/A 74031-2021.png")</f>
        <v/>
      </c>
      <c r="V17">
        <f>HYPERLINK("https://klasma.github.io/Logging_ENKOPING/klagomål/A 74031-2021.docx")</f>
        <v/>
      </c>
      <c r="W17">
        <f>HYPERLINK("https://klasma.github.io/Logging_ENKOPING/klagomålsmail/A 74031-2021.docx")</f>
        <v/>
      </c>
      <c r="X17">
        <f>HYPERLINK("https://klasma.github.io/Logging_ENKOPING/tillsyn/A 74031-2021.docx")</f>
        <v/>
      </c>
      <c r="Y17">
        <f>HYPERLINK("https://klasma.github.io/Logging_ENKOPING/tillsynsmail/A 74031-2021.docx")</f>
        <v/>
      </c>
    </row>
    <row r="18" ht="15" customHeight="1">
      <c r="A18" t="inlineStr">
        <is>
          <t>A 52092-2022</t>
        </is>
      </c>
      <c r="B18" s="1" t="n">
        <v>44873</v>
      </c>
      <c r="C18" s="1" t="n">
        <v>45177</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f>
        <v/>
      </c>
      <c r="T18">
        <f>HYPERLINK("https://klasma.github.io/Logging_ENKOPING/kartor/A 52092-2022.png")</f>
        <v/>
      </c>
      <c r="V18">
        <f>HYPERLINK("https://klasma.github.io/Logging_ENKOPING/klagomål/A 52092-2022.docx")</f>
        <v/>
      </c>
      <c r="W18">
        <f>HYPERLINK("https://klasma.github.io/Logging_ENKOPING/klagomålsmail/A 52092-2022.docx")</f>
        <v/>
      </c>
      <c r="X18">
        <f>HYPERLINK("https://klasma.github.io/Logging_ENKOPING/tillsyn/A 52092-2022.docx")</f>
        <v/>
      </c>
      <c r="Y18">
        <f>HYPERLINK("https://klasma.github.io/Logging_ENKOPING/tillsynsmail/A 52092-2022.docx")</f>
        <v/>
      </c>
    </row>
    <row r="19" ht="15" customHeight="1">
      <c r="A19" t="inlineStr">
        <is>
          <t>A 61114-2022</t>
        </is>
      </c>
      <c r="B19" s="1" t="n">
        <v>44915</v>
      </c>
      <c r="C19" s="1" t="n">
        <v>45177</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f>
        <v/>
      </c>
      <c r="T19">
        <f>HYPERLINK("https://klasma.github.io/Logging_ENKOPING/kartor/A 61114-2022.png")</f>
        <v/>
      </c>
      <c r="V19">
        <f>HYPERLINK("https://klasma.github.io/Logging_ENKOPING/klagomål/A 61114-2022.docx")</f>
        <v/>
      </c>
      <c r="W19">
        <f>HYPERLINK("https://klasma.github.io/Logging_ENKOPING/klagomålsmail/A 61114-2022.docx")</f>
        <v/>
      </c>
      <c r="X19">
        <f>HYPERLINK("https://klasma.github.io/Logging_ENKOPING/tillsyn/A 61114-2022.docx")</f>
        <v/>
      </c>
      <c r="Y19">
        <f>HYPERLINK("https://klasma.github.io/Logging_ENKOPING/tillsynsmail/A 61114-2022.docx")</f>
        <v/>
      </c>
    </row>
    <row r="20" ht="15" customHeight="1">
      <c r="A20" t="inlineStr">
        <is>
          <t>A 68963-2018</t>
        </is>
      </c>
      <c r="B20" s="1" t="n">
        <v>43440</v>
      </c>
      <c r="C20" s="1" t="n">
        <v>45177</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f>
        <v/>
      </c>
      <c r="T20">
        <f>HYPERLINK("https://klasma.github.io/Logging_ENKOPING/kartor/A 68963-2018.png")</f>
        <v/>
      </c>
      <c r="V20">
        <f>HYPERLINK("https://klasma.github.io/Logging_ENKOPING/klagomål/A 68963-2018.docx")</f>
        <v/>
      </c>
      <c r="W20">
        <f>HYPERLINK("https://klasma.github.io/Logging_ENKOPING/klagomålsmail/A 68963-2018.docx")</f>
        <v/>
      </c>
      <c r="X20">
        <f>HYPERLINK("https://klasma.github.io/Logging_ENKOPING/tillsyn/A 68963-2018.docx")</f>
        <v/>
      </c>
      <c r="Y20">
        <f>HYPERLINK("https://klasma.github.io/Logging_ENKOPING/tillsynsmail/A 68963-2018.docx")</f>
        <v/>
      </c>
    </row>
    <row r="21" ht="15" customHeight="1">
      <c r="A21" t="inlineStr">
        <is>
          <t>A 710-2019</t>
        </is>
      </c>
      <c r="B21" s="1" t="n">
        <v>43470</v>
      </c>
      <c r="C21" s="1" t="n">
        <v>45177</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f>
        <v/>
      </c>
      <c r="T21">
        <f>HYPERLINK("https://klasma.github.io/Logging_ENKOPING/kartor/A 710-2019.png")</f>
        <v/>
      </c>
      <c r="V21">
        <f>HYPERLINK("https://klasma.github.io/Logging_ENKOPING/klagomål/A 710-2019.docx")</f>
        <v/>
      </c>
      <c r="W21">
        <f>HYPERLINK("https://klasma.github.io/Logging_ENKOPING/klagomålsmail/A 710-2019.docx")</f>
        <v/>
      </c>
      <c r="X21">
        <f>HYPERLINK("https://klasma.github.io/Logging_ENKOPING/tillsyn/A 710-2019.docx")</f>
        <v/>
      </c>
      <c r="Y21">
        <f>HYPERLINK("https://klasma.github.io/Logging_ENKOPING/tillsynsmail/A 710-2019.docx")</f>
        <v/>
      </c>
    </row>
    <row r="22" ht="15" customHeight="1">
      <c r="A22" t="inlineStr">
        <is>
          <t>A 2484-2019</t>
        </is>
      </c>
      <c r="B22" s="1" t="n">
        <v>43476</v>
      </c>
      <c r="C22" s="1" t="n">
        <v>45177</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f>
        <v/>
      </c>
      <c r="T22">
        <f>HYPERLINK("https://klasma.github.io/Logging_ENKOPING/kartor/A 2484-2019.png")</f>
        <v/>
      </c>
      <c r="V22">
        <f>HYPERLINK("https://klasma.github.io/Logging_ENKOPING/klagomål/A 2484-2019.docx")</f>
        <v/>
      </c>
      <c r="W22">
        <f>HYPERLINK("https://klasma.github.io/Logging_ENKOPING/klagomålsmail/A 2484-2019.docx")</f>
        <v/>
      </c>
      <c r="X22">
        <f>HYPERLINK("https://klasma.github.io/Logging_ENKOPING/tillsyn/A 2484-2019.docx")</f>
        <v/>
      </c>
      <c r="Y22">
        <f>HYPERLINK("https://klasma.github.io/Logging_ENKOPING/tillsynsmail/A 2484-2019.docx")</f>
        <v/>
      </c>
    </row>
    <row r="23" ht="15" customHeight="1">
      <c r="A23" t="inlineStr">
        <is>
          <t>A 39974-2019</t>
        </is>
      </c>
      <c r="B23" s="1" t="n">
        <v>43692</v>
      </c>
      <c r="C23" s="1" t="n">
        <v>45177</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f>
        <v/>
      </c>
      <c r="T23">
        <f>HYPERLINK("https://klasma.github.io/Logging_ENKOPING/kartor/A 39974-2019.png")</f>
        <v/>
      </c>
      <c r="V23">
        <f>HYPERLINK("https://klasma.github.io/Logging_ENKOPING/klagomål/A 39974-2019.docx")</f>
        <v/>
      </c>
      <c r="W23">
        <f>HYPERLINK("https://klasma.github.io/Logging_ENKOPING/klagomålsmail/A 39974-2019.docx")</f>
        <v/>
      </c>
      <c r="X23">
        <f>HYPERLINK("https://klasma.github.io/Logging_ENKOPING/tillsyn/A 39974-2019.docx")</f>
        <v/>
      </c>
      <c r="Y23">
        <f>HYPERLINK("https://klasma.github.io/Logging_ENKOPING/tillsynsmail/A 39974-2019.docx")</f>
        <v/>
      </c>
    </row>
    <row r="24" ht="15" customHeight="1">
      <c r="A24" t="inlineStr">
        <is>
          <t>A 40881-2019</t>
        </is>
      </c>
      <c r="B24" s="1" t="n">
        <v>43697</v>
      </c>
      <c r="C24" s="1" t="n">
        <v>45177</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f>
        <v/>
      </c>
      <c r="T24">
        <f>HYPERLINK("https://klasma.github.io/Logging_ENKOPING/kartor/A 40881-2019.png")</f>
        <v/>
      </c>
      <c r="V24">
        <f>HYPERLINK("https://klasma.github.io/Logging_ENKOPING/klagomål/A 40881-2019.docx")</f>
        <v/>
      </c>
      <c r="W24">
        <f>HYPERLINK("https://klasma.github.io/Logging_ENKOPING/klagomålsmail/A 40881-2019.docx")</f>
        <v/>
      </c>
      <c r="X24">
        <f>HYPERLINK("https://klasma.github.io/Logging_ENKOPING/tillsyn/A 40881-2019.docx")</f>
        <v/>
      </c>
      <c r="Y24">
        <f>HYPERLINK("https://klasma.github.io/Logging_ENKOPING/tillsynsmail/A 40881-2019.docx")</f>
        <v/>
      </c>
    </row>
    <row r="25" ht="15" customHeight="1">
      <c r="A25" t="inlineStr">
        <is>
          <t>A 42340-2019</t>
        </is>
      </c>
      <c r="B25" s="1" t="n">
        <v>43703</v>
      </c>
      <c r="C25" s="1" t="n">
        <v>45177</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f>
        <v/>
      </c>
      <c r="T25">
        <f>HYPERLINK("https://klasma.github.io/Logging_ENKOPING/kartor/A 42340-2019.png")</f>
        <v/>
      </c>
      <c r="V25">
        <f>HYPERLINK("https://klasma.github.io/Logging_ENKOPING/klagomål/A 42340-2019.docx")</f>
        <v/>
      </c>
      <c r="W25">
        <f>HYPERLINK("https://klasma.github.io/Logging_ENKOPING/klagomålsmail/A 42340-2019.docx")</f>
        <v/>
      </c>
      <c r="X25">
        <f>HYPERLINK("https://klasma.github.io/Logging_ENKOPING/tillsyn/A 42340-2019.docx")</f>
        <v/>
      </c>
      <c r="Y25">
        <f>HYPERLINK("https://klasma.github.io/Logging_ENKOPING/tillsynsmail/A 42340-2019.docx")</f>
        <v/>
      </c>
    </row>
    <row r="26" ht="15" customHeight="1">
      <c r="A26" t="inlineStr">
        <is>
          <t>A 49060-2019</t>
        </is>
      </c>
      <c r="B26" s="1" t="n">
        <v>43731</v>
      </c>
      <c r="C26" s="1" t="n">
        <v>45177</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f>
        <v/>
      </c>
      <c r="T26">
        <f>HYPERLINK("https://klasma.github.io/Logging_ENKOPING/kartor/A 49060-2019.png")</f>
        <v/>
      </c>
      <c r="V26">
        <f>HYPERLINK("https://klasma.github.io/Logging_ENKOPING/klagomål/A 49060-2019.docx")</f>
        <v/>
      </c>
      <c r="W26">
        <f>HYPERLINK("https://klasma.github.io/Logging_ENKOPING/klagomålsmail/A 49060-2019.docx")</f>
        <v/>
      </c>
      <c r="X26">
        <f>HYPERLINK("https://klasma.github.io/Logging_ENKOPING/tillsyn/A 49060-2019.docx")</f>
        <v/>
      </c>
      <c r="Y26">
        <f>HYPERLINK("https://klasma.github.io/Logging_ENKOPING/tillsynsmail/A 49060-2019.docx")</f>
        <v/>
      </c>
    </row>
    <row r="27" ht="15" customHeight="1">
      <c r="A27" t="inlineStr">
        <is>
          <t>A 15765-2020</t>
        </is>
      </c>
      <c r="B27" s="1" t="n">
        <v>43915</v>
      </c>
      <c r="C27" s="1" t="n">
        <v>45177</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f>
        <v/>
      </c>
      <c r="T27">
        <f>HYPERLINK("https://klasma.github.io/Logging_ENKOPING/kartor/A 15765-2020.png")</f>
        <v/>
      </c>
      <c r="V27">
        <f>HYPERLINK("https://klasma.github.io/Logging_ENKOPING/klagomål/A 15765-2020.docx")</f>
        <v/>
      </c>
      <c r="W27">
        <f>HYPERLINK("https://klasma.github.io/Logging_ENKOPING/klagomålsmail/A 15765-2020.docx")</f>
        <v/>
      </c>
      <c r="X27">
        <f>HYPERLINK("https://klasma.github.io/Logging_ENKOPING/tillsyn/A 15765-2020.docx")</f>
        <v/>
      </c>
      <c r="Y27">
        <f>HYPERLINK("https://klasma.github.io/Logging_ENKOPING/tillsynsmail/A 15765-2020.docx")</f>
        <v/>
      </c>
    </row>
    <row r="28" ht="15" customHeight="1">
      <c r="A28" t="inlineStr">
        <is>
          <t>A 46185-2020</t>
        </is>
      </c>
      <c r="B28" s="1" t="n">
        <v>44092</v>
      </c>
      <c r="C28" s="1" t="n">
        <v>45177</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f>
        <v/>
      </c>
      <c r="T28">
        <f>HYPERLINK("https://klasma.github.io/Logging_ENKOPING/kartor/A 46185-2020.png")</f>
        <v/>
      </c>
      <c r="V28">
        <f>HYPERLINK("https://klasma.github.io/Logging_ENKOPING/klagomål/A 46185-2020.docx")</f>
        <v/>
      </c>
      <c r="W28">
        <f>HYPERLINK("https://klasma.github.io/Logging_ENKOPING/klagomålsmail/A 46185-2020.docx")</f>
        <v/>
      </c>
      <c r="X28">
        <f>HYPERLINK("https://klasma.github.io/Logging_ENKOPING/tillsyn/A 46185-2020.docx")</f>
        <v/>
      </c>
      <c r="Y28">
        <f>HYPERLINK("https://klasma.github.io/Logging_ENKOPING/tillsynsmail/A 46185-2020.docx")</f>
        <v/>
      </c>
    </row>
    <row r="29" ht="15" customHeight="1">
      <c r="A29" t="inlineStr">
        <is>
          <t>A 34150-2021</t>
        </is>
      </c>
      <c r="B29" s="1" t="n">
        <v>44379</v>
      </c>
      <c r="C29" s="1" t="n">
        <v>45177</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f>
        <v/>
      </c>
      <c r="T29">
        <f>HYPERLINK("https://klasma.github.io/Logging_ENKOPING/kartor/A 34150-2021.png")</f>
        <v/>
      </c>
      <c r="V29">
        <f>HYPERLINK("https://klasma.github.io/Logging_ENKOPING/klagomål/A 34150-2021.docx")</f>
        <v/>
      </c>
      <c r="W29">
        <f>HYPERLINK("https://klasma.github.io/Logging_ENKOPING/klagomålsmail/A 34150-2021.docx")</f>
        <v/>
      </c>
      <c r="X29">
        <f>HYPERLINK("https://klasma.github.io/Logging_ENKOPING/tillsyn/A 34150-2021.docx")</f>
        <v/>
      </c>
      <c r="Y29">
        <f>HYPERLINK("https://klasma.github.io/Logging_ENKOPING/tillsynsmail/A 34150-2021.docx")</f>
        <v/>
      </c>
    </row>
    <row r="30" ht="15" customHeight="1">
      <c r="A30" t="inlineStr">
        <is>
          <t>A 60855-2021</t>
        </is>
      </c>
      <c r="B30" s="1" t="n">
        <v>44497</v>
      </c>
      <c r="C30" s="1" t="n">
        <v>45177</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f>
        <v/>
      </c>
      <c r="T30">
        <f>HYPERLINK("https://klasma.github.io/Logging_ENKOPING/kartor/A 60855-2021.png")</f>
        <v/>
      </c>
      <c r="U30">
        <f>HYPERLINK("https://klasma.github.io/Logging_ENKOPING/knärot/A 60855-2021.png")</f>
        <v/>
      </c>
      <c r="V30">
        <f>HYPERLINK("https://klasma.github.io/Logging_ENKOPING/klagomål/A 60855-2021.docx")</f>
        <v/>
      </c>
      <c r="W30">
        <f>HYPERLINK("https://klasma.github.io/Logging_ENKOPING/klagomålsmail/A 60855-2021.docx")</f>
        <v/>
      </c>
      <c r="X30">
        <f>HYPERLINK("https://klasma.github.io/Logging_ENKOPING/tillsyn/A 60855-2021.docx")</f>
        <v/>
      </c>
      <c r="Y30">
        <f>HYPERLINK("https://klasma.github.io/Logging_ENKOPING/tillsynsmail/A 60855-2021.docx")</f>
        <v/>
      </c>
    </row>
    <row r="31" ht="15" customHeight="1">
      <c r="A31" t="inlineStr">
        <is>
          <t>A 18588-2022</t>
        </is>
      </c>
      <c r="B31" s="1" t="n">
        <v>44687</v>
      </c>
      <c r="C31" s="1" t="n">
        <v>45177</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f>
        <v/>
      </c>
      <c r="T31">
        <f>HYPERLINK("https://klasma.github.io/Logging_ENKOPING/kartor/A 18588-2022.png")</f>
        <v/>
      </c>
      <c r="V31">
        <f>HYPERLINK("https://klasma.github.io/Logging_ENKOPING/klagomål/A 18588-2022.docx")</f>
        <v/>
      </c>
      <c r="W31">
        <f>HYPERLINK("https://klasma.github.io/Logging_ENKOPING/klagomålsmail/A 18588-2022.docx")</f>
        <v/>
      </c>
      <c r="X31">
        <f>HYPERLINK("https://klasma.github.io/Logging_ENKOPING/tillsyn/A 18588-2022.docx")</f>
        <v/>
      </c>
      <c r="Y31">
        <f>HYPERLINK("https://klasma.github.io/Logging_ENKOPING/tillsynsmail/A 18588-2022.docx")</f>
        <v/>
      </c>
    </row>
    <row r="32" ht="15" customHeight="1">
      <c r="A32" t="inlineStr">
        <is>
          <t>A 23961-2022</t>
        </is>
      </c>
      <c r="B32" s="1" t="n">
        <v>44722</v>
      </c>
      <c r="C32" s="1" t="n">
        <v>45177</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f>
        <v/>
      </c>
      <c r="T32">
        <f>HYPERLINK("https://klasma.github.io/Logging_ENKOPING/kartor/A 23961-2022.png")</f>
        <v/>
      </c>
      <c r="V32">
        <f>HYPERLINK("https://klasma.github.io/Logging_ENKOPING/klagomål/A 23961-2022.docx")</f>
        <v/>
      </c>
      <c r="W32">
        <f>HYPERLINK("https://klasma.github.io/Logging_ENKOPING/klagomålsmail/A 23961-2022.docx")</f>
        <v/>
      </c>
      <c r="X32">
        <f>HYPERLINK("https://klasma.github.io/Logging_ENKOPING/tillsyn/A 23961-2022.docx")</f>
        <v/>
      </c>
      <c r="Y32">
        <f>HYPERLINK("https://klasma.github.io/Logging_ENKOPING/tillsynsmail/A 23961-2022.docx")</f>
        <v/>
      </c>
    </row>
    <row r="33" ht="15" customHeight="1">
      <c r="A33" t="inlineStr">
        <is>
          <t>A 47489-2022</t>
        </is>
      </c>
      <c r="B33" s="1" t="n">
        <v>44853</v>
      </c>
      <c r="C33" s="1" t="n">
        <v>45177</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f>
        <v/>
      </c>
      <c r="T33">
        <f>HYPERLINK("https://klasma.github.io/Logging_ENKOPING/kartor/A 47489-2022.png")</f>
        <v/>
      </c>
      <c r="V33">
        <f>HYPERLINK("https://klasma.github.io/Logging_ENKOPING/klagomål/A 47489-2022.docx")</f>
        <v/>
      </c>
      <c r="W33">
        <f>HYPERLINK("https://klasma.github.io/Logging_ENKOPING/klagomålsmail/A 47489-2022.docx")</f>
        <v/>
      </c>
      <c r="X33">
        <f>HYPERLINK("https://klasma.github.io/Logging_ENKOPING/tillsyn/A 47489-2022.docx")</f>
        <v/>
      </c>
      <c r="Y33">
        <f>HYPERLINK("https://klasma.github.io/Logging_ENKOPING/tillsynsmail/A 47489-2022.docx")</f>
        <v/>
      </c>
    </row>
    <row r="34" ht="15" customHeight="1">
      <c r="A34" t="inlineStr">
        <is>
          <t>A 39623-2023</t>
        </is>
      </c>
      <c r="B34" s="1" t="n">
        <v>45164</v>
      </c>
      <c r="C34" s="1" t="n">
        <v>45177</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f>
        <v/>
      </c>
      <c r="T34">
        <f>HYPERLINK("https://klasma.github.io/Logging_ENKOPING/kartor/A 39623-2023.png")</f>
        <v/>
      </c>
      <c r="V34">
        <f>HYPERLINK("https://klasma.github.io/Logging_ENKOPING/klagomål/A 39623-2023.docx")</f>
        <v/>
      </c>
      <c r="W34">
        <f>HYPERLINK("https://klasma.github.io/Logging_ENKOPING/klagomålsmail/A 39623-2023.docx")</f>
        <v/>
      </c>
      <c r="X34">
        <f>HYPERLINK("https://klasma.github.io/Logging_ENKOPING/tillsyn/A 39623-2023.docx")</f>
        <v/>
      </c>
      <c r="Y34">
        <f>HYPERLINK("https://klasma.github.io/Logging_ENKOPING/tillsynsmail/A 39623-2023.docx")</f>
        <v/>
      </c>
    </row>
    <row r="35" ht="15" customHeight="1">
      <c r="A35" t="inlineStr">
        <is>
          <t>A 35363-2018</t>
        </is>
      </c>
      <c r="B35" s="1" t="n">
        <v>43325</v>
      </c>
      <c r="C35" s="1" t="n">
        <v>45177</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45177</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45177</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45177</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45177</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45177</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45177</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45177</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45177</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45177</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45177</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45177</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45177</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45177</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45177</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45177</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45177</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45177</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45177</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45177</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45177</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45177</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45177</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45177</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45177</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45177</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45177</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45177</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45177</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45177</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45177</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45177</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45177</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45177</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45177</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45177</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45177</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45177</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45177</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45177</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45177</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45177</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45177</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45177</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45177</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45177</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45177</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45177</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45177</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45177</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45177</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45177</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45177</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45177</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45177</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45177</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45177</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45177</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45177</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45177</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45177</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45177</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45177</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45177</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45177</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45177</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45177</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45177</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45177</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45177</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45177</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45177</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45177</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45177</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45177</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45177</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45177</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45177</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45177</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45177</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45177</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45177</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45177</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45177</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45177</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45177</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45177</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45177</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45177</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45177</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45177</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45177</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45177</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45177</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45177</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45177</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45177</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45177</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45177</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45177</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45177</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45177</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45177</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45177</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45177</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45177</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45177</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45177</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45177</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45177</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45177</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45177</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45177</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45177</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45177</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45177</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45177</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45177</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45177</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45177</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45177</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45177</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45177</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45177</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45177</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45177</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45177</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45177</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45177</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45177</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45177</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45177</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45177</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45177</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45177</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45177</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45177</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45177</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45177</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45177</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45177</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45177</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45177</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45177</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45177</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45177</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45177</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45177</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45177</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45177</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45177</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45177</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45177</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45177</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45177</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45177</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45177</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45177</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45177</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45177</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45177</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45177</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45177</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45177</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45177</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45177</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45177</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45177</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45177</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45177</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45177</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45177</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45177</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45177</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45177</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45177</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45177</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45177</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45177</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45177</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45177</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45177</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45177</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45177</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45177</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45177</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45177</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45177</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45177</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45177</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45177</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45177</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45177</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45177</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45177</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45177</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45177</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45177</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45177</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45177</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45177</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45177</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45177</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45177</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45177</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45177</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45177</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45177</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45177</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45177</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45177</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45177</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45177</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45177</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45177</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45177</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45177</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45177</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45177</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45177</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45177</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45177</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45177</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45177</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45177</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45177</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45177</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45177</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45177</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45177</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45177</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45177</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45177</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45177</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45177</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45177</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45177</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45177</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45177</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45177</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45177</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45177</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45177</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45177</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45177</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45177</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45177</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45177</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45177</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45177</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45177</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45177</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45177</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45177</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45177</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45177</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45177</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45177</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45177</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45177</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45177</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45177</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45177</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45177</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45177</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45177</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45177</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45177</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45177</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45177</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45177</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45177</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45177</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45177</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45177</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45177</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45177</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45177</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45177</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45177</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45177</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45177</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45177</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45177</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45177</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45177</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45177</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45177</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45177</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45177</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45177</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45177</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45177</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45177</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45177</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45177</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45177</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45177</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45177</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45177</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45177</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45177</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45177</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45177</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45177</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45177</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45177</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45177</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45177</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45177</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45177</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45177</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45177</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45177</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45177</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45177</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45177</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45177</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45177</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45177</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45177</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45177</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45177</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45177</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45177</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45177</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45177</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45177</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45177</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45177</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45177</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45177</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45177</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45177</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45177</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45177</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45177</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45177</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45177</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45177</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45177</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45177</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45177</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45177</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45177</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45177</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45177</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45177</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45177</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45177</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45177</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45177</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45177</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45177</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45177</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45177</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45177</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45177</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45177</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45177</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45177</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45177</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45177</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45177</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45177</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45177</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45177</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45177</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45177</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45177</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45177</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45177</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45177</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45177</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45177</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45177</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45177</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45177</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45177</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45177</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45177</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45177</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45177</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45177</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45177</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45177</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45177</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45177</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45177</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45177</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45177</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45177</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45177</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45177</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45177</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45177</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45177</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45177</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45177</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45177</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45177</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45177</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45177</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45177</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45177</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45177</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45177</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45177</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45177</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45177</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45177</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45177</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45177</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45177</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45177</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45177</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45177</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45177</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45177</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45177</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45177</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45177</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45177</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45177</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45177</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45177</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45177</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45177</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45177</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45177</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45177</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45177</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45177</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45177</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45177</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45177</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45177</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45177</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45177</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45177</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45177</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45177</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45177</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45177</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45177</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45177</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45177</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45177</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45177</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45177</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45177</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45177</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45177</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45177</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45177</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45177</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45177</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45177</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45177</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45177</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45177</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45177</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45177</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45177</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45177</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45177</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45177</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45177</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45177</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45177</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45177</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45177</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45177</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45177</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45177</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45177</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45177</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45177</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45177</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45177</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c r="A515" t="inlineStr">
        <is>
          <t>A 39624-2023</t>
        </is>
      </c>
      <c r="B515" s="1" t="n">
        <v>45164</v>
      </c>
      <c r="C515" s="1" t="n">
        <v>45177</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2023-09-08T04:38:48Z</dcterms:created>
  <dcterms:modified xmlns:dcterms="http://purl.org/dc/terms/" xmlns:xsi="http://www.w3.org/2001/XMLSchema-instance" xsi:type="dcterms:W3CDTF">2023-09-08T04:38:48Z</dcterms:modified>
</cp:coreProperties>
</file>