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11246-2022</t>
        </is>
      </c>
      <c r="B2" s="1" t="n">
        <v>44629</v>
      </c>
      <c r="C2" s="1" t="n">
        <v>45175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10.4</v>
      </c>
      <c r="H2" t="n">
        <v>1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Dofttaggsvamp
Vippärt
Fällmossa
Guldlockmossa
Platt fjädermossa
Svart trolldruva
Trubbfjädermossa
Underviol
Blåsippa</t>
        </is>
      </c>
      <c r="S2">
        <f>HYPERLINK("https://klasma.github.io/Logging_FORSHAGA/artfynd/A 11246-2022.xlsx")</f>
        <v/>
      </c>
      <c r="T2">
        <f>HYPERLINK("https://klasma.github.io/Logging_FORSHAGA/kartor/A 11246-2022.png")</f>
        <v/>
      </c>
      <c r="V2">
        <f>HYPERLINK("https://klasma.github.io/Logging_FORSHAGA/klagomål/A 11246-2022.docx")</f>
        <v/>
      </c>
      <c r="W2">
        <f>HYPERLINK("https://klasma.github.io/Logging_FORSHAGA/klagomålsmail/A 11246-2022.docx")</f>
        <v/>
      </c>
      <c r="X2">
        <f>HYPERLINK("https://klasma.github.io/Logging_FORSHAGA/tillsyn/A 11246-2022.docx")</f>
        <v/>
      </c>
      <c r="Y2">
        <f>HYPERLINK("https://klasma.github.io/Logging_FORSHAGA/tillsynsmail/A 11246-2022.docx")</f>
        <v/>
      </c>
    </row>
    <row r="3" ht="15" customHeight="1">
      <c r="A3" t="inlineStr">
        <is>
          <t>A 3888-2019</t>
        </is>
      </c>
      <c r="B3" s="1" t="n">
        <v>43482</v>
      </c>
      <c r="C3" s="1" t="n">
        <v>45175</v>
      </c>
      <c r="D3" t="inlineStr">
        <is>
          <t>VÄRMLANDS LÄN</t>
        </is>
      </c>
      <c r="E3" t="inlineStr">
        <is>
          <t>FORSHAGA</t>
        </is>
      </c>
      <c r="G3" t="n">
        <v>4.2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Mindre bastardsvärmare
Svedjenäva
Tretåig hackspett
Fällmossa
Skogsknipprot
Huggorm
Nattviol
Blåsippa</t>
        </is>
      </c>
      <c r="S3">
        <f>HYPERLINK("https://klasma.github.io/Logging_FORSHAGA/artfynd/A 3888-2019.xlsx")</f>
        <v/>
      </c>
      <c r="T3">
        <f>HYPERLINK("https://klasma.github.io/Logging_FORSHAGA/kartor/A 3888-2019.png")</f>
        <v/>
      </c>
      <c r="V3">
        <f>HYPERLINK("https://klasma.github.io/Logging_FORSHAGA/klagomål/A 3888-2019.docx")</f>
        <v/>
      </c>
      <c r="W3">
        <f>HYPERLINK("https://klasma.github.io/Logging_FORSHAGA/klagomålsmail/A 3888-2019.docx")</f>
        <v/>
      </c>
      <c r="X3">
        <f>HYPERLINK("https://klasma.github.io/Logging_FORSHAGA/tillsyn/A 3888-2019.docx")</f>
        <v/>
      </c>
      <c r="Y3">
        <f>HYPERLINK("https://klasma.github.io/Logging_FORSHAGA/tillsynsmail/A 3888-2019.docx")</f>
        <v/>
      </c>
    </row>
    <row r="4" ht="15" customHeight="1">
      <c r="A4" t="inlineStr">
        <is>
          <t>A 6858-2021</t>
        </is>
      </c>
      <c r="B4" s="1" t="n">
        <v>44237</v>
      </c>
      <c r="C4" s="1" t="n">
        <v>45175</v>
      </c>
      <c r="D4" t="inlineStr">
        <is>
          <t>VÄRMLANDS LÄN</t>
        </is>
      </c>
      <c r="E4" t="inlineStr">
        <is>
          <t>FORSHAGA</t>
        </is>
      </c>
      <c r="F4" t="inlineStr">
        <is>
          <t>Bergvik skog väst AB</t>
        </is>
      </c>
      <c r="G4" t="n">
        <v>7.9</v>
      </c>
      <c r="H4" t="n">
        <v>0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Cis submicans
Glansskenknäppare
Dorcatoma dresdensis
Robust tickgnagare
Thomsons trägnagare
Tvåtandad aspborre</t>
        </is>
      </c>
      <c r="S4">
        <f>HYPERLINK("https://klasma.github.io/Logging_FORSHAGA/artfynd/A 6858-2021.xlsx")</f>
        <v/>
      </c>
      <c r="T4">
        <f>HYPERLINK("https://klasma.github.io/Logging_FORSHAGA/kartor/A 6858-2021.png")</f>
        <v/>
      </c>
      <c r="V4">
        <f>HYPERLINK("https://klasma.github.io/Logging_FORSHAGA/klagomål/A 6858-2021.docx")</f>
        <v/>
      </c>
      <c r="W4">
        <f>HYPERLINK("https://klasma.github.io/Logging_FORSHAGA/klagomålsmail/A 6858-2021.docx")</f>
        <v/>
      </c>
      <c r="X4">
        <f>HYPERLINK("https://klasma.github.io/Logging_FORSHAGA/tillsyn/A 6858-2021.docx")</f>
        <v/>
      </c>
      <c r="Y4">
        <f>HYPERLINK("https://klasma.github.io/Logging_FORSHAGA/tillsynsmail/A 6858-2021.docx")</f>
        <v/>
      </c>
    </row>
    <row r="5" ht="15" customHeight="1">
      <c r="A5" t="inlineStr">
        <is>
          <t>A 9931-2021</t>
        </is>
      </c>
      <c r="B5" s="1" t="n">
        <v>44253</v>
      </c>
      <c r="C5" s="1" t="n">
        <v>45175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23.8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Lappuggla
Större vattensalamander
Åkergroda
Mindre vattensalamander
Vanlig padda</t>
        </is>
      </c>
      <c r="S5">
        <f>HYPERLINK("https://klasma.github.io/Logging_FORSHAGA/artfynd/A 9931-2021.xlsx")</f>
        <v/>
      </c>
      <c r="T5">
        <f>HYPERLINK("https://klasma.github.io/Logging_FORSHAGA/kartor/A 9931-2021.png")</f>
        <v/>
      </c>
      <c r="V5">
        <f>HYPERLINK("https://klasma.github.io/Logging_FORSHAGA/klagomål/A 9931-2021.docx")</f>
        <v/>
      </c>
      <c r="W5">
        <f>HYPERLINK("https://klasma.github.io/Logging_FORSHAGA/klagomålsmail/A 9931-2021.docx")</f>
        <v/>
      </c>
      <c r="X5">
        <f>HYPERLINK("https://klasma.github.io/Logging_FORSHAGA/tillsyn/A 9931-2021.docx")</f>
        <v/>
      </c>
      <c r="Y5">
        <f>HYPERLINK("https://klasma.github.io/Logging_FORSHAGA/tillsynsmail/A 9931-2021.docx")</f>
        <v/>
      </c>
    </row>
    <row r="6" ht="15" customHeight="1">
      <c r="A6" t="inlineStr">
        <is>
          <t>A 8325-2021</t>
        </is>
      </c>
      <c r="B6" s="1" t="n">
        <v>44244</v>
      </c>
      <c r="C6" s="1" t="n">
        <v>45175</v>
      </c>
      <c r="D6" t="inlineStr">
        <is>
          <t>VÄRMLANDS LÄN</t>
        </is>
      </c>
      <c r="E6" t="inlineStr">
        <is>
          <t>FORSHAGA</t>
        </is>
      </c>
      <c r="F6" t="inlineStr">
        <is>
          <t>Bergvik skog väst AB</t>
        </is>
      </c>
      <c r="G6" t="n">
        <v>12.8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Dvärghäxört
Nästrot
Nattviol
Blåsippa</t>
        </is>
      </c>
      <c r="S6">
        <f>HYPERLINK("https://klasma.github.io/Logging_FORSHAGA/artfynd/A 8325-2021.xlsx")</f>
        <v/>
      </c>
      <c r="T6">
        <f>HYPERLINK("https://klasma.github.io/Logging_FORSHAGA/kartor/A 8325-2021.png")</f>
        <v/>
      </c>
      <c r="V6">
        <f>HYPERLINK("https://klasma.github.io/Logging_FORSHAGA/klagomål/A 8325-2021.docx")</f>
        <v/>
      </c>
      <c r="W6">
        <f>HYPERLINK("https://klasma.github.io/Logging_FORSHAGA/klagomålsmail/A 8325-2021.docx")</f>
        <v/>
      </c>
      <c r="X6">
        <f>HYPERLINK("https://klasma.github.io/Logging_FORSHAGA/tillsyn/A 8325-2021.docx")</f>
        <v/>
      </c>
      <c r="Y6">
        <f>HYPERLINK("https://klasma.github.io/Logging_FORSHAGA/tillsynsmail/A 8325-2021.docx")</f>
        <v/>
      </c>
    </row>
    <row r="7" ht="15" customHeight="1">
      <c r="A7" t="inlineStr">
        <is>
          <t>A 14700-2019</t>
        </is>
      </c>
      <c r="B7" s="1" t="n">
        <v>43535</v>
      </c>
      <c r="C7" s="1" t="n">
        <v>45175</v>
      </c>
      <c r="D7" t="inlineStr">
        <is>
          <t>VÄRMLANDS LÄN</t>
        </is>
      </c>
      <c r="E7" t="inlineStr">
        <is>
          <t>FORSHAGA</t>
        </is>
      </c>
      <c r="G7" t="n">
        <v>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Åkergroda
Mindre vattensalamander
Vanlig padda</t>
        </is>
      </c>
      <c r="S7">
        <f>HYPERLINK("https://klasma.github.io/Logging_FORSHAGA/artfynd/A 14700-2019.xlsx")</f>
        <v/>
      </c>
      <c r="T7">
        <f>HYPERLINK("https://klasma.github.io/Logging_FORSHAGA/kartor/A 14700-2019.png")</f>
        <v/>
      </c>
      <c r="V7">
        <f>HYPERLINK("https://klasma.github.io/Logging_FORSHAGA/klagomål/A 14700-2019.docx")</f>
        <v/>
      </c>
      <c r="W7">
        <f>HYPERLINK("https://klasma.github.io/Logging_FORSHAGA/klagomålsmail/A 14700-2019.docx")</f>
        <v/>
      </c>
      <c r="X7">
        <f>HYPERLINK("https://klasma.github.io/Logging_FORSHAGA/tillsyn/A 14700-2019.docx")</f>
        <v/>
      </c>
      <c r="Y7">
        <f>HYPERLINK("https://klasma.github.io/Logging_FORSHAGA/tillsynsmail/A 14700-2019.docx")</f>
        <v/>
      </c>
    </row>
    <row r="8" ht="15" customHeight="1">
      <c r="A8" t="inlineStr">
        <is>
          <t>A 51072-2021</t>
        </is>
      </c>
      <c r="B8" s="1" t="n">
        <v>44461</v>
      </c>
      <c r="C8" s="1" t="n">
        <v>45175</v>
      </c>
      <c r="D8" t="inlineStr">
        <is>
          <t>VÄRMLANDS LÄN</t>
        </is>
      </c>
      <c r="E8" t="inlineStr">
        <is>
          <t>FORSHAGA</t>
        </is>
      </c>
      <c r="G8" t="n">
        <v>19.6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 gräsfjäril
Violettkantad guldvinge</t>
        </is>
      </c>
      <c r="S8">
        <f>HYPERLINK("https://klasma.github.io/Logging_FORSHAGA/artfynd/A 51072-2021.xlsx")</f>
        <v/>
      </c>
      <c r="T8">
        <f>HYPERLINK("https://klasma.github.io/Logging_FORSHAGA/kartor/A 51072-2021.png")</f>
        <v/>
      </c>
      <c r="V8">
        <f>HYPERLINK("https://klasma.github.io/Logging_FORSHAGA/klagomål/A 51072-2021.docx")</f>
        <v/>
      </c>
      <c r="W8">
        <f>HYPERLINK("https://klasma.github.io/Logging_FORSHAGA/klagomålsmail/A 51072-2021.docx")</f>
        <v/>
      </c>
      <c r="X8">
        <f>HYPERLINK("https://klasma.github.io/Logging_FORSHAGA/tillsyn/A 51072-2021.docx")</f>
        <v/>
      </c>
      <c r="Y8">
        <f>HYPERLINK("https://klasma.github.io/Logging_FORSHAGA/tillsynsmail/A 51072-2021.docx")</f>
        <v/>
      </c>
    </row>
    <row r="9" ht="15" customHeight="1">
      <c r="A9" t="inlineStr">
        <is>
          <t>A 66072-2021</t>
        </is>
      </c>
      <c r="B9" s="1" t="n">
        <v>44517</v>
      </c>
      <c r="C9" s="1" t="n">
        <v>45175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HYPERLINK("https://klasma.github.io/Logging_FORSHAGA/artfynd/A 66072-2021.xlsx")</f>
        <v/>
      </c>
      <c r="T9">
        <f>HYPERLINK("https://klasma.github.io/Logging_FORSHAGA/kartor/A 66072-2021.png")</f>
        <v/>
      </c>
      <c r="V9">
        <f>HYPERLINK("https://klasma.github.io/Logging_FORSHAGA/klagomål/A 66072-2021.docx")</f>
        <v/>
      </c>
      <c r="W9">
        <f>HYPERLINK("https://klasma.github.io/Logging_FORSHAGA/klagomålsmail/A 66072-2021.docx")</f>
        <v/>
      </c>
      <c r="X9">
        <f>HYPERLINK("https://klasma.github.io/Logging_FORSHAGA/tillsyn/A 66072-2021.docx")</f>
        <v/>
      </c>
      <c r="Y9">
        <f>HYPERLINK("https://klasma.github.io/Logging_FORSHAGA/tillsynsmail/A 66072-2021.docx")</f>
        <v/>
      </c>
    </row>
    <row r="10" ht="15" customHeight="1">
      <c r="A10" t="inlineStr">
        <is>
          <t>A 72989-2021</t>
        </is>
      </c>
      <c r="B10" s="1" t="n">
        <v>44549</v>
      </c>
      <c r="C10" s="1" t="n">
        <v>45175</v>
      </c>
      <c r="D10" t="inlineStr">
        <is>
          <t>VÄRMLANDS LÄN</t>
        </is>
      </c>
      <c r="E10" t="inlineStr">
        <is>
          <t>FORSHAGA</t>
        </is>
      </c>
      <c r="G10" t="n">
        <v>3.3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Kungsfiskare
Mindre hackspett</t>
        </is>
      </c>
      <c r="S10">
        <f>HYPERLINK("https://klasma.github.io/Logging_FORSHAGA/artfynd/A 72989-2021.xlsx")</f>
        <v/>
      </c>
      <c r="T10">
        <f>HYPERLINK("https://klasma.github.io/Logging_FORSHAGA/kartor/A 72989-2021.png")</f>
        <v/>
      </c>
      <c r="V10">
        <f>HYPERLINK("https://klasma.github.io/Logging_FORSHAGA/klagomål/A 72989-2021.docx")</f>
        <v/>
      </c>
      <c r="W10">
        <f>HYPERLINK("https://klasma.github.io/Logging_FORSHAGA/klagomålsmail/A 72989-2021.docx")</f>
        <v/>
      </c>
      <c r="X10">
        <f>HYPERLINK("https://klasma.github.io/Logging_FORSHAGA/tillsyn/A 72989-2021.docx")</f>
        <v/>
      </c>
      <c r="Y10">
        <f>HYPERLINK("https://klasma.github.io/Logging_FORSHAGA/tillsynsmail/A 72989-2021.docx")</f>
        <v/>
      </c>
    </row>
    <row r="11" ht="15" customHeight="1">
      <c r="A11" t="inlineStr">
        <is>
          <t>A 28904-2019</t>
        </is>
      </c>
      <c r="B11" s="1" t="n">
        <v>43628</v>
      </c>
      <c r="C11" s="1" t="n">
        <v>45175</v>
      </c>
      <c r="D11" t="inlineStr">
        <is>
          <t>VÄRMLANDS LÄN</t>
        </is>
      </c>
      <c r="E11" t="inlineStr">
        <is>
          <t>FORSHAGA</t>
        </is>
      </c>
      <c r="G11" t="n">
        <v>6.7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HYPERLINK("https://klasma.github.io/Logging_FORSHAGA/artfynd/A 28904-2019.xlsx")</f>
        <v/>
      </c>
      <c r="T11">
        <f>HYPERLINK("https://klasma.github.io/Logging_FORSHAGA/kartor/A 28904-2019.png")</f>
        <v/>
      </c>
      <c r="V11">
        <f>HYPERLINK("https://klasma.github.io/Logging_FORSHAGA/klagomål/A 28904-2019.docx")</f>
        <v/>
      </c>
      <c r="W11">
        <f>HYPERLINK("https://klasma.github.io/Logging_FORSHAGA/klagomålsmail/A 28904-2019.docx")</f>
        <v/>
      </c>
      <c r="X11">
        <f>HYPERLINK("https://klasma.github.io/Logging_FORSHAGA/tillsyn/A 28904-2019.docx")</f>
        <v/>
      </c>
      <c r="Y11">
        <f>HYPERLINK("https://klasma.github.io/Logging_FORSHAGA/tillsynsmail/A 28904-2019.docx")</f>
        <v/>
      </c>
    </row>
    <row r="12" ht="15" customHeight="1">
      <c r="A12" t="inlineStr">
        <is>
          <t>A 68077-2020</t>
        </is>
      </c>
      <c r="B12" s="1" t="n">
        <v>44183</v>
      </c>
      <c r="C12" s="1" t="n">
        <v>45175</v>
      </c>
      <c r="D12" t="inlineStr">
        <is>
          <t>VÄRMLANDS LÄN</t>
        </is>
      </c>
      <c r="E12" t="inlineStr">
        <is>
          <t>FORSHAGA</t>
        </is>
      </c>
      <c r="G12" t="n">
        <v>2.8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HYPERLINK("https://klasma.github.io/Logging_FORSHAGA/artfynd/A 68077-2020.xlsx")</f>
        <v/>
      </c>
      <c r="T12">
        <f>HYPERLINK("https://klasma.github.io/Logging_FORSHAGA/kartor/A 68077-2020.png")</f>
        <v/>
      </c>
      <c r="V12">
        <f>HYPERLINK("https://klasma.github.io/Logging_FORSHAGA/klagomål/A 68077-2020.docx")</f>
        <v/>
      </c>
      <c r="W12">
        <f>HYPERLINK("https://klasma.github.io/Logging_FORSHAGA/klagomålsmail/A 68077-2020.docx")</f>
        <v/>
      </c>
      <c r="X12">
        <f>HYPERLINK("https://klasma.github.io/Logging_FORSHAGA/tillsyn/A 68077-2020.docx")</f>
        <v/>
      </c>
      <c r="Y12">
        <f>HYPERLINK("https://klasma.github.io/Logging_FORSHAGA/tillsynsmail/A 68077-2020.docx")</f>
        <v/>
      </c>
    </row>
    <row r="13" ht="15" customHeight="1">
      <c r="A13" t="inlineStr">
        <is>
          <t>A 26233-2022</t>
        </is>
      </c>
      <c r="B13" s="1" t="n">
        <v>44735</v>
      </c>
      <c r="C13" s="1" t="n">
        <v>45175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9.6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Buskmus</t>
        </is>
      </c>
      <c r="S13">
        <f>HYPERLINK("https://klasma.github.io/Logging_FORSHAGA/artfynd/A 26233-2022.xlsx")</f>
        <v/>
      </c>
      <c r="T13">
        <f>HYPERLINK("https://klasma.github.io/Logging_FORSHAGA/kartor/A 26233-2022.png")</f>
        <v/>
      </c>
      <c r="V13">
        <f>HYPERLINK("https://klasma.github.io/Logging_FORSHAGA/klagomål/A 26233-2022.docx")</f>
        <v/>
      </c>
      <c r="W13">
        <f>HYPERLINK("https://klasma.github.io/Logging_FORSHAGA/klagomålsmail/A 26233-2022.docx")</f>
        <v/>
      </c>
      <c r="X13">
        <f>HYPERLINK("https://klasma.github.io/Logging_FORSHAGA/tillsyn/A 26233-2022.docx")</f>
        <v/>
      </c>
      <c r="Y13">
        <f>HYPERLINK("https://klasma.github.io/Logging_FORSHAGA/tillsynsmail/A 26233-2022.docx")</f>
        <v/>
      </c>
    </row>
    <row r="14" ht="15" customHeight="1">
      <c r="A14" t="inlineStr">
        <is>
          <t>A 60736-2022</t>
        </is>
      </c>
      <c r="B14" s="1" t="n">
        <v>44913</v>
      </c>
      <c r="C14" s="1" t="n">
        <v>45175</v>
      </c>
      <c r="D14" t="inlineStr">
        <is>
          <t>VÄRMLANDS LÄN</t>
        </is>
      </c>
      <c r="E14" t="inlineStr">
        <is>
          <t>FORSHAGA</t>
        </is>
      </c>
      <c r="G14" t="n">
        <v>1.1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Mindre hackspett</t>
        </is>
      </c>
      <c r="S14">
        <f>HYPERLINK("https://klasma.github.io/Logging_FORSHAGA/artfynd/A 60736-2022.xlsx")</f>
        <v/>
      </c>
      <c r="T14">
        <f>HYPERLINK("https://klasma.github.io/Logging_FORSHAGA/kartor/A 60736-2022.png")</f>
        <v/>
      </c>
      <c r="V14">
        <f>HYPERLINK("https://klasma.github.io/Logging_FORSHAGA/klagomål/A 60736-2022.docx")</f>
        <v/>
      </c>
      <c r="W14">
        <f>HYPERLINK("https://klasma.github.io/Logging_FORSHAGA/klagomålsmail/A 60736-2022.docx")</f>
        <v/>
      </c>
      <c r="X14">
        <f>HYPERLINK("https://klasma.github.io/Logging_FORSHAGA/tillsyn/A 60736-2022.docx")</f>
        <v/>
      </c>
      <c r="Y14">
        <f>HYPERLINK("https://klasma.github.io/Logging_FORSHAGA/tillsynsmail/A 60736-2022.docx")</f>
        <v/>
      </c>
    </row>
    <row r="15" ht="15" customHeight="1">
      <c r="A15" t="inlineStr">
        <is>
          <t>A 45730-2018</t>
        </is>
      </c>
      <c r="B15" s="1" t="n">
        <v>43362</v>
      </c>
      <c r="C15" s="1" t="n">
        <v>45175</v>
      </c>
      <c r="D15" t="inlineStr">
        <is>
          <t>VÄRMLANDS LÄN</t>
        </is>
      </c>
      <c r="E15" t="inlineStr">
        <is>
          <t>FORSHAGA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62349-2018</t>
        </is>
      </c>
      <c r="B16" s="1" t="n">
        <v>43416</v>
      </c>
      <c r="C16" s="1" t="n">
        <v>45175</v>
      </c>
      <c r="D16" t="inlineStr">
        <is>
          <t>VÄRMLANDS LÄN</t>
        </is>
      </c>
      <c r="E16" t="inlineStr">
        <is>
          <t>FORSHAGA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59881-2018</t>
        </is>
      </c>
      <c r="B17" s="1" t="n">
        <v>43419</v>
      </c>
      <c r="C17" s="1" t="n">
        <v>45175</v>
      </c>
      <c r="D17" t="inlineStr">
        <is>
          <t>VÄRMLANDS LÄN</t>
        </is>
      </c>
      <c r="E17" t="inlineStr">
        <is>
          <t>FORSHAGA</t>
        </is>
      </c>
      <c r="F17" t="inlineStr">
        <is>
          <t>Bergvik skog väst AB</t>
        </is>
      </c>
      <c r="G17" t="n">
        <v>11.3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59854-2018</t>
        </is>
      </c>
      <c r="B18" s="1" t="n">
        <v>43419</v>
      </c>
      <c r="C18" s="1" t="n">
        <v>45175</v>
      </c>
      <c r="D18" t="inlineStr">
        <is>
          <t>VÄRMLANDS LÄN</t>
        </is>
      </c>
      <c r="E18" t="inlineStr">
        <is>
          <t>FORSHAGA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59851-2018</t>
        </is>
      </c>
      <c r="B19" s="1" t="n">
        <v>43419</v>
      </c>
      <c r="C19" s="1" t="n">
        <v>45175</v>
      </c>
      <c r="D19" t="inlineStr">
        <is>
          <t>VÄRMLANDS LÄN</t>
        </is>
      </c>
      <c r="E19" t="inlineStr">
        <is>
          <t>FORSHAGA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61171-2018</t>
        </is>
      </c>
      <c r="B20" s="1" t="n">
        <v>43423</v>
      </c>
      <c r="C20" s="1" t="n">
        <v>45175</v>
      </c>
      <c r="D20" t="inlineStr">
        <is>
          <t>VÄRMLANDS LÄN</t>
        </is>
      </c>
      <c r="E20" t="inlineStr">
        <is>
          <t>FORSHAGA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63727-2018</t>
        </is>
      </c>
      <c r="B21" s="1" t="n">
        <v>43428</v>
      </c>
      <c r="C21" s="1" t="n">
        <v>45175</v>
      </c>
      <c r="D21" t="inlineStr">
        <is>
          <t>VÄRMLANDS LÄN</t>
        </is>
      </c>
      <c r="E21" t="inlineStr">
        <is>
          <t>FORSHAGA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68121-2018</t>
        </is>
      </c>
      <c r="B22" s="1" t="n">
        <v>43437</v>
      </c>
      <c r="C22" s="1" t="n">
        <v>45175</v>
      </c>
      <c r="D22" t="inlineStr">
        <is>
          <t>VÄRMLANDS LÄN</t>
        </is>
      </c>
      <c r="E22" t="inlineStr">
        <is>
          <t>FORSHAGA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68142-2018</t>
        </is>
      </c>
      <c r="B23" s="1" t="n">
        <v>43437</v>
      </c>
      <c r="C23" s="1" t="n">
        <v>45175</v>
      </c>
      <c r="D23" t="inlineStr">
        <is>
          <t>VÄRMLANDS LÄN</t>
        </is>
      </c>
      <c r="E23" t="inlineStr">
        <is>
          <t>FORSHAGA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68750-2018</t>
        </is>
      </c>
      <c r="B24" s="1" t="n">
        <v>43444</v>
      </c>
      <c r="C24" s="1" t="n">
        <v>45175</v>
      </c>
      <c r="D24" t="inlineStr">
        <is>
          <t>VÄRMLANDS LÄN</t>
        </is>
      </c>
      <c r="E24" t="inlineStr">
        <is>
          <t>FORSHAGA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71396-2018</t>
        </is>
      </c>
      <c r="B25" s="1" t="n">
        <v>43453</v>
      </c>
      <c r="C25" s="1" t="n">
        <v>45175</v>
      </c>
      <c r="D25" t="inlineStr">
        <is>
          <t>VÄRMLANDS LÄN</t>
        </is>
      </c>
      <c r="E25" t="inlineStr">
        <is>
          <t>FORSHAGA</t>
        </is>
      </c>
      <c r="F25" t="inlineStr">
        <is>
          <t>Bergvik skog väst AB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1871-2019</t>
        </is>
      </c>
      <c r="B26" s="1" t="n">
        <v>43474</v>
      </c>
      <c r="C26" s="1" t="n">
        <v>45175</v>
      </c>
      <c r="D26" t="inlineStr">
        <is>
          <t>VÄRMLANDS LÄN</t>
        </is>
      </c>
      <c r="E26" t="inlineStr">
        <is>
          <t>FORSHAGA</t>
        </is>
      </c>
      <c r="F26" t="inlineStr">
        <is>
          <t>Bergvik skog väst AB</t>
        </is>
      </c>
      <c r="G26" t="n">
        <v>19.5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2261-2019</t>
        </is>
      </c>
      <c r="B27" s="1" t="n">
        <v>43475</v>
      </c>
      <c r="C27" s="1" t="n">
        <v>45175</v>
      </c>
      <c r="D27" t="inlineStr">
        <is>
          <t>VÄRMLANDS LÄN</t>
        </is>
      </c>
      <c r="E27" t="inlineStr">
        <is>
          <t>FORSHAGA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3649-2019</t>
        </is>
      </c>
      <c r="B28" s="1" t="n">
        <v>43475</v>
      </c>
      <c r="C28" s="1" t="n">
        <v>45175</v>
      </c>
      <c r="D28" t="inlineStr">
        <is>
          <t>VÄRMLANDS LÄN</t>
        </is>
      </c>
      <c r="E28" t="inlineStr">
        <is>
          <t>FORSHAGA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3875-2019</t>
        </is>
      </c>
      <c r="B29" s="1" t="n">
        <v>43482</v>
      </c>
      <c r="C29" s="1" t="n">
        <v>45175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4314-2019</t>
        </is>
      </c>
      <c r="B30" s="1" t="n">
        <v>43483</v>
      </c>
      <c r="C30" s="1" t="n">
        <v>45175</v>
      </c>
      <c r="D30" t="inlineStr">
        <is>
          <t>VÄRMLANDS LÄN</t>
        </is>
      </c>
      <c r="E30" t="inlineStr">
        <is>
          <t>FORSHAGA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8026-2019</t>
        </is>
      </c>
      <c r="B31" s="1" t="n">
        <v>43494</v>
      </c>
      <c r="C31" s="1" t="n">
        <v>45175</v>
      </c>
      <c r="D31" t="inlineStr">
        <is>
          <t>VÄRMLANDS LÄN</t>
        </is>
      </c>
      <c r="E31" t="inlineStr">
        <is>
          <t>FORSHAGA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7240-2019</t>
        </is>
      </c>
      <c r="B32" s="1" t="n">
        <v>43496</v>
      </c>
      <c r="C32" s="1" t="n">
        <v>45175</v>
      </c>
      <c r="D32" t="inlineStr">
        <is>
          <t>VÄRMLANDS LÄN</t>
        </is>
      </c>
      <c r="E32" t="inlineStr">
        <is>
          <t>FORSHAGA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8584-2019</t>
        </is>
      </c>
      <c r="B33" s="1" t="n">
        <v>43502</v>
      </c>
      <c r="C33" s="1" t="n">
        <v>45175</v>
      </c>
      <c r="D33" t="inlineStr">
        <is>
          <t>VÄRMLANDS LÄN</t>
        </is>
      </c>
      <c r="E33" t="inlineStr">
        <is>
          <t>FORSHAGA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10949-2019</t>
        </is>
      </c>
      <c r="B34" s="1" t="n">
        <v>43515</v>
      </c>
      <c r="C34" s="1" t="n">
        <v>45175</v>
      </c>
      <c r="D34" t="inlineStr">
        <is>
          <t>VÄRMLANDS LÄN</t>
        </is>
      </c>
      <c r="E34" t="inlineStr">
        <is>
          <t>FORSHAGA</t>
        </is>
      </c>
      <c r="G34" t="n">
        <v>5.4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13126-2019</t>
        </is>
      </c>
      <c r="B35" s="1" t="n">
        <v>43528</v>
      </c>
      <c r="C35" s="1" t="n">
        <v>45175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14126-2019</t>
        </is>
      </c>
      <c r="B36" s="1" t="n">
        <v>43532</v>
      </c>
      <c r="C36" s="1" t="n">
        <v>45175</v>
      </c>
      <c r="D36" t="inlineStr">
        <is>
          <t>VÄRMLANDS LÄN</t>
        </is>
      </c>
      <c r="E36" t="inlineStr">
        <is>
          <t>FORSHAGA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14594-2019</t>
        </is>
      </c>
      <c r="B37" s="1" t="n">
        <v>43536</v>
      </c>
      <c r="C37" s="1" t="n">
        <v>45175</v>
      </c>
      <c r="D37" t="inlineStr">
        <is>
          <t>VÄRMLANDS LÄN</t>
        </is>
      </c>
      <c r="E37" t="inlineStr">
        <is>
          <t>FORSHAGA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14930-2019</t>
        </is>
      </c>
      <c r="B38" s="1" t="n">
        <v>43537</v>
      </c>
      <c r="C38" s="1" t="n">
        <v>45175</v>
      </c>
      <c r="D38" t="inlineStr">
        <is>
          <t>VÄRMLANDS LÄN</t>
        </is>
      </c>
      <c r="E38" t="inlineStr">
        <is>
          <t>FORSHAGA</t>
        </is>
      </c>
      <c r="F38" t="inlineStr">
        <is>
          <t>Bergvik skog väst AB</t>
        </is>
      </c>
      <c r="G38" t="n">
        <v>14.6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15671-2019</t>
        </is>
      </c>
      <c r="B39" s="1" t="n">
        <v>43543</v>
      </c>
      <c r="C39" s="1" t="n">
        <v>45175</v>
      </c>
      <c r="D39" t="inlineStr">
        <is>
          <t>VÄRMLANDS LÄN</t>
        </is>
      </c>
      <c r="E39" t="inlineStr">
        <is>
          <t>FORSHAGA</t>
        </is>
      </c>
      <c r="F39" t="inlineStr">
        <is>
          <t>Bergvik skog väst AB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16023-2019</t>
        </is>
      </c>
      <c r="B40" s="1" t="n">
        <v>43544</v>
      </c>
      <c r="C40" s="1" t="n">
        <v>45175</v>
      </c>
      <c r="D40" t="inlineStr">
        <is>
          <t>VÄRMLANDS LÄN</t>
        </is>
      </c>
      <c r="E40" t="inlineStr">
        <is>
          <t>FORSHAGA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16158-2019</t>
        </is>
      </c>
      <c r="B41" s="1" t="n">
        <v>43545</v>
      </c>
      <c r="C41" s="1" t="n">
        <v>45175</v>
      </c>
      <c r="D41" t="inlineStr">
        <is>
          <t>VÄRMLANDS LÄN</t>
        </is>
      </c>
      <c r="E41" t="inlineStr">
        <is>
          <t>FORSHAGA</t>
        </is>
      </c>
      <c r="F41" t="inlineStr">
        <is>
          <t>Bergvik skog väst AB</t>
        </is>
      </c>
      <c r="G41" t="n">
        <v>9.9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16799-2019</t>
        </is>
      </c>
      <c r="B42" s="1" t="n">
        <v>43549</v>
      </c>
      <c r="C42" s="1" t="n">
        <v>45175</v>
      </c>
      <c r="D42" t="inlineStr">
        <is>
          <t>VÄRMLANDS LÄN</t>
        </is>
      </c>
      <c r="E42" t="inlineStr">
        <is>
          <t>FORSHAGA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17083-2019</t>
        </is>
      </c>
      <c r="B43" s="1" t="n">
        <v>43551</v>
      </c>
      <c r="C43" s="1" t="n">
        <v>45175</v>
      </c>
      <c r="D43" t="inlineStr">
        <is>
          <t>VÄRMLANDS LÄN</t>
        </is>
      </c>
      <c r="E43" t="inlineStr">
        <is>
          <t>FORSHAGA</t>
        </is>
      </c>
      <c r="F43" t="inlineStr">
        <is>
          <t>Bergvik skog väst AB</t>
        </is>
      </c>
      <c r="G43" t="n">
        <v>23.5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17460-2019</t>
        </is>
      </c>
      <c r="B44" s="1" t="n">
        <v>43553</v>
      </c>
      <c r="C44" s="1" t="n">
        <v>45175</v>
      </c>
      <c r="D44" t="inlineStr">
        <is>
          <t>VÄRMLANDS LÄN</t>
        </is>
      </c>
      <c r="E44" t="inlineStr">
        <is>
          <t>FORSHAGA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18113-2019</t>
        </is>
      </c>
      <c r="B45" s="1" t="n">
        <v>43558</v>
      </c>
      <c r="C45" s="1" t="n">
        <v>45175</v>
      </c>
      <c r="D45" t="inlineStr">
        <is>
          <t>VÄRMLANDS LÄN</t>
        </is>
      </c>
      <c r="E45" t="inlineStr">
        <is>
          <t>FORSHAGA</t>
        </is>
      </c>
      <c r="F45" t="inlineStr">
        <is>
          <t>Bergvik skog väst AB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19828-2019</t>
        </is>
      </c>
      <c r="B46" s="1" t="n">
        <v>43566</v>
      </c>
      <c r="C46" s="1" t="n">
        <v>45175</v>
      </c>
      <c r="D46" t="inlineStr">
        <is>
          <t>VÄRMLANDS LÄN</t>
        </is>
      </c>
      <c r="E46" t="inlineStr">
        <is>
          <t>FORSHAGA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20791-2019</t>
        </is>
      </c>
      <c r="B47" s="1" t="n">
        <v>43573</v>
      </c>
      <c r="C47" s="1" t="n">
        <v>45175</v>
      </c>
      <c r="D47" t="inlineStr">
        <is>
          <t>VÄRMLANDS LÄN</t>
        </is>
      </c>
      <c r="E47" t="inlineStr">
        <is>
          <t>FORSHAGA</t>
        </is>
      </c>
      <c r="G47" t="n">
        <v>8.199999999999999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21196-2019</t>
        </is>
      </c>
      <c r="B48" s="1" t="n">
        <v>43579</v>
      </c>
      <c r="C48" s="1" t="n">
        <v>45175</v>
      </c>
      <c r="D48" t="inlineStr">
        <is>
          <t>VÄRMLANDS LÄN</t>
        </is>
      </c>
      <c r="E48" t="inlineStr">
        <is>
          <t>FORSHAGA</t>
        </is>
      </c>
      <c r="F48" t="inlineStr">
        <is>
          <t>Bergvik skog väst AB</t>
        </is>
      </c>
      <c r="G48" t="n">
        <v>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21185-2019</t>
        </is>
      </c>
      <c r="B49" s="1" t="n">
        <v>43579</v>
      </c>
      <c r="C49" s="1" t="n">
        <v>45175</v>
      </c>
      <c r="D49" t="inlineStr">
        <is>
          <t>VÄRMLANDS LÄN</t>
        </is>
      </c>
      <c r="E49" t="inlineStr">
        <is>
          <t>FORSHAGA</t>
        </is>
      </c>
      <c r="F49" t="inlineStr">
        <is>
          <t>Bergvik skog väst AB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21283-2019</t>
        </is>
      </c>
      <c r="B50" s="1" t="n">
        <v>43579</v>
      </c>
      <c r="C50" s="1" t="n">
        <v>45175</v>
      </c>
      <c r="D50" t="inlineStr">
        <is>
          <t>VÄRMLANDS LÄN</t>
        </is>
      </c>
      <c r="E50" t="inlineStr">
        <is>
          <t>FORSHAGA</t>
        </is>
      </c>
      <c r="F50" t="inlineStr">
        <is>
          <t>Bergvik skog väst AB</t>
        </is>
      </c>
      <c r="G50" t="n">
        <v>17.2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21464-2019</t>
        </is>
      </c>
      <c r="B51" s="1" t="n">
        <v>43580</v>
      </c>
      <c r="C51" s="1" t="n">
        <v>45175</v>
      </c>
      <c r="D51" t="inlineStr">
        <is>
          <t>VÄRMLANDS LÄN</t>
        </is>
      </c>
      <c r="E51" t="inlineStr">
        <is>
          <t>FORSHAGA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21467-2019</t>
        </is>
      </c>
      <c r="B52" s="1" t="n">
        <v>43580</v>
      </c>
      <c r="C52" s="1" t="n">
        <v>45175</v>
      </c>
      <c r="D52" t="inlineStr">
        <is>
          <t>VÄRMLANDS LÄN</t>
        </is>
      </c>
      <c r="E52" t="inlineStr">
        <is>
          <t>FORSHAGA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21695-2019</t>
        </is>
      </c>
      <c r="B53" s="1" t="n">
        <v>43581</v>
      </c>
      <c r="C53" s="1" t="n">
        <v>45175</v>
      </c>
      <c r="D53" t="inlineStr">
        <is>
          <t>VÄRMLANDS LÄN</t>
        </is>
      </c>
      <c r="E53" t="inlineStr">
        <is>
          <t>FORSHAGA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23032-2019</t>
        </is>
      </c>
      <c r="B54" s="1" t="n">
        <v>43591</v>
      </c>
      <c r="C54" s="1" t="n">
        <v>45175</v>
      </c>
      <c r="D54" t="inlineStr">
        <is>
          <t>VÄRMLANDS LÄN</t>
        </is>
      </c>
      <c r="E54" t="inlineStr">
        <is>
          <t>FORSHAGA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23266-2019</t>
        </is>
      </c>
      <c r="B55" s="1" t="n">
        <v>43592</v>
      </c>
      <c r="C55" s="1" t="n">
        <v>45175</v>
      </c>
      <c r="D55" t="inlineStr">
        <is>
          <t>VÄRMLANDS LÄN</t>
        </is>
      </c>
      <c r="E55" t="inlineStr">
        <is>
          <t>FORSHAGA</t>
        </is>
      </c>
      <c r="F55" t="inlineStr">
        <is>
          <t>Bergvik skog väst AB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24215-2019</t>
        </is>
      </c>
      <c r="B56" s="1" t="n">
        <v>43599</v>
      </c>
      <c r="C56" s="1" t="n">
        <v>45175</v>
      </c>
      <c r="D56" t="inlineStr">
        <is>
          <t>VÄRMLANDS LÄN</t>
        </is>
      </c>
      <c r="E56" t="inlineStr">
        <is>
          <t>FORSHAGA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26412-2019</t>
        </is>
      </c>
      <c r="B57" s="1" t="n">
        <v>43612</v>
      </c>
      <c r="C57" s="1" t="n">
        <v>45175</v>
      </c>
      <c r="D57" t="inlineStr">
        <is>
          <t>VÄRMLANDS LÄN</t>
        </is>
      </c>
      <c r="E57" t="inlineStr">
        <is>
          <t>FORSHAGA</t>
        </is>
      </c>
      <c r="G57" t="n">
        <v>10.3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26509-2019</t>
        </is>
      </c>
      <c r="B58" s="1" t="n">
        <v>43612</v>
      </c>
      <c r="C58" s="1" t="n">
        <v>45175</v>
      </c>
      <c r="D58" t="inlineStr">
        <is>
          <t>VÄRMLANDS LÄN</t>
        </is>
      </c>
      <c r="E58" t="inlineStr">
        <is>
          <t>FORSHAGA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29644-2019</t>
        </is>
      </c>
      <c r="B59" s="1" t="n">
        <v>43630</v>
      </c>
      <c r="C59" s="1" t="n">
        <v>45175</v>
      </c>
      <c r="D59" t="inlineStr">
        <is>
          <t>VÄRMLANDS LÄN</t>
        </is>
      </c>
      <c r="E59" t="inlineStr">
        <is>
          <t>FORSHAGA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31383-2019</t>
        </is>
      </c>
      <c r="B60" s="1" t="n">
        <v>43641</v>
      </c>
      <c r="C60" s="1" t="n">
        <v>45175</v>
      </c>
      <c r="D60" t="inlineStr">
        <is>
          <t>VÄRMLANDS LÄN</t>
        </is>
      </c>
      <c r="E60" t="inlineStr">
        <is>
          <t>FORSHAGA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31349-2019</t>
        </is>
      </c>
      <c r="B61" s="1" t="n">
        <v>43641</v>
      </c>
      <c r="C61" s="1" t="n">
        <v>45175</v>
      </c>
      <c r="D61" t="inlineStr">
        <is>
          <t>VÄRMLANDS LÄN</t>
        </is>
      </c>
      <c r="E61" t="inlineStr">
        <is>
          <t>FORSHAGA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35088-2019</t>
        </is>
      </c>
      <c r="B62" s="1" t="n">
        <v>43661</v>
      </c>
      <c r="C62" s="1" t="n">
        <v>45175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40018-2019</t>
        </is>
      </c>
      <c r="B63" s="1" t="n">
        <v>43692</v>
      </c>
      <c r="C63" s="1" t="n">
        <v>45175</v>
      </c>
      <c r="D63" t="inlineStr">
        <is>
          <t>VÄRMLANDS LÄN</t>
        </is>
      </c>
      <c r="E63" t="inlineStr">
        <is>
          <t>FORSHAGA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40039-2019</t>
        </is>
      </c>
      <c r="B64" s="1" t="n">
        <v>43692</v>
      </c>
      <c r="C64" s="1" t="n">
        <v>45175</v>
      </c>
      <c r="D64" t="inlineStr">
        <is>
          <t>VÄRMLANDS LÄN</t>
        </is>
      </c>
      <c r="E64" t="inlineStr">
        <is>
          <t>FORSHAGA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40237-2019</t>
        </is>
      </c>
      <c r="B65" s="1" t="n">
        <v>43694</v>
      </c>
      <c r="C65" s="1" t="n">
        <v>45175</v>
      </c>
      <c r="D65" t="inlineStr">
        <is>
          <t>VÄRMLANDS LÄN</t>
        </is>
      </c>
      <c r="E65" t="inlineStr">
        <is>
          <t>FORSHAGA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40238-2019</t>
        </is>
      </c>
      <c r="B66" s="1" t="n">
        <v>43694</v>
      </c>
      <c r="C66" s="1" t="n">
        <v>45175</v>
      </c>
      <c r="D66" t="inlineStr">
        <is>
          <t>VÄRMLANDS LÄN</t>
        </is>
      </c>
      <c r="E66" t="inlineStr">
        <is>
          <t>FORSHAGA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41694-2019</t>
        </is>
      </c>
      <c r="B67" s="1" t="n">
        <v>43696</v>
      </c>
      <c r="C67" s="1" t="n">
        <v>45175</v>
      </c>
      <c r="D67" t="inlineStr">
        <is>
          <t>VÄRMLANDS LÄN</t>
        </is>
      </c>
      <c r="E67" t="inlineStr">
        <is>
          <t>FORSHAGA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42472-2019</t>
        </is>
      </c>
      <c r="B68" s="1" t="n">
        <v>43698</v>
      </c>
      <c r="C68" s="1" t="n">
        <v>45175</v>
      </c>
      <c r="D68" t="inlineStr">
        <is>
          <t>VÄRMLANDS LÄN</t>
        </is>
      </c>
      <c r="E68" t="inlineStr">
        <is>
          <t>FORSHAGA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42463-2019</t>
        </is>
      </c>
      <c r="B69" s="1" t="n">
        <v>43698</v>
      </c>
      <c r="C69" s="1" t="n">
        <v>45175</v>
      </c>
      <c r="D69" t="inlineStr">
        <is>
          <t>VÄRMLANDS LÄN</t>
        </is>
      </c>
      <c r="E69" t="inlineStr">
        <is>
          <t>FORSHAGA</t>
        </is>
      </c>
      <c r="G69" t="n">
        <v>5.6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42468-2019</t>
        </is>
      </c>
      <c r="B70" s="1" t="n">
        <v>43698</v>
      </c>
      <c r="C70" s="1" t="n">
        <v>45175</v>
      </c>
      <c r="D70" t="inlineStr">
        <is>
          <t>VÄRMLANDS LÄN</t>
        </is>
      </c>
      <c r="E70" t="inlineStr">
        <is>
          <t>FORSHAGA</t>
        </is>
      </c>
      <c r="G70" t="n">
        <v>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44495-2019</t>
        </is>
      </c>
      <c r="B71" s="1" t="n">
        <v>43711</v>
      </c>
      <c r="C71" s="1" t="n">
        <v>45175</v>
      </c>
      <c r="D71" t="inlineStr">
        <is>
          <t>VÄRMLANDS LÄN</t>
        </is>
      </c>
      <c r="E71" t="inlineStr">
        <is>
          <t>FORSHAGA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47457-2019</t>
        </is>
      </c>
      <c r="B72" s="1" t="n">
        <v>43724</v>
      </c>
      <c r="C72" s="1" t="n">
        <v>45175</v>
      </c>
      <c r="D72" t="inlineStr">
        <is>
          <t>VÄRMLANDS LÄN</t>
        </is>
      </c>
      <c r="E72" t="inlineStr">
        <is>
          <t>FORSHAGA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54640-2019</t>
        </is>
      </c>
      <c r="B73" s="1" t="n">
        <v>43754</v>
      </c>
      <c r="C73" s="1" t="n">
        <v>45175</v>
      </c>
      <c r="D73" t="inlineStr">
        <is>
          <t>VÄRMLANDS LÄN</t>
        </is>
      </c>
      <c r="E73" t="inlineStr">
        <is>
          <t>FORSHAGA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55834-2019</t>
        </is>
      </c>
      <c r="B74" s="1" t="n">
        <v>43761</v>
      </c>
      <c r="C74" s="1" t="n">
        <v>45175</v>
      </c>
      <c r="D74" t="inlineStr">
        <is>
          <t>VÄRMLANDS LÄN</t>
        </is>
      </c>
      <c r="E74" t="inlineStr">
        <is>
          <t>FORSHAGA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55838-2019</t>
        </is>
      </c>
      <c r="B75" s="1" t="n">
        <v>43761</v>
      </c>
      <c r="C75" s="1" t="n">
        <v>45175</v>
      </c>
      <c r="D75" t="inlineStr">
        <is>
          <t>VÄRMLANDS LÄN</t>
        </is>
      </c>
      <c r="E75" t="inlineStr">
        <is>
          <t>FORSHAGA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56825-2019</t>
        </is>
      </c>
      <c r="B76" s="1" t="n">
        <v>43764</v>
      </c>
      <c r="C76" s="1" t="n">
        <v>45175</v>
      </c>
      <c r="D76" t="inlineStr">
        <is>
          <t>VÄRMLANDS LÄN</t>
        </is>
      </c>
      <c r="E76" t="inlineStr">
        <is>
          <t>FORSHAGA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62936-2019</t>
        </is>
      </c>
      <c r="B77" s="1" t="n">
        <v>43784</v>
      </c>
      <c r="C77" s="1" t="n">
        <v>45175</v>
      </c>
      <c r="D77" t="inlineStr">
        <is>
          <t>VÄRMLANDS LÄN</t>
        </is>
      </c>
      <c r="E77" t="inlineStr">
        <is>
          <t>FORSHAGA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63316-2019</t>
        </is>
      </c>
      <c r="B78" s="1" t="n">
        <v>43794</v>
      </c>
      <c r="C78" s="1" t="n">
        <v>45175</v>
      </c>
      <c r="D78" t="inlineStr">
        <is>
          <t>VÄRMLANDS LÄN</t>
        </is>
      </c>
      <c r="E78" t="inlineStr">
        <is>
          <t>FORSHAGA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63954-2019</t>
        </is>
      </c>
      <c r="B79" s="1" t="n">
        <v>43796</v>
      </c>
      <c r="C79" s="1" t="n">
        <v>45175</v>
      </c>
      <c r="D79" t="inlineStr">
        <is>
          <t>VÄRMLANDS LÄN</t>
        </is>
      </c>
      <c r="E79" t="inlineStr">
        <is>
          <t>FORSHAGA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66438-2019</t>
        </is>
      </c>
      <c r="B80" s="1" t="n">
        <v>43802</v>
      </c>
      <c r="C80" s="1" t="n">
        <v>45175</v>
      </c>
      <c r="D80" t="inlineStr">
        <is>
          <t>VÄRMLANDS LÄN</t>
        </is>
      </c>
      <c r="E80" t="inlineStr">
        <is>
          <t>FORSHAGA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65158-2019</t>
        </is>
      </c>
      <c r="B81" s="1" t="n">
        <v>43802</v>
      </c>
      <c r="C81" s="1" t="n">
        <v>45175</v>
      </c>
      <c r="D81" t="inlineStr">
        <is>
          <t>VÄRMLANDS LÄN</t>
        </is>
      </c>
      <c r="E81" t="inlineStr">
        <is>
          <t>FORSHAGA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66439-2019</t>
        </is>
      </c>
      <c r="B82" s="1" t="n">
        <v>43802</v>
      </c>
      <c r="C82" s="1" t="n">
        <v>45175</v>
      </c>
      <c r="D82" t="inlineStr">
        <is>
          <t>VÄRMLANDS LÄN</t>
        </is>
      </c>
      <c r="E82" t="inlineStr">
        <is>
          <t>FORSHAGA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65856-2019</t>
        </is>
      </c>
      <c r="B83" s="1" t="n">
        <v>43805</v>
      </c>
      <c r="C83" s="1" t="n">
        <v>45175</v>
      </c>
      <c r="D83" t="inlineStr">
        <is>
          <t>VÄRMLANDS LÄN</t>
        </is>
      </c>
      <c r="E83" t="inlineStr">
        <is>
          <t>FORSHAGA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65839-2019</t>
        </is>
      </c>
      <c r="B84" s="1" t="n">
        <v>43805</v>
      </c>
      <c r="C84" s="1" t="n">
        <v>45175</v>
      </c>
      <c r="D84" t="inlineStr">
        <is>
          <t>VÄRMLANDS LÄN</t>
        </is>
      </c>
      <c r="E84" t="inlineStr">
        <is>
          <t>FORSHAGA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68344-2019</t>
        </is>
      </c>
      <c r="B85" s="1" t="n">
        <v>43818</v>
      </c>
      <c r="C85" s="1" t="n">
        <v>45175</v>
      </c>
      <c r="D85" t="inlineStr">
        <is>
          <t>VÄRMLANDS LÄN</t>
        </is>
      </c>
      <c r="E85" t="inlineStr">
        <is>
          <t>FORSHAGA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99-2020</t>
        </is>
      </c>
      <c r="B86" s="1" t="n">
        <v>43832</v>
      </c>
      <c r="C86" s="1" t="n">
        <v>45175</v>
      </c>
      <c r="D86" t="inlineStr">
        <is>
          <t>VÄRMLANDS LÄN</t>
        </is>
      </c>
      <c r="E86" t="inlineStr">
        <is>
          <t>FORSHAGA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176-2020</t>
        </is>
      </c>
      <c r="B87" s="1" t="n">
        <v>43833</v>
      </c>
      <c r="C87" s="1" t="n">
        <v>45175</v>
      </c>
      <c r="D87" t="inlineStr">
        <is>
          <t>VÄRMLANDS LÄN</t>
        </is>
      </c>
      <c r="E87" t="inlineStr">
        <is>
          <t>FORSHAGA</t>
        </is>
      </c>
      <c r="F87" t="inlineStr">
        <is>
          <t>Bergvik skog väst AB</t>
        </is>
      </c>
      <c r="G87" t="n">
        <v>8.300000000000001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677-2020</t>
        </is>
      </c>
      <c r="B88" s="1" t="n">
        <v>43838</v>
      </c>
      <c r="C88" s="1" t="n">
        <v>45175</v>
      </c>
      <c r="D88" t="inlineStr">
        <is>
          <t>VÄRMLANDS LÄN</t>
        </is>
      </c>
      <c r="E88" t="inlineStr">
        <is>
          <t>FORSHAGA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2358-2020</t>
        </is>
      </c>
      <c r="B89" s="1" t="n">
        <v>43846</v>
      </c>
      <c r="C89" s="1" t="n">
        <v>45175</v>
      </c>
      <c r="D89" t="inlineStr">
        <is>
          <t>VÄRMLANDS LÄN</t>
        </is>
      </c>
      <c r="E89" t="inlineStr">
        <is>
          <t>FORSHAGA</t>
        </is>
      </c>
      <c r="F89" t="inlineStr">
        <is>
          <t>Bergvik skog väst AB</t>
        </is>
      </c>
      <c r="G89" t="n">
        <v>18.7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3245-2020</t>
        </is>
      </c>
      <c r="B90" s="1" t="n">
        <v>43852</v>
      </c>
      <c r="C90" s="1" t="n">
        <v>45175</v>
      </c>
      <c r="D90" t="inlineStr">
        <is>
          <t>VÄRMLANDS LÄN</t>
        </is>
      </c>
      <c r="E90" t="inlineStr">
        <is>
          <t>FORSHAGA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10500-2020</t>
        </is>
      </c>
      <c r="B91" s="1" t="n">
        <v>43886</v>
      </c>
      <c r="C91" s="1" t="n">
        <v>45175</v>
      </c>
      <c r="D91" t="inlineStr">
        <is>
          <t>VÄRMLANDS LÄN</t>
        </is>
      </c>
      <c r="E91" t="inlineStr">
        <is>
          <t>FORSHAGA</t>
        </is>
      </c>
      <c r="F91" t="inlineStr">
        <is>
          <t>Bergvik skog väst AB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10163-2020</t>
        </is>
      </c>
      <c r="B92" s="1" t="n">
        <v>43886</v>
      </c>
      <c r="C92" s="1" t="n">
        <v>45175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14943-2020</t>
        </is>
      </c>
      <c r="B93" s="1" t="n">
        <v>43906</v>
      </c>
      <c r="C93" s="1" t="n">
        <v>45175</v>
      </c>
      <c r="D93" t="inlineStr">
        <is>
          <t>VÄRMLANDS LÄN</t>
        </is>
      </c>
      <c r="E93" t="inlineStr">
        <is>
          <t>FORSHAGA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15536-2020</t>
        </is>
      </c>
      <c r="B94" s="1" t="n">
        <v>43907</v>
      </c>
      <c r="C94" s="1" t="n">
        <v>45175</v>
      </c>
      <c r="D94" t="inlineStr">
        <is>
          <t>VÄRMLANDS LÄN</t>
        </is>
      </c>
      <c r="E94" t="inlineStr">
        <is>
          <t>FORSHAGA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15564-2020</t>
        </is>
      </c>
      <c r="B95" s="1" t="n">
        <v>43907</v>
      </c>
      <c r="C95" s="1" t="n">
        <v>45175</v>
      </c>
      <c r="D95" t="inlineStr">
        <is>
          <t>VÄRMLANDS LÄN</t>
        </is>
      </c>
      <c r="E95" t="inlineStr">
        <is>
          <t>FORSHAGA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14270-2020</t>
        </is>
      </c>
      <c r="B96" s="1" t="n">
        <v>43907</v>
      </c>
      <c r="C96" s="1" t="n">
        <v>45175</v>
      </c>
      <c r="D96" t="inlineStr">
        <is>
          <t>VÄRMLANDS LÄN</t>
        </is>
      </c>
      <c r="E96" t="inlineStr">
        <is>
          <t>FORSHAGA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14798-2020</t>
        </is>
      </c>
      <c r="B97" s="1" t="n">
        <v>43909</v>
      </c>
      <c r="C97" s="1" t="n">
        <v>45175</v>
      </c>
      <c r="D97" t="inlineStr">
        <is>
          <t>VÄRMLANDS LÄN</t>
        </is>
      </c>
      <c r="E97" t="inlineStr">
        <is>
          <t>FORSHAGA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16027-2020</t>
        </is>
      </c>
      <c r="B98" s="1" t="n">
        <v>43916</v>
      </c>
      <c r="C98" s="1" t="n">
        <v>45175</v>
      </c>
      <c r="D98" t="inlineStr">
        <is>
          <t>VÄRMLANDS LÄN</t>
        </is>
      </c>
      <c r="E98" t="inlineStr">
        <is>
          <t>FORSHAGA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16037-2020</t>
        </is>
      </c>
      <c r="B99" s="1" t="n">
        <v>43916</v>
      </c>
      <c r="C99" s="1" t="n">
        <v>45175</v>
      </c>
      <c r="D99" t="inlineStr">
        <is>
          <t>VÄRMLANDS LÄN</t>
        </is>
      </c>
      <c r="E99" t="inlineStr">
        <is>
          <t>FORSHAGA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18025-2020</t>
        </is>
      </c>
      <c r="B100" s="1" t="n">
        <v>43927</v>
      </c>
      <c r="C100" s="1" t="n">
        <v>45175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7.8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18263-2020</t>
        </is>
      </c>
      <c r="B101" s="1" t="n">
        <v>43928</v>
      </c>
      <c r="C101" s="1" t="n">
        <v>45175</v>
      </c>
      <c r="D101" t="inlineStr">
        <is>
          <t>VÄRMLANDS LÄN</t>
        </is>
      </c>
      <c r="E101" t="inlineStr">
        <is>
          <t>FORSHAGA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18258-2020</t>
        </is>
      </c>
      <c r="B102" s="1" t="n">
        <v>43928</v>
      </c>
      <c r="C102" s="1" t="n">
        <v>45175</v>
      </c>
      <c r="D102" t="inlineStr">
        <is>
          <t>VÄRMLANDS LÄN</t>
        </is>
      </c>
      <c r="E102" t="inlineStr">
        <is>
          <t>FORSHAGA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24327-2020</t>
        </is>
      </c>
      <c r="B103" s="1" t="n">
        <v>43976</v>
      </c>
      <c r="C103" s="1" t="n">
        <v>45175</v>
      </c>
      <c r="D103" t="inlineStr">
        <is>
          <t>VÄRMLANDS LÄN</t>
        </is>
      </c>
      <c r="E103" t="inlineStr">
        <is>
          <t>FORSHAGA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29465-2020</t>
        </is>
      </c>
      <c r="B104" s="1" t="n">
        <v>44004</v>
      </c>
      <c r="C104" s="1" t="n">
        <v>45175</v>
      </c>
      <c r="D104" t="inlineStr">
        <is>
          <t>VÄRMLANDS LÄN</t>
        </is>
      </c>
      <c r="E104" t="inlineStr">
        <is>
          <t>FORSHAGA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29854-2020</t>
        </is>
      </c>
      <c r="B105" s="1" t="n">
        <v>44005</v>
      </c>
      <c r="C105" s="1" t="n">
        <v>45175</v>
      </c>
      <c r="D105" t="inlineStr">
        <is>
          <t>VÄRMLANDS LÄN</t>
        </is>
      </c>
      <c r="E105" t="inlineStr">
        <is>
          <t>FORSHAGA</t>
        </is>
      </c>
      <c r="G105" t="n">
        <v>9.5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33476-2020</t>
        </is>
      </c>
      <c r="B106" s="1" t="n">
        <v>44023</v>
      </c>
      <c r="C106" s="1" t="n">
        <v>45175</v>
      </c>
      <c r="D106" t="inlineStr">
        <is>
          <t>VÄRMLANDS LÄN</t>
        </is>
      </c>
      <c r="E106" t="inlineStr">
        <is>
          <t>FORSHAGA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36699-2020</t>
        </is>
      </c>
      <c r="B107" s="1" t="n">
        <v>44053</v>
      </c>
      <c r="C107" s="1" t="n">
        <v>45175</v>
      </c>
      <c r="D107" t="inlineStr">
        <is>
          <t>VÄRMLANDS LÄN</t>
        </is>
      </c>
      <c r="E107" t="inlineStr">
        <is>
          <t>FORSHAGA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38629-2020</t>
        </is>
      </c>
      <c r="B108" s="1" t="n">
        <v>44061</v>
      </c>
      <c r="C108" s="1" t="n">
        <v>45175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38969-2020</t>
        </is>
      </c>
      <c r="B109" s="1" t="n">
        <v>44062</v>
      </c>
      <c r="C109" s="1" t="n">
        <v>45175</v>
      </c>
      <c r="D109" t="inlineStr">
        <is>
          <t>VÄRMLANDS LÄN</t>
        </is>
      </c>
      <c r="E109" t="inlineStr">
        <is>
          <t>FORSHAGA</t>
        </is>
      </c>
      <c r="G109" t="n">
        <v>7.1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39856-2020</t>
        </is>
      </c>
      <c r="B110" s="1" t="n">
        <v>44067</v>
      </c>
      <c r="C110" s="1" t="n">
        <v>45175</v>
      </c>
      <c r="D110" t="inlineStr">
        <is>
          <t>VÄRMLANDS LÄN</t>
        </is>
      </c>
      <c r="E110" t="inlineStr">
        <is>
          <t>FORSHAGA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39985-2020</t>
        </is>
      </c>
      <c r="B111" s="1" t="n">
        <v>44067</v>
      </c>
      <c r="C111" s="1" t="n">
        <v>45175</v>
      </c>
      <c r="D111" t="inlineStr">
        <is>
          <t>VÄRMLANDS LÄN</t>
        </is>
      </c>
      <c r="E111" t="inlineStr">
        <is>
          <t>FORSHAGA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41332-2020</t>
        </is>
      </c>
      <c r="B112" s="1" t="n">
        <v>44071</v>
      </c>
      <c r="C112" s="1" t="n">
        <v>45175</v>
      </c>
      <c r="D112" t="inlineStr">
        <is>
          <t>VÄRMLANDS LÄN</t>
        </is>
      </c>
      <c r="E112" t="inlineStr">
        <is>
          <t>FORSHAGA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42960-2020</t>
        </is>
      </c>
      <c r="B113" s="1" t="n">
        <v>44078</v>
      </c>
      <c r="C113" s="1" t="n">
        <v>45175</v>
      </c>
      <c r="D113" t="inlineStr">
        <is>
          <t>VÄRMLANDS LÄN</t>
        </is>
      </c>
      <c r="E113" t="inlineStr">
        <is>
          <t>FORSHAGA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42970-2020</t>
        </is>
      </c>
      <c r="B114" s="1" t="n">
        <v>44078</v>
      </c>
      <c r="C114" s="1" t="n">
        <v>45175</v>
      </c>
      <c r="D114" t="inlineStr">
        <is>
          <t>VÄRMLANDS LÄN</t>
        </is>
      </c>
      <c r="E114" t="inlineStr">
        <is>
          <t>FORSHAGA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42993-2020</t>
        </is>
      </c>
      <c r="B115" s="1" t="n">
        <v>44078</v>
      </c>
      <c r="C115" s="1" t="n">
        <v>45175</v>
      </c>
      <c r="D115" t="inlineStr">
        <is>
          <t>VÄRMLANDS LÄN</t>
        </is>
      </c>
      <c r="E115" t="inlineStr">
        <is>
          <t>FORSHAGA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42984-2020</t>
        </is>
      </c>
      <c r="B116" s="1" t="n">
        <v>44078</v>
      </c>
      <c r="C116" s="1" t="n">
        <v>45175</v>
      </c>
      <c r="D116" t="inlineStr">
        <is>
          <t>VÄRMLANDS LÄN</t>
        </is>
      </c>
      <c r="E116" t="inlineStr">
        <is>
          <t>FORSHAGA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42910-2020</t>
        </is>
      </c>
      <c r="B117" s="1" t="n">
        <v>44078</v>
      </c>
      <c r="C117" s="1" t="n">
        <v>45175</v>
      </c>
      <c r="D117" t="inlineStr">
        <is>
          <t>VÄRMLANDS LÄN</t>
        </is>
      </c>
      <c r="E117" t="inlineStr">
        <is>
          <t>FORSHAGA</t>
        </is>
      </c>
      <c r="F117" t="inlineStr">
        <is>
          <t>Bergvik skog väst AB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42965-2020</t>
        </is>
      </c>
      <c r="B118" s="1" t="n">
        <v>44078</v>
      </c>
      <c r="C118" s="1" t="n">
        <v>45175</v>
      </c>
      <c r="D118" t="inlineStr">
        <is>
          <t>VÄRMLANDS LÄN</t>
        </is>
      </c>
      <c r="E118" t="inlineStr">
        <is>
          <t>FORSHAGA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42967-2020</t>
        </is>
      </c>
      <c r="B119" s="1" t="n">
        <v>44078</v>
      </c>
      <c r="C119" s="1" t="n">
        <v>45175</v>
      </c>
      <c r="D119" t="inlineStr">
        <is>
          <t>VÄRMLANDS LÄN</t>
        </is>
      </c>
      <c r="E119" t="inlineStr">
        <is>
          <t>FORSHAGA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42981-2020</t>
        </is>
      </c>
      <c r="B120" s="1" t="n">
        <v>44078</v>
      </c>
      <c r="C120" s="1" t="n">
        <v>45175</v>
      </c>
      <c r="D120" t="inlineStr">
        <is>
          <t>VÄRMLANDS LÄN</t>
        </is>
      </c>
      <c r="E120" t="inlineStr">
        <is>
          <t>FORSHAGA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47042-2020</t>
        </is>
      </c>
      <c r="B121" s="1" t="n">
        <v>44096</v>
      </c>
      <c r="C121" s="1" t="n">
        <v>45175</v>
      </c>
      <c r="D121" t="inlineStr">
        <is>
          <t>VÄRMLANDS LÄN</t>
        </is>
      </c>
      <c r="E121" t="inlineStr">
        <is>
          <t>FORSHAGA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48106-2020</t>
        </is>
      </c>
      <c r="B122" s="1" t="n">
        <v>44101</v>
      </c>
      <c r="C122" s="1" t="n">
        <v>45175</v>
      </c>
      <c r="D122" t="inlineStr">
        <is>
          <t>VÄRMLANDS LÄN</t>
        </is>
      </c>
      <c r="E122" t="inlineStr">
        <is>
          <t>FORSHAGA</t>
        </is>
      </c>
      <c r="F122" t="inlineStr">
        <is>
          <t>Bergvik skog väst AB</t>
        </is>
      </c>
      <c r="G122" t="n">
        <v>5.8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48314-2020</t>
        </is>
      </c>
      <c r="B123" s="1" t="n">
        <v>44102</v>
      </c>
      <c r="C123" s="1" t="n">
        <v>45175</v>
      </c>
      <c r="D123" t="inlineStr">
        <is>
          <t>VÄRMLANDS LÄN</t>
        </is>
      </c>
      <c r="E123" t="inlineStr">
        <is>
          <t>FORSHAGA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48145-2020</t>
        </is>
      </c>
      <c r="B124" s="1" t="n">
        <v>44102</v>
      </c>
      <c r="C124" s="1" t="n">
        <v>45175</v>
      </c>
      <c r="D124" t="inlineStr">
        <is>
          <t>VÄRMLANDS LÄN</t>
        </is>
      </c>
      <c r="E124" t="inlineStr">
        <is>
          <t>FORSHAGA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52758-2020</t>
        </is>
      </c>
      <c r="B125" s="1" t="n">
        <v>44118</v>
      </c>
      <c r="C125" s="1" t="n">
        <v>45175</v>
      </c>
      <c r="D125" t="inlineStr">
        <is>
          <t>VÄRMLANDS LÄN</t>
        </is>
      </c>
      <c r="E125" t="inlineStr">
        <is>
          <t>FORSHAGA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53494-2020</t>
        </is>
      </c>
      <c r="B126" s="1" t="n">
        <v>44123</v>
      </c>
      <c r="C126" s="1" t="n">
        <v>45175</v>
      </c>
      <c r="D126" t="inlineStr">
        <is>
          <t>VÄRMLANDS LÄN</t>
        </is>
      </c>
      <c r="E126" t="inlineStr">
        <is>
          <t>FORSHAGA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53590-2020</t>
        </is>
      </c>
      <c r="B127" s="1" t="n">
        <v>44124</v>
      </c>
      <c r="C127" s="1" t="n">
        <v>45175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56871-2020</t>
        </is>
      </c>
      <c r="B128" s="1" t="n">
        <v>44138</v>
      </c>
      <c r="C128" s="1" t="n">
        <v>45175</v>
      </c>
      <c r="D128" t="inlineStr">
        <is>
          <t>VÄRMLANDS LÄN</t>
        </is>
      </c>
      <c r="E128" t="inlineStr">
        <is>
          <t>FORSHAGA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58691-2020</t>
        </is>
      </c>
      <c r="B129" s="1" t="n">
        <v>44146</v>
      </c>
      <c r="C129" s="1" t="n">
        <v>45175</v>
      </c>
      <c r="D129" t="inlineStr">
        <is>
          <t>VÄRMLANDS LÄN</t>
        </is>
      </c>
      <c r="E129" t="inlineStr">
        <is>
          <t>FORSHAGA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59225-2020</t>
        </is>
      </c>
      <c r="B130" s="1" t="n">
        <v>44147</v>
      </c>
      <c r="C130" s="1" t="n">
        <v>45175</v>
      </c>
      <c r="D130" t="inlineStr">
        <is>
          <t>VÄRMLANDS LÄN</t>
        </is>
      </c>
      <c r="E130" t="inlineStr">
        <is>
          <t>FORSHAGA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59620-2020</t>
        </is>
      </c>
      <c r="B131" s="1" t="n">
        <v>44150</v>
      </c>
      <c r="C131" s="1" t="n">
        <v>45175</v>
      </c>
      <c r="D131" t="inlineStr">
        <is>
          <t>VÄRMLANDS LÄN</t>
        </is>
      </c>
      <c r="E131" t="inlineStr">
        <is>
          <t>FORSHAGA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65293-2020</t>
        </is>
      </c>
      <c r="B132" s="1" t="n">
        <v>44173</v>
      </c>
      <c r="C132" s="1" t="n">
        <v>45175</v>
      </c>
      <c r="D132" t="inlineStr">
        <is>
          <t>VÄRMLANDS LÄN</t>
        </is>
      </c>
      <c r="E132" t="inlineStr">
        <is>
          <t>FORSHAGA</t>
        </is>
      </c>
      <c r="F132" t="inlineStr">
        <is>
          <t>Bergvik skog väst AB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65940-2020</t>
        </is>
      </c>
      <c r="B133" s="1" t="n">
        <v>44175</v>
      </c>
      <c r="C133" s="1" t="n">
        <v>45175</v>
      </c>
      <c r="D133" t="inlineStr">
        <is>
          <t>VÄRMLANDS LÄN</t>
        </is>
      </c>
      <c r="E133" t="inlineStr">
        <is>
          <t>FORSHAGA</t>
        </is>
      </c>
      <c r="F133" t="inlineStr">
        <is>
          <t>Bergvik skog väst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67027-2020</t>
        </is>
      </c>
      <c r="B134" s="1" t="n">
        <v>44180</v>
      </c>
      <c r="C134" s="1" t="n">
        <v>45175</v>
      </c>
      <c r="D134" t="inlineStr">
        <is>
          <t>VÄRMLANDS LÄN</t>
        </is>
      </c>
      <c r="E134" t="inlineStr">
        <is>
          <t>FORSHAGA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68665-2020</t>
        </is>
      </c>
      <c r="B135" s="1" t="n">
        <v>44187</v>
      </c>
      <c r="C135" s="1" t="n">
        <v>45175</v>
      </c>
      <c r="D135" t="inlineStr">
        <is>
          <t>VÄRMLANDS LÄN</t>
        </is>
      </c>
      <c r="E135" t="inlineStr">
        <is>
          <t>FORSHAGA</t>
        </is>
      </c>
      <c r="F135" t="inlineStr">
        <is>
          <t>Bergvik skog väst AB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68672-2020</t>
        </is>
      </c>
      <c r="B136" s="1" t="n">
        <v>44187</v>
      </c>
      <c r="C136" s="1" t="n">
        <v>45175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69031-2020</t>
        </is>
      </c>
      <c r="B137" s="1" t="n">
        <v>44188</v>
      </c>
      <c r="C137" s="1" t="n">
        <v>45175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69035-2020</t>
        </is>
      </c>
      <c r="B138" s="1" t="n">
        <v>44188</v>
      </c>
      <c r="C138" s="1" t="n">
        <v>45175</v>
      </c>
      <c r="D138" t="inlineStr">
        <is>
          <t>VÄRMLANDS LÄN</t>
        </is>
      </c>
      <c r="E138" t="inlineStr">
        <is>
          <t>FORSHAGA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68985-2020</t>
        </is>
      </c>
      <c r="B139" s="1" t="n">
        <v>44188</v>
      </c>
      <c r="C139" s="1" t="n">
        <v>45175</v>
      </c>
      <c r="D139" t="inlineStr">
        <is>
          <t>VÄRMLANDS LÄN</t>
        </is>
      </c>
      <c r="E139" t="inlineStr">
        <is>
          <t>FORSHAGA</t>
        </is>
      </c>
      <c r="F139" t="inlineStr">
        <is>
          <t>Bergvik skog väst AB</t>
        </is>
      </c>
      <c r="G139" t="n">
        <v>9.300000000000001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2017-2021</t>
        </is>
      </c>
      <c r="B140" s="1" t="n">
        <v>44210</v>
      </c>
      <c r="C140" s="1" t="n">
        <v>45175</v>
      </c>
      <c r="D140" t="inlineStr">
        <is>
          <t>VÄRMLANDS LÄN</t>
        </is>
      </c>
      <c r="E140" t="inlineStr">
        <is>
          <t>FORSHAGA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2121-2021</t>
        </is>
      </c>
      <c r="B141" s="1" t="n">
        <v>44211</v>
      </c>
      <c r="C141" s="1" t="n">
        <v>45175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20.8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2141-2021</t>
        </is>
      </c>
      <c r="B142" s="1" t="n">
        <v>44211</v>
      </c>
      <c r="C142" s="1" t="n">
        <v>45175</v>
      </c>
      <c r="D142" t="inlineStr">
        <is>
          <t>VÄRMLANDS LÄN</t>
        </is>
      </c>
      <c r="E142" t="inlineStr">
        <is>
          <t>FORSHAGA</t>
        </is>
      </c>
      <c r="F142" t="inlineStr">
        <is>
          <t>Bergvik skog väst AB</t>
        </is>
      </c>
      <c r="G142" t="n">
        <v>12.3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4104-2021</t>
        </is>
      </c>
      <c r="B143" s="1" t="n">
        <v>44222</v>
      </c>
      <c r="C143" s="1" t="n">
        <v>45175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20.9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4991-2021</t>
        </is>
      </c>
      <c r="B144" s="1" t="n">
        <v>44228</v>
      </c>
      <c r="C144" s="1" t="n">
        <v>45175</v>
      </c>
      <c r="D144" t="inlineStr">
        <is>
          <t>VÄRMLANDS LÄN</t>
        </is>
      </c>
      <c r="E144" t="inlineStr">
        <is>
          <t>FORSHAGA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6964-2021</t>
        </is>
      </c>
      <c r="B145" s="1" t="n">
        <v>44237</v>
      </c>
      <c r="C145" s="1" t="n">
        <v>45175</v>
      </c>
      <c r="D145" t="inlineStr">
        <is>
          <t>VÄRMLANDS LÄN</t>
        </is>
      </c>
      <c r="E145" t="inlineStr">
        <is>
          <t>FORSHAGA</t>
        </is>
      </c>
      <c r="F145" t="inlineStr">
        <is>
          <t>Bergvik skog väst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12527-2021</t>
        </is>
      </c>
      <c r="B146" s="1" t="n">
        <v>44269</v>
      </c>
      <c r="C146" s="1" t="n">
        <v>45175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18.8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13156-2021</t>
        </is>
      </c>
      <c r="B147" s="1" t="n">
        <v>44272</v>
      </c>
      <c r="C147" s="1" t="n">
        <v>45175</v>
      </c>
      <c r="D147" t="inlineStr">
        <is>
          <t>VÄRMLANDS LÄN</t>
        </is>
      </c>
      <c r="E147" t="inlineStr">
        <is>
          <t>FORSHAGA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15224-2021</t>
        </is>
      </c>
      <c r="B148" s="1" t="n">
        <v>44284</v>
      </c>
      <c r="C148" s="1" t="n">
        <v>45175</v>
      </c>
      <c r="D148" t="inlineStr">
        <is>
          <t>VÄRMLANDS LÄN</t>
        </is>
      </c>
      <c r="E148" t="inlineStr">
        <is>
          <t>FORSHAGA</t>
        </is>
      </c>
      <c r="F148" t="inlineStr">
        <is>
          <t>Bergvik skog väst AB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24092-2021</t>
        </is>
      </c>
      <c r="B149" s="1" t="n">
        <v>44336</v>
      </c>
      <c r="C149" s="1" t="n">
        <v>45175</v>
      </c>
      <c r="D149" t="inlineStr">
        <is>
          <t>VÄRMLANDS LÄN</t>
        </is>
      </c>
      <c r="E149" t="inlineStr">
        <is>
          <t>FORSHAGA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30376-2021</t>
        </is>
      </c>
      <c r="B150" s="1" t="n">
        <v>44364</v>
      </c>
      <c r="C150" s="1" t="n">
        <v>45175</v>
      </c>
      <c r="D150" t="inlineStr">
        <is>
          <t>VÄRMLANDS LÄN</t>
        </is>
      </c>
      <c r="E150" t="inlineStr">
        <is>
          <t>FORSHAGA</t>
        </is>
      </c>
      <c r="F150" t="inlineStr">
        <is>
          <t>Bergvik skog väst AB</t>
        </is>
      </c>
      <c r="G150" t="n">
        <v>17.9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31049-2021</t>
        </is>
      </c>
      <c r="B151" s="1" t="n">
        <v>44368</v>
      </c>
      <c r="C151" s="1" t="n">
        <v>45175</v>
      </c>
      <c r="D151" t="inlineStr">
        <is>
          <t>VÄRMLANDS LÄN</t>
        </is>
      </c>
      <c r="E151" t="inlineStr">
        <is>
          <t>FORSHAGA</t>
        </is>
      </c>
      <c r="F151" t="inlineStr">
        <is>
          <t>Bergvik skog väst AB</t>
        </is>
      </c>
      <c r="G151" t="n">
        <v>21.6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33003-2021</t>
        </is>
      </c>
      <c r="B152" s="1" t="n">
        <v>44375</v>
      </c>
      <c r="C152" s="1" t="n">
        <v>45175</v>
      </c>
      <c r="D152" t="inlineStr">
        <is>
          <t>VÄRMLANDS LÄN</t>
        </is>
      </c>
      <c r="E152" t="inlineStr">
        <is>
          <t>FORSHAGA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36876-2021</t>
        </is>
      </c>
      <c r="B153" s="1" t="n">
        <v>44393</v>
      </c>
      <c r="C153" s="1" t="n">
        <v>45175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19.4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39660-2021</t>
        </is>
      </c>
      <c r="B154" s="1" t="n">
        <v>44417</v>
      </c>
      <c r="C154" s="1" t="n">
        <v>45175</v>
      </c>
      <c r="D154" t="inlineStr">
        <is>
          <t>VÄRMLANDS LÄN</t>
        </is>
      </c>
      <c r="E154" t="inlineStr">
        <is>
          <t>FORSHAGA</t>
        </is>
      </c>
      <c r="G154" t="n">
        <v>14.8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39802-2021</t>
        </is>
      </c>
      <c r="B155" s="1" t="n">
        <v>44417</v>
      </c>
      <c r="C155" s="1" t="n">
        <v>45175</v>
      </c>
      <c r="D155" t="inlineStr">
        <is>
          <t>VÄRMLANDS LÄN</t>
        </is>
      </c>
      <c r="E155" t="inlineStr">
        <is>
          <t>FORSHAGA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41846-2021</t>
        </is>
      </c>
      <c r="B156" s="1" t="n">
        <v>44425</v>
      </c>
      <c r="C156" s="1" t="n">
        <v>45175</v>
      </c>
      <c r="D156" t="inlineStr">
        <is>
          <t>VÄRMLANDS LÄN</t>
        </is>
      </c>
      <c r="E156" t="inlineStr">
        <is>
          <t>FORSHAGA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45738-2021</t>
        </is>
      </c>
      <c r="B157" s="1" t="n">
        <v>44441</v>
      </c>
      <c r="C157" s="1" t="n">
        <v>45175</v>
      </c>
      <c r="D157" t="inlineStr">
        <is>
          <t>VÄRMLANDS LÄN</t>
        </is>
      </c>
      <c r="E157" t="inlineStr">
        <is>
          <t>FORSHAGA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45742-2021</t>
        </is>
      </c>
      <c r="B158" s="1" t="n">
        <v>44441</v>
      </c>
      <c r="C158" s="1" t="n">
        <v>45175</v>
      </c>
      <c r="D158" t="inlineStr">
        <is>
          <t>VÄRMLANDS LÄN</t>
        </is>
      </c>
      <c r="E158" t="inlineStr">
        <is>
          <t>FORSHAGA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45751-2021</t>
        </is>
      </c>
      <c r="B159" s="1" t="n">
        <v>44441</v>
      </c>
      <c r="C159" s="1" t="n">
        <v>45175</v>
      </c>
      <c r="D159" t="inlineStr">
        <is>
          <t>VÄRMLANDS LÄN</t>
        </is>
      </c>
      <c r="E159" t="inlineStr">
        <is>
          <t>FORSHAGA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46701-2021</t>
        </is>
      </c>
      <c r="B160" s="1" t="n">
        <v>44445</v>
      </c>
      <c r="C160" s="1" t="n">
        <v>45175</v>
      </c>
      <c r="D160" t="inlineStr">
        <is>
          <t>VÄRMLANDS LÄN</t>
        </is>
      </c>
      <c r="E160" t="inlineStr">
        <is>
          <t>FORSHAGA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47436-2021</t>
        </is>
      </c>
      <c r="B161" s="1" t="n">
        <v>44447</v>
      </c>
      <c r="C161" s="1" t="n">
        <v>45175</v>
      </c>
      <c r="D161" t="inlineStr">
        <is>
          <t>VÄRMLANDS LÄN</t>
        </is>
      </c>
      <c r="E161" t="inlineStr">
        <is>
          <t>FORSHAGA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47431-2021</t>
        </is>
      </c>
      <c r="B162" s="1" t="n">
        <v>44447</v>
      </c>
      <c r="C162" s="1" t="n">
        <v>45175</v>
      </c>
      <c r="D162" t="inlineStr">
        <is>
          <t>VÄRMLANDS LÄN</t>
        </is>
      </c>
      <c r="E162" t="inlineStr">
        <is>
          <t>FORSHAGA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49617-2021</t>
        </is>
      </c>
      <c r="B163" s="1" t="n">
        <v>44454</v>
      </c>
      <c r="C163" s="1" t="n">
        <v>45175</v>
      </c>
      <c r="D163" t="inlineStr">
        <is>
          <t>VÄRMLANDS LÄN</t>
        </is>
      </c>
      <c r="E163" t="inlineStr">
        <is>
          <t>FORSHAGA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51124-2021</t>
        </is>
      </c>
      <c r="B164" s="1" t="n">
        <v>44461</v>
      </c>
      <c r="C164" s="1" t="n">
        <v>45175</v>
      </c>
      <c r="D164" t="inlineStr">
        <is>
          <t>VÄRMLANDS LÄN</t>
        </is>
      </c>
      <c r="E164" t="inlineStr">
        <is>
          <t>FORSHAGA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54189-2021</t>
        </is>
      </c>
      <c r="B165" s="1" t="n">
        <v>44470</v>
      </c>
      <c r="C165" s="1" t="n">
        <v>45175</v>
      </c>
      <c r="D165" t="inlineStr">
        <is>
          <t>VÄRMLANDS LÄN</t>
        </is>
      </c>
      <c r="E165" t="inlineStr">
        <is>
          <t>FORSHAGA</t>
        </is>
      </c>
      <c r="F165" t="inlineStr">
        <is>
          <t>Bergvik skog väst AB</t>
        </is>
      </c>
      <c r="G165" t="n">
        <v>24.8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56126-2021</t>
        </is>
      </c>
      <c r="B166" s="1" t="n">
        <v>44477</v>
      </c>
      <c r="C166" s="1" t="n">
        <v>45175</v>
      </c>
      <c r="D166" t="inlineStr">
        <is>
          <t>VÄRMLANDS LÄN</t>
        </is>
      </c>
      <c r="E166" t="inlineStr">
        <is>
          <t>FORSHAGA</t>
        </is>
      </c>
      <c r="F166" t="inlineStr">
        <is>
          <t>Bergvik skog väst AB</t>
        </is>
      </c>
      <c r="G166" t="n">
        <v>24.4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56532-2021</t>
        </is>
      </c>
      <c r="B167" s="1" t="n">
        <v>44480</v>
      </c>
      <c r="C167" s="1" t="n">
        <v>45175</v>
      </c>
      <c r="D167" t="inlineStr">
        <is>
          <t>VÄRMLANDS LÄN</t>
        </is>
      </c>
      <c r="E167" t="inlineStr">
        <is>
          <t>FORSHAGA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58292-2021</t>
        </is>
      </c>
      <c r="B168" s="1" t="n">
        <v>44488</v>
      </c>
      <c r="C168" s="1" t="n">
        <v>45175</v>
      </c>
      <c r="D168" t="inlineStr">
        <is>
          <t>VÄRMLANDS LÄN</t>
        </is>
      </c>
      <c r="E168" t="inlineStr">
        <is>
          <t>FORSHAGA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63922-2021</t>
        </is>
      </c>
      <c r="B169" s="1" t="n">
        <v>44509</v>
      </c>
      <c r="C169" s="1" t="n">
        <v>45175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63739-2021</t>
        </is>
      </c>
      <c r="B170" s="1" t="n">
        <v>44509</v>
      </c>
      <c r="C170" s="1" t="n">
        <v>45175</v>
      </c>
      <c r="D170" t="inlineStr">
        <is>
          <t>VÄRMLANDS LÄN</t>
        </is>
      </c>
      <c r="E170" t="inlineStr">
        <is>
          <t>FORSHAGA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66111-2021</t>
        </is>
      </c>
      <c r="B171" s="1" t="n">
        <v>44517</v>
      </c>
      <c r="C171" s="1" t="n">
        <v>45175</v>
      </c>
      <c r="D171" t="inlineStr">
        <is>
          <t>VÄRMLANDS LÄN</t>
        </is>
      </c>
      <c r="E171" t="inlineStr">
        <is>
          <t>FORSHAGA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66035-2021</t>
        </is>
      </c>
      <c r="B172" s="1" t="n">
        <v>44517</v>
      </c>
      <c r="C172" s="1" t="n">
        <v>45175</v>
      </c>
      <c r="D172" t="inlineStr">
        <is>
          <t>VÄRMLANDS LÄN</t>
        </is>
      </c>
      <c r="E172" t="inlineStr">
        <is>
          <t>FORSHAGA</t>
        </is>
      </c>
      <c r="F172" t="inlineStr">
        <is>
          <t>Bergvik skog väst AB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65915-2021</t>
        </is>
      </c>
      <c r="B173" s="1" t="n">
        <v>44517</v>
      </c>
      <c r="C173" s="1" t="n">
        <v>45175</v>
      </c>
      <c r="D173" t="inlineStr">
        <is>
          <t>VÄRMLANDS LÄN</t>
        </is>
      </c>
      <c r="E173" t="inlineStr">
        <is>
          <t>FORSHAGA</t>
        </is>
      </c>
      <c r="G173" t="n">
        <v>17.2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67198-2021</t>
        </is>
      </c>
      <c r="B174" s="1" t="n">
        <v>44523</v>
      </c>
      <c r="C174" s="1" t="n">
        <v>45175</v>
      </c>
      <c r="D174" t="inlineStr">
        <is>
          <t>VÄRMLANDS LÄN</t>
        </is>
      </c>
      <c r="E174" t="inlineStr">
        <is>
          <t>FORSHAGA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67321-2021</t>
        </is>
      </c>
      <c r="B175" s="1" t="n">
        <v>44523</v>
      </c>
      <c r="C175" s="1" t="n">
        <v>45175</v>
      </c>
      <c r="D175" t="inlineStr">
        <is>
          <t>VÄRMLANDS LÄN</t>
        </is>
      </c>
      <c r="E175" t="inlineStr">
        <is>
          <t>FORSHAGA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67770-2021</t>
        </is>
      </c>
      <c r="B176" s="1" t="n">
        <v>44524</v>
      </c>
      <c r="C176" s="1" t="n">
        <v>45175</v>
      </c>
      <c r="D176" t="inlineStr">
        <is>
          <t>VÄRMLANDS LÄN</t>
        </is>
      </c>
      <c r="E176" t="inlineStr">
        <is>
          <t>FORSHAGA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67617-2021</t>
        </is>
      </c>
      <c r="B177" s="1" t="n">
        <v>44524</v>
      </c>
      <c r="C177" s="1" t="n">
        <v>45175</v>
      </c>
      <c r="D177" t="inlineStr">
        <is>
          <t>VÄRMLANDS LÄN</t>
        </is>
      </c>
      <c r="E177" t="inlineStr">
        <is>
          <t>FORSHAGA</t>
        </is>
      </c>
      <c r="G177" t="n">
        <v>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67633-2021</t>
        </is>
      </c>
      <c r="B178" s="1" t="n">
        <v>44524</v>
      </c>
      <c r="C178" s="1" t="n">
        <v>45175</v>
      </c>
      <c r="D178" t="inlineStr">
        <is>
          <t>VÄRMLANDS LÄN</t>
        </is>
      </c>
      <c r="E178" t="inlineStr">
        <is>
          <t>FORSHAGA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69859-2021</t>
        </is>
      </c>
      <c r="B179" s="1" t="n">
        <v>44532</v>
      </c>
      <c r="C179" s="1" t="n">
        <v>45175</v>
      </c>
      <c r="D179" t="inlineStr">
        <is>
          <t>VÄRMLANDS LÄN</t>
        </is>
      </c>
      <c r="E179" t="inlineStr">
        <is>
          <t>FORSHAGA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70214-2021</t>
        </is>
      </c>
      <c r="B180" s="1" t="n">
        <v>44535</v>
      </c>
      <c r="C180" s="1" t="n">
        <v>45175</v>
      </c>
      <c r="D180" t="inlineStr">
        <is>
          <t>VÄRMLANDS LÄN</t>
        </is>
      </c>
      <c r="E180" t="inlineStr">
        <is>
          <t>FORSHAGA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71625-2021</t>
        </is>
      </c>
      <c r="B181" s="1" t="n">
        <v>44542</v>
      </c>
      <c r="C181" s="1" t="n">
        <v>45175</v>
      </c>
      <c r="D181" t="inlineStr">
        <is>
          <t>VÄRMLANDS LÄN</t>
        </is>
      </c>
      <c r="E181" t="inlineStr">
        <is>
          <t>FORSHAGA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71629-2021</t>
        </is>
      </c>
      <c r="B182" s="1" t="n">
        <v>44542</v>
      </c>
      <c r="C182" s="1" t="n">
        <v>45175</v>
      </c>
      <c r="D182" t="inlineStr">
        <is>
          <t>VÄRMLANDS LÄN</t>
        </is>
      </c>
      <c r="E182" t="inlineStr">
        <is>
          <t>FORSHAGA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72240-2021</t>
        </is>
      </c>
      <c r="B183" s="1" t="n">
        <v>44544</v>
      </c>
      <c r="C183" s="1" t="n">
        <v>45175</v>
      </c>
      <c r="D183" t="inlineStr">
        <is>
          <t>VÄRMLANDS LÄN</t>
        </is>
      </c>
      <c r="E183" t="inlineStr">
        <is>
          <t>FORSHAGA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73264-2021</t>
        </is>
      </c>
      <c r="B184" s="1" t="n">
        <v>44550</v>
      </c>
      <c r="C184" s="1" t="n">
        <v>45175</v>
      </c>
      <c r="D184" t="inlineStr">
        <is>
          <t>VÄRMLANDS LÄN</t>
        </is>
      </c>
      <c r="E184" t="inlineStr">
        <is>
          <t>FORSHAGA</t>
        </is>
      </c>
      <c r="G184" t="n">
        <v>7.9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463-2022</t>
        </is>
      </c>
      <c r="B185" s="1" t="n">
        <v>44566</v>
      </c>
      <c r="C185" s="1" t="n">
        <v>45175</v>
      </c>
      <c r="D185" t="inlineStr">
        <is>
          <t>VÄRMLANDS LÄN</t>
        </is>
      </c>
      <c r="E185" t="inlineStr">
        <is>
          <t>FORSHAGA</t>
        </is>
      </c>
      <c r="F185" t="inlineStr">
        <is>
          <t>Bergvik skog väst AB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2278-2022</t>
        </is>
      </c>
      <c r="B186" s="1" t="n">
        <v>44578</v>
      </c>
      <c r="C186" s="1" t="n">
        <v>45175</v>
      </c>
      <c r="D186" t="inlineStr">
        <is>
          <t>VÄRMLANDS LÄN</t>
        </is>
      </c>
      <c r="E186" t="inlineStr">
        <is>
          <t>FORSHAGA</t>
        </is>
      </c>
      <c r="F186" t="inlineStr">
        <is>
          <t>Bergvik skog väst AB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2843-2022</t>
        </is>
      </c>
      <c r="B187" s="1" t="n">
        <v>44581</v>
      </c>
      <c r="C187" s="1" t="n">
        <v>45175</v>
      </c>
      <c r="D187" t="inlineStr">
        <is>
          <t>VÄRMLANDS LÄN</t>
        </is>
      </c>
      <c r="E187" t="inlineStr">
        <is>
          <t>FORSHAGA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5758-2022</t>
        </is>
      </c>
      <c r="B188" s="1" t="n">
        <v>44596</v>
      </c>
      <c r="C188" s="1" t="n">
        <v>45175</v>
      </c>
      <c r="D188" t="inlineStr">
        <is>
          <t>VÄRMLANDS LÄN</t>
        </is>
      </c>
      <c r="E188" t="inlineStr">
        <is>
          <t>FORSHAGA</t>
        </is>
      </c>
      <c r="F188" t="inlineStr">
        <is>
          <t>Bergvik skog väst AB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6294-2022</t>
        </is>
      </c>
      <c r="B189" s="1" t="n">
        <v>44601</v>
      </c>
      <c r="C189" s="1" t="n">
        <v>45175</v>
      </c>
      <c r="D189" t="inlineStr">
        <is>
          <t>VÄRMLANDS LÄN</t>
        </is>
      </c>
      <c r="E189" t="inlineStr">
        <is>
          <t>FORSHAGA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7289-2022</t>
        </is>
      </c>
      <c r="B190" s="1" t="n">
        <v>44606</v>
      </c>
      <c r="C190" s="1" t="n">
        <v>45175</v>
      </c>
      <c r="D190" t="inlineStr">
        <is>
          <t>VÄRMLANDS LÄN</t>
        </is>
      </c>
      <c r="E190" t="inlineStr">
        <is>
          <t>FORSHAGA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7828-2022</t>
        </is>
      </c>
      <c r="B191" s="1" t="n">
        <v>44608</v>
      </c>
      <c r="C191" s="1" t="n">
        <v>45175</v>
      </c>
      <c r="D191" t="inlineStr">
        <is>
          <t>VÄRMLANDS LÄN</t>
        </is>
      </c>
      <c r="E191" t="inlineStr">
        <is>
          <t>FORSHAGA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7830-2022</t>
        </is>
      </c>
      <c r="B192" s="1" t="n">
        <v>44608</v>
      </c>
      <c r="C192" s="1" t="n">
        <v>45175</v>
      </c>
      <c r="D192" t="inlineStr">
        <is>
          <t>VÄRMLANDS LÄN</t>
        </is>
      </c>
      <c r="E192" t="inlineStr">
        <is>
          <t>FORSHAGA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9349-2022</t>
        </is>
      </c>
      <c r="B193" s="1" t="n">
        <v>44616</v>
      </c>
      <c r="C193" s="1" t="n">
        <v>45175</v>
      </c>
      <c r="D193" t="inlineStr">
        <is>
          <t>VÄRMLANDS LÄN</t>
        </is>
      </c>
      <c r="E193" t="inlineStr">
        <is>
          <t>FORSHAGA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9350-2022</t>
        </is>
      </c>
      <c r="B194" s="1" t="n">
        <v>44616</v>
      </c>
      <c r="C194" s="1" t="n">
        <v>45175</v>
      </c>
      <c r="D194" t="inlineStr">
        <is>
          <t>VÄRMLANDS LÄN</t>
        </is>
      </c>
      <c r="E194" t="inlineStr">
        <is>
          <t>FORSHAGA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10934-2022</t>
        </is>
      </c>
      <c r="B195" s="1" t="n">
        <v>44627</v>
      </c>
      <c r="C195" s="1" t="n">
        <v>45175</v>
      </c>
      <c r="D195" t="inlineStr">
        <is>
          <t>VÄRMLANDS LÄN</t>
        </is>
      </c>
      <c r="E195" t="inlineStr">
        <is>
          <t>FORSHAGA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12484-2022</t>
        </is>
      </c>
      <c r="B196" s="1" t="n">
        <v>44638</v>
      </c>
      <c r="C196" s="1" t="n">
        <v>45175</v>
      </c>
      <c r="D196" t="inlineStr">
        <is>
          <t>VÄRMLANDS LÄN</t>
        </is>
      </c>
      <c r="E196" t="inlineStr">
        <is>
          <t>FORSHAGA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15553-2022</t>
        </is>
      </c>
      <c r="B197" s="1" t="n">
        <v>44662</v>
      </c>
      <c r="C197" s="1" t="n">
        <v>45175</v>
      </c>
      <c r="D197" t="inlineStr">
        <is>
          <t>VÄRMLANDS LÄN</t>
        </is>
      </c>
      <c r="E197" t="inlineStr">
        <is>
          <t>FORSHAGA</t>
        </is>
      </c>
      <c r="G197" t="n">
        <v>7.8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15563-2022</t>
        </is>
      </c>
      <c r="B198" s="1" t="n">
        <v>44662</v>
      </c>
      <c r="C198" s="1" t="n">
        <v>45175</v>
      </c>
      <c r="D198" t="inlineStr">
        <is>
          <t>VÄRMLANDS LÄN</t>
        </is>
      </c>
      <c r="E198" t="inlineStr">
        <is>
          <t>FORSHAGA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19662-2022</t>
        </is>
      </c>
      <c r="B199" s="1" t="n">
        <v>44694</v>
      </c>
      <c r="C199" s="1" t="n">
        <v>45175</v>
      </c>
      <c r="D199" t="inlineStr">
        <is>
          <t>VÄRMLANDS LÄN</t>
        </is>
      </c>
      <c r="E199" t="inlineStr">
        <is>
          <t>FORSHAGA</t>
        </is>
      </c>
      <c r="G199" t="n">
        <v>7.7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19677-2022</t>
        </is>
      </c>
      <c r="B200" s="1" t="n">
        <v>44694</v>
      </c>
      <c r="C200" s="1" t="n">
        <v>45175</v>
      </c>
      <c r="D200" t="inlineStr">
        <is>
          <t>VÄRMLANDS LÄN</t>
        </is>
      </c>
      <c r="E200" t="inlineStr">
        <is>
          <t>FORSHAGA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19996-2022</t>
        </is>
      </c>
      <c r="B201" s="1" t="n">
        <v>44697</v>
      </c>
      <c r="C201" s="1" t="n">
        <v>45175</v>
      </c>
      <c r="D201" t="inlineStr">
        <is>
          <t>VÄRMLANDS LÄN</t>
        </is>
      </c>
      <c r="E201" t="inlineStr">
        <is>
          <t>FORSHAGA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23379-2022</t>
        </is>
      </c>
      <c r="B202" s="1" t="n">
        <v>44720</v>
      </c>
      <c r="C202" s="1" t="n">
        <v>45175</v>
      </c>
      <c r="D202" t="inlineStr">
        <is>
          <t>VÄRMLANDS LÄN</t>
        </is>
      </c>
      <c r="E202" t="inlineStr">
        <is>
          <t>FORSHAGA</t>
        </is>
      </c>
      <c r="F202" t="inlineStr">
        <is>
          <t>Bergvik skog väst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23280-2022</t>
        </is>
      </c>
      <c r="B203" s="1" t="n">
        <v>44720</v>
      </c>
      <c r="C203" s="1" t="n">
        <v>45175</v>
      </c>
      <c r="D203" t="inlineStr">
        <is>
          <t>VÄRMLANDS LÄN</t>
        </is>
      </c>
      <c r="E203" t="inlineStr">
        <is>
          <t>FORSHAGA</t>
        </is>
      </c>
      <c r="F203" t="inlineStr">
        <is>
          <t>Bergvik skog väst AB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23377-2022</t>
        </is>
      </c>
      <c r="B204" s="1" t="n">
        <v>44720</v>
      </c>
      <c r="C204" s="1" t="n">
        <v>45175</v>
      </c>
      <c r="D204" t="inlineStr">
        <is>
          <t>VÄRMLANDS LÄN</t>
        </is>
      </c>
      <c r="E204" t="inlineStr">
        <is>
          <t>FORSHAGA</t>
        </is>
      </c>
      <c r="F204" t="inlineStr">
        <is>
          <t>Bergvik skog väst AB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24036-2022</t>
        </is>
      </c>
      <c r="B205" s="1" t="n">
        <v>44724</v>
      </c>
      <c r="C205" s="1" t="n">
        <v>45175</v>
      </c>
      <c r="D205" t="inlineStr">
        <is>
          <t>VÄRMLANDS LÄN</t>
        </is>
      </c>
      <c r="E205" t="inlineStr">
        <is>
          <t>FORSHAGA</t>
        </is>
      </c>
      <c r="G205" t="n">
        <v>11.2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24414-2022</t>
        </is>
      </c>
      <c r="B206" s="1" t="n">
        <v>44726</v>
      </c>
      <c r="C206" s="1" t="n">
        <v>45175</v>
      </c>
      <c r="D206" t="inlineStr">
        <is>
          <t>VÄRMLANDS LÄN</t>
        </is>
      </c>
      <c r="E206" t="inlineStr">
        <is>
          <t>FORSHAGA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26154-2022</t>
        </is>
      </c>
      <c r="B207" s="1" t="n">
        <v>44735</v>
      </c>
      <c r="C207" s="1" t="n">
        <v>45175</v>
      </c>
      <c r="D207" t="inlineStr">
        <is>
          <t>VÄRMLANDS LÄN</t>
        </is>
      </c>
      <c r="E207" t="inlineStr">
        <is>
          <t>FORSHAGA</t>
        </is>
      </c>
      <c r="F207" t="inlineStr">
        <is>
          <t>Bergvik skog väst AB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28327-2022</t>
        </is>
      </c>
      <c r="B208" s="1" t="n">
        <v>44747</v>
      </c>
      <c r="C208" s="1" t="n">
        <v>45175</v>
      </c>
      <c r="D208" t="inlineStr">
        <is>
          <t>VÄRMLANDS LÄN</t>
        </is>
      </c>
      <c r="E208" t="inlineStr">
        <is>
          <t>FORSHAGA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29520-2022</t>
        </is>
      </c>
      <c r="B209" s="1" t="n">
        <v>44753</v>
      </c>
      <c r="C209" s="1" t="n">
        <v>45175</v>
      </c>
      <c r="D209" t="inlineStr">
        <is>
          <t>VÄRMLANDS LÄN</t>
        </is>
      </c>
      <c r="E209" t="inlineStr">
        <is>
          <t>FORSHAGA</t>
        </is>
      </c>
      <c r="F209" t="inlineStr">
        <is>
          <t>Kommuner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29507-2022</t>
        </is>
      </c>
      <c r="B210" s="1" t="n">
        <v>44753</v>
      </c>
      <c r="C210" s="1" t="n">
        <v>45175</v>
      </c>
      <c r="D210" t="inlineStr">
        <is>
          <t>VÄRMLANDS LÄN</t>
        </is>
      </c>
      <c r="E210" t="inlineStr">
        <is>
          <t>FORSHAGA</t>
        </is>
      </c>
      <c r="F210" t="inlineStr">
        <is>
          <t>Kommuner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29587-2022</t>
        </is>
      </c>
      <c r="B211" s="1" t="n">
        <v>44754</v>
      </c>
      <c r="C211" s="1" t="n">
        <v>45175</v>
      </c>
      <c r="D211" t="inlineStr">
        <is>
          <t>VÄRMLANDS LÄN</t>
        </is>
      </c>
      <c r="E211" t="inlineStr">
        <is>
          <t>FORSHAGA</t>
        </is>
      </c>
      <c r="F211" t="inlineStr">
        <is>
          <t>Kommuner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29590-2022</t>
        </is>
      </c>
      <c r="B212" s="1" t="n">
        <v>44754</v>
      </c>
      <c r="C212" s="1" t="n">
        <v>45175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31251-2022</t>
        </is>
      </c>
      <c r="B213" s="1" t="n">
        <v>44771</v>
      </c>
      <c r="C213" s="1" t="n">
        <v>45175</v>
      </c>
      <c r="D213" t="inlineStr">
        <is>
          <t>VÄRMLANDS LÄN</t>
        </is>
      </c>
      <c r="E213" t="inlineStr">
        <is>
          <t>FORSHAGA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33037-2022</t>
        </is>
      </c>
      <c r="B214" s="1" t="n">
        <v>44785</v>
      </c>
      <c r="C214" s="1" t="n">
        <v>45175</v>
      </c>
      <c r="D214" t="inlineStr">
        <is>
          <t>VÄRMLANDS LÄN</t>
        </is>
      </c>
      <c r="E214" t="inlineStr">
        <is>
          <t>FORSHAGA</t>
        </is>
      </c>
      <c r="F214" t="inlineStr">
        <is>
          <t>Bergvik skog väst AB</t>
        </is>
      </c>
      <c r="G214" t="n">
        <v>6.4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33951-2022</t>
        </is>
      </c>
      <c r="B215" s="1" t="n">
        <v>44790</v>
      </c>
      <c r="C215" s="1" t="n">
        <v>45175</v>
      </c>
      <c r="D215" t="inlineStr">
        <is>
          <t>VÄRMLANDS LÄN</t>
        </is>
      </c>
      <c r="E215" t="inlineStr">
        <is>
          <t>FORSHAGA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34845-2022</t>
        </is>
      </c>
      <c r="B216" s="1" t="n">
        <v>44796</v>
      </c>
      <c r="C216" s="1" t="n">
        <v>45175</v>
      </c>
      <c r="D216" t="inlineStr">
        <is>
          <t>VÄRMLANDS LÄN</t>
        </is>
      </c>
      <c r="E216" t="inlineStr">
        <is>
          <t>FORSHAGA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34861-2022</t>
        </is>
      </c>
      <c r="B217" s="1" t="n">
        <v>44796</v>
      </c>
      <c r="C217" s="1" t="n">
        <v>45175</v>
      </c>
      <c r="D217" t="inlineStr">
        <is>
          <t>VÄRMLANDS LÄN</t>
        </is>
      </c>
      <c r="E217" t="inlineStr">
        <is>
          <t>FORSHAGA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37543-2022</t>
        </is>
      </c>
      <c r="B218" s="1" t="n">
        <v>44809</v>
      </c>
      <c r="C218" s="1" t="n">
        <v>45175</v>
      </c>
      <c r="D218" t="inlineStr">
        <is>
          <t>VÄRMLANDS LÄN</t>
        </is>
      </c>
      <c r="E218" t="inlineStr">
        <is>
          <t>FORSHAGA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38261-2022</t>
        </is>
      </c>
      <c r="B219" s="1" t="n">
        <v>44812</v>
      </c>
      <c r="C219" s="1" t="n">
        <v>45175</v>
      </c>
      <c r="D219" t="inlineStr">
        <is>
          <t>VÄRMLANDS LÄN</t>
        </is>
      </c>
      <c r="E219" t="inlineStr">
        <is>
          <t>FORSHAGA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38850-2022</t>
        </is>
      </c>
      <c r="B220" s="1" t="n">
        <v>44816</v>
      </c>
      <c r="C220" s="1" t="n">
        <v>45175</v>
      </c>
      <c r="D220" t="inlineStr">
        <is>
          <t>VÄRMLANDS LÄN</t>
        </is>
      </c>
      <c r="E220" t="inlineStr">
        <is>
          <t>FORSHAGA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40968-2022</t>
        </is>
      </c>
      <c r="B221" s="1" t="n">
        <v>44823</v>
      </c>
      <c r="C221" s="1" t="n">
        <v>45175</v>
      </c>
      <c r="D221" t="inlineStr">
        <is>
          <t>VÄRMLANDS LÄN</t>
        </is>
      </c>
      <c r="E221" t="inlineStr">
        <is>
          <t>FORSHAGA</t>
        </is>
      </c>
      <c r="G221" t="n">
        <v>16.5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43472-2022</t>
        </is>
      </c>
      <c r="B222" s="1" t="n">
        <v>44836</v>
      </c>
      <c r="C222" s="1" t="n">
        <v>45175</v>
      </c>
      <c r="D222" t="inlineStr">
        <is>
          <t>VÄRMLANDS LÄN</t>
        </is>
      </c>
      <c r="E222" t="inlineStr">
        <is>
          <t>FORSHAGA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44456-2022</t>
        </is>
      </c>
      <c r="B223" s="1" t="n">
        <v>44839</v>
      </c>
      <c r="C223" s="1" t="n">
        <v>45175</v>
      </c>
      <c r="D223" t="inlineStr">
        <is>
          <t>VÄRMLANDS LÄN</t>
        </is>
      </c>
      <c r="E223" t="inlineStr">
        <is>
          <t>FORSHAGA</t>
        </is>
      </c>
      <c r="G223" t="n">
        <v>6.5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44077-2022</t>
        </is>
      </c>
      <c r="B224" s="1" t="n">
        <v>44839</v>
      </c>
      <c r="C224" s="1" t="n">
        <v>45175</v>
      </c>
      <c r="D224" t="inlineStr">
        <is>
          <t>VÄRMLANDS LÄN</t>
        </is>
      </c>
      <c r="E224" t="inlineStr">
        <is>
          <t>FORSHAGA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50060-2022</t>
        </is>
      </c>
      <c r="B225" s="1" t="n">
        <v>44865</v>
      </c>
      <c r="C225" s="1" t="n">
        <v>45175</v>
      </c>
      <c r="D225" t="inlineStr">
        <is>
          <t>VÄRMLANDS LÄN</t>
        </is>
      </c>
      <c r="E225" t="inlineStr">
        <is>
          <t>FORSHAGA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51296-2022</t>
        </is>
      </c>
      <c r="B226" s="1" t="n">
        <v>44868</v>
      </c>
      <c r="C226" s="1" t="n">
        <v>45175</v>
      </c>
      <c r="D226" t="inlineStr">
        <is>
          <t>VÄRMLANDS LÄN</t>
        </is>
      </c>
      <c r="E226" t="inlineStr">
        <is>
          <t>FORSHAGA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53181-2022</t>
        </is>
      </c>
      <c r="B227" s="1" t="n">
        <v>44876</v>
      </c>
      <c r="C227" s="1" t="n">
        <v>45175</v>
      </c>
      <c r="D227" t="inlineStr">
        <is>
          <t>VÄRMLANDS LÄN</t>
        </is>
      </c>
      <c r="E227" t="inlineStr">
        <is>
          <t>FORSHAGA</t>
        </is>
      </c>
      <c r="F227" t="inlineStr">
        <is>
          <t>Bergvik skog väst AB</t>
        </is>
      </c>
      <c r="G227" t="n">
        <v>8.1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53074-2022</t>
        </is>
      </c>
      <c r="B228" s="1" t="n">
        <v>44876</v>
      </c>
      <c r="C228" s="1" t="n">
        <v>45175</v>
      </c>
      <c r="D228" t="inlineStr">
        <is>
          <t>VÄRMLANDS LÄN</t>
        </is>
      </c>
      <c r="E228" t="inlineStr">
        <is>
          <t>FORSHAGA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53706-2022</t>
        </is>
      </c>
      <c r="B229" s="1" t="n">
        <v>44880</v>
      </c>
      <c r="C229" s="1" t="n">
        <v>45175</v>
      </c>
      <c r="D229" t="inlineStr">
        <is>
          <t>VÄRMLANDS LÄN</t>
        </is>
      </c>
      <c r="E229" t="inlineStr">
        <is>
          <t>FORSHAGA</t>
        </is>
      </c>
      <c r="F229" t="inlineStr">
        <is>
          <t>Bergvik skog väst AB</t>
        </is>
      </c>
      <c r="G229" t="n">
        <v>17.7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53910-2022</t>
        </is>
      </c>
      <c r="B230" s="1" t="n">
        <v>44880</v>
      </c>
      <c r="C230" s="1" t="n">
        <v>45175</v>
      </c>
      <c r="D230" t="inlineStr">
        <is>
          <t>VÄRMLANDS LÄN</t>
        </is>
      </c>
      <c r="E230" t="inlineStr">
        <is>
          <t>FORSHAGA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54170-2022</t>
        </is>
      </c>
      <c r="B231" s="1" t="n">
        <v>44881</v>
      </c>
      <c r="C231" s="1" t="n">
        <v>45175</v>
      </c>
      <c r="D231" t="inlineStr">
        <is>
          <t>VÄRMLANDS LÄN</t>
        </is>
      </c>
      <c r="E231" t="inlineStr">
        <is>
          <t>FORSHAGA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56302-2022</t>
        </is>
      </c>
      <c r="B232" s="1" t="n">
        <v>44890</v>
      </c>
      <c r="C232" s="1" t="n">
        <v>45175</v>
      </c>
      <c r="D232" t="inlineStr">
        <is>
          <t>VÄRMLANDS LÄN</t>
        </is>
      </c>
      <c r="E232" t="inlineStr">
        <is>
          <t>FORSHAGA</t>
        </is>
      </c>
      <c r="F232" t="inlineStr">
        <is>
          <t>Bergvik skog väst AB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56748-2022</t>
        </is>
      </c>
      <c r="B233" s="1" t="n">
        <v>44894</v>
      </c>
      <c r="C233" s="1" t="n">
        <v>45175</v>
      </c>
      <c r="D233" t="inlineStr">
        <is>
          <t>VÄRMLANDS LÄN</t>
        </is>
      </c>
      <c r="E233" t="inlineStr">
        <is>
          <t>FORSHAGA</t>
        </is>
      </c>
      <c r="F233" t="inlineStr">
        <is>
          <t>Bergvik skog väst AB</t>
        </is>
      </c>
      <c r="G233" t="n">
        <v>8.199999999999999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57080-2022</t>
        </is>
      </c>
      <c r="B234" s="1" t="n">
        <v>44895</v>
      </c>
      <c r="C234" s="1" t="n">
        <v>45175</v>
      </c>
      <c r="D234" t="inlineStr">
        <is>
          <t>VÄRMLANDS LÄN</t>
        </is>
      </c>
      <c r="E234" t="inlineStr">
        <is>
          <t>FORSHAGA</t>
        </is>
      </c>
      <c r="F234" t="inlineStr">
        <is>
          <t>Bergvik skog väst AB</t>
        </is>
      </c>
      <c r="G234" t="n">
        <v>14.6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57307-2022</t>
        </is>
      </c>
      <c r="B235" s="1" t="n">
        <v>44896</v>
      </c>
      <c r="C235" s="1" t="n">
        <v>45175</v>
      </c>
      <c r="D235" t="inlineStr">
        <is>
          <t>VÄRMLANDS LÄN</t>
        </is>
      </c>
      <c r="E235" t="inlineStr">
        <is>
          <t>FORSHAGA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58380-2022</t>
        </is>
      </c>
      <c r="B236" s="1" t="n">
        <v>44901</v>
      </c>
      <c r="C236" s="1" t="n">
        <v>45175</v>
      </c>
      <c r="D236" t="inlineStr">
        <is>
          <t>VÄRMLANDS LÄN</t>
        </is>
      </c>
      <c r="E236" t="inlineStr">
        <is>
          <t>FORSHAGA</t>
        </is>
      </c>
      <c r="F236" t="inlineStr">
        <is>
          <t>Bergvik skog väst AB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60045-2022</t>
        </is>
      </c>
      <c r="B237" s="1" t="n">
        <v>44902</v>
      </c>
      <c r="C237" s="1" t="n">
        <v>45175</v>
      </c>
      <c r="D237" t="inlineStr">
        <is>
          <t>VÄRMLANDS LÄN</t>
        </is>
      </c>
      <c r="E237" t="inlineStr">
        <is>
          <t>FORSHAGA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60043-2022</t>
        </is>
      </c>
      <c r="B238" s="1" t="n">
        <v>44902</v>
      </c>
      <c r="C238" s="1" t="n">
        <v>45175</v>
      </c>
      <c r="D238" t="inlineStr">
        <is>
          <t>VÄRMLANDS LÄN</t>
        </is>
      </c>
      <c r="E238" t="inlineStr">
        <is>
          <t>FORSHAGA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60044-2022</t>
        </is>
      </c>
      <c r="B239" s="1" t="n">
        <v>44902</v>
      </c>
      <c r="C239" s="1" t="n">
        <v>45175</v>
      </c>
      <c r="D239" t="inlineStr">
        <is>
          <t>VÄRMLANDS LÄN</t>
        </is>
      </c>
      <c r="E239" t="inlineStr">
        <is>
          <t>FORSHAGA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59423-2022</t>
        </is>
      </c>
      <c r="B240" s="1" t="n">
        <v>44907</v>
      </c>
      <c r="C240" s="1" t="n">
        <v>45175</v>
      </c>
      <c r="D240" t="inlineStr">
        <is>
          <t>VÄRMLANDS LÄN</t>
        </is>
      </c>
      <c r="E240" t="inlineStr">
        <is>
          <t>FORSHAGA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59537-2022</t>
        </is>
      </c>
      <c r="B241" s="1" t="n">
        <v>44907</v>
      </c>
      <c r="C241" s="1" t="n">
        <v>45175</v>
      </c>
      <c r="D241" t="inlineStr">
        <is>
          <t>VÄRMLANDS LÄN</t>
        </is>
      </c>
      <c r="E241" t="inlineStr">
        <is>
          <t>FORSHAGA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61231-2022</t>
        </is>
      </c>
      <c r="B242" s="1" t="n">
        <v>44915</v>
      </c>
      <c r="C242" s="1" t="n">
        <v>45175</v>
      </c>
      <c r="D242" t="inlineStr">
        <is>
          <t>VÄRMLANDS LÄN</t>
        </is>
      </c>
      <c r="E242" t="inlineStr">
        <is>
          <t>FORSHAGA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61463-2022</t>
        </is>
      </c>
      <c r="B243" s="1" t="n">
        <v>44916</v>
      </c>
      <c r="C243" s="1" t="n">
        <v>45175</v>
      </c>
      <c r="D243" t="inlineStr">
        <is>
          <t>VÄRMLANDS LÄN</t>
        </is>
      </c>
      <c r="E243" t="inlineStr">
        <is>
          <t>FORSHAGA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2812-2023</t>
        </is>
      </c>
      <c r="B244" s="1" t="n">
        <v>44944</v>
      </c>
      <c r="C244" s="1" t="n">
        <v>45175</v>
      </c>
      <c r="D244" t="inlineStr">
        <is>
          <t>VÄRMLANDS LÄN</t>
        </is>
      </c>
      <c r="E244" t="inlineStr">
        <is>
          <t>FORSHAGA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6986-2023</t>
        </is>
      </c>
      <c r="B245" s="1" t="n">
        <v>44967</v>
      </c>
      <c r="C245" s="1" t="n">
        <v>45175</v>
      </c>
      <c r="D245" t="inlineStr">
        <is>
          <t>VÄRMLANDS LÄN</t>
        </is>
      </c>
      <c r="E245" t="inlineStr">
        <is>
          <t>FORSHAGA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7273-2023</t>
        </is>
      </c>
      <c r="B246" s="1" t="n">
        <v>44970</v>
      </c>
      <c r="C246" s="1" t="n">
        <v>45175</v>
      </c>
      <c r="D246" t="inlineStr">
        <is>
          <t>VÄRMLANDS LÄN</t>
        </is>
      </c>
      <c r="E246" t="inlineStr">
        <is>
          <t>FORSHAGA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7299-2023</t>
        </is>
      </c>
      <c r="B247" s="1" t="n">
        <v>44970</v>
      </c>
      <c r="C247" s="1" t="n">
        <v>45175</v>
      </c>
      <c r="D247" t="inlineStr">
        <is>
          <t>VÄRMLANDS LÄN</t>
        </is>
      </c>
      <c r="E247" t="inlineStr">
        <is>
          <t>FORSHAGA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7294-2023</t>
        </is>
      </c>
      <c r="B248" s="1" t="n">
        <v>44970</v>
      </c>
      <c r="C248" s="1" t="n">
        <v>45175</v>
      </c>
      <c r="D248" t="inlineStr">
        <is>
          <t>VÄRMLANDS LÄN</t>
        </is>
      </c>
      <c r="E248" t="inlineStr">
        <is>
          <t>FORSHAGA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7297-2023</t>
        </is>
      </c>
      <c r="B249" s="1" t="n">
        <v>44970</v>
      </c>
      <c r="C249" s="1" t="n">
        <v>45175</v>
      </c>
      <c r="D249" t="inlineStr">
        <is>
          <t>VÄRMLANDS LÄN</t>
        </is>
      </c>
      <c r="E249" t="inlineStr">
        <is>
          <t>FORSHAGA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7486-2023</t>
        </is>
      </c>
      <c r="B250" s="1" t="n">
        <v>44971</v>
      </c>
      <c r="C250" s="1" t="n">
        <v>45175</v>
      </c>
      <c r="D250" t="inlineStr">
        <is>
          <t>VÄRMLANDS LÄN</t>
        </is>
      </c>
      <c r="E250" t="inlineStr">
        <is>
          <t>FORSHAGA</t>
        </is>
      </c>
      <c r="G250" t="n">
        <v>7.3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7690-2023</t>
        </is>
      </c>
      <c r="B251" s="1" t="n">
        <v>44972</v>
      </c>
      <c r="C251" s="1" t="n">
        <v>45175</v>
      </c>
      <c r="D251" t="inlineStr">
        <is>
          <t>VÄRMLANDS LÄN</t>
        </is>
      </c>
      <c r="E251" t="inlineStr">
        <is>
          <t>FORSHAGA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7697-2023</t>
        </is>
      </c>
      <c r="B252" s="1" t="n">
        <v>44972</v>
      </c>
      <c r="C252" s="1" t="n">
        <v>45175</v>
      </c>
      <c r="D252" t="inlineStr">
        <is>
          <t>VÄRMLANDS LÄN</t>
        </is>
      </c>
      <c r="E252" t="inlineStr">
        <is>
          <t>FORSHAGA</t>
        </is>
      </c>
      <c r="G252" t="n">
        <v>5.5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7919-2023</t>
        </is>
      </c>
      <c r="B253" s="1" t="n">
        <v>44973</v>
      </c>
      <c r="C253" s="1" t="n">
        <v>45175</v>
      </c>
      <c r="D253" t="inlineStr">
        <is>
          <t>VÄRMLANDS LÄN</t>
        </is>
      </c>
      <c r="E253" t="inlineStr">
        <is>
          <t>FORSHAGA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10383-2023</t>
        </is>
      </c>
      <c r="B254" s="1" t="n">
        <v>44987</v>
      </c>
      <c r="C254" s="1" t="n">
        <v>45175</v>
      </c>
      <c r="D254" t="inlineStr">
        <is>
          <t>VÄRMLANDS LÄN</t>
        </is>
      </c>
      <c r="E254" t="inlineStr">
        <is>
          <t>FORSHAGA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13147-2023</t>
        </is>
      </c>
      <c r="B255" s="1" t="n">
        <v>45002</v>
      </c>
      <c r="C255" s="1" t="n">
        <v>45175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3.9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13208-2023</t>
        </is>
      </c>
      <c r="B256" s="1" t="n">
        <v>45002</v>
      </c>
      <c r="C256" s="1" t="n">
        <v>45175</v>
      </c>
      <c r="D256" t="inlineStr">
        <is>
          <t>VÄRMLANDS LÄN</t>
        </is>
      </c>
      <c r="E256" t="inlineStr">
        <is>
          <t>FORSHAGA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14382-2023</t>
        </is>
      </c>
      <c r="B257" s="1" t="n">
        <v>45012</v>
      </c>
      <c r="C257" s="1" t="n">
        <v>45175</v>
      </c>
      <c r="D257" t="inlineStr">
        <is>
          <t>VÄRMLANDS LÄN</t>
        </is>
      </c>
      <c r="E257" t="inlineStr">
        <is>
          <t>FORSHAGA</t>
        </is>
      </c>
      <c r="F257" t="inlineStr">
        <is>
          <t>Bergvik skog väst AB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18271-2023</t>
        </is>
      </c>
      <c r="B258" s="1" t="n">
        <v>45041</v>
      </c>
      <c r="C258" s="1" t="n">
        <v>45175</v>
      </c>
      <c r="D258" t="inlineStr">
        <is>
          <t>VÄRMLANDS LÄN</t>
        </is>
      </c>
      <c r="E258" t="inlineStr">
        <is>
          <t>FORSHAGA</t>
        </is>
      </c>
      <c r="F258" t="inlineStr">
        <is>
          <t>Bergvik skog väst AB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19327-2023</t>
        </is>
      </c>
      <c r="B259" s="1" t="n">
        <v>45049</v>
      </c>
      <c r="C259" s="1" t="n">
        <v>45175</v>
      </c>
      <c r="D259" t="inlineStr">
        <is>
          <t>VÄRMLANDS LÄN</t>
        </is>
      </c>
      <c r="E259" t="inlineStr">
        <is>
          <t>FORSHAGA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20244-2023</t>
        </is>
      </c>
      <c r="B260" s="1" t="n">
        <v>45055</v>
      </c>
      <c r="C260" s="1" t="n">
        <v>45175</v>
      </c>
      <c r="D260" t="inlineStr">
        <is>
          <t>VÄRMLANDS LÄN</t>
        </is>
      </c>
      <c r="E260" t="inlineStr">
        <is>
          <t>FORSHAGA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20473-2023</t>
        </is>
      </c>
      <c r="B261" s="1" t="n">
        <v>45057</v>
      </c>
      <c r="C261" s="1" t="n">
        <v>45175</v>
      </c>
      <c r="D261" t="inlineStr">
        <is>
          <t>VÄRMLANDS LÄN</t>
        </is>
      </c>
      <c r="E261" t="inlineStr">
        <is>
          <t>FORSHAGA</t>
        </is>
      </c>
      <c r="F261" t="inlineStr">
        <is>
          <t>Bergvik skog väst AB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21242-2023</t>
        </is>
      </c>
      <c r="B262" s="1" t="n">
        <v>45062</v>
      </c>
      <c r="C262" s="1" t="n">
        <v>45175</v>
      </c>
      <c r="D262" t="inlineStr">
        <is>
          <t>VÄRMLANDS LÄN</t>
        </is>
      </c>
      <c r="E262" t="inlineStr">
        <is>
          <t>FORSHAGA</t>
        </is>
      </c>
      <c r="F262" t="inlineStr">
        <is>
          <t>Bergvik skog väst AB</t>
        </is>
      </c>
      <c r="G262" t="n">
        <v>6.4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23685-2023</t>
        </is>
      </c>
      <c r="B263" s="1" t="n">
        <v>45077</v>
      </c>
      <c r="C263" s="1" t="n">
        <v>45175</v>
      </c>
      <c r="D263" t="inlineStr">
        <is>
          <t>VÄRMLANDS LÄN</t>
        </is>
      </c>
      <c r="E263" t="inlineStr">
        <is>
          <t>FORSHAGA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24036-2023</t>
        </is>
      </c>
      <c r="B264" s="1" t="n">
        <v>45078</v>
      </c>
      <c r="C264" s="1" t="n">
        <v>45175</v>
      </c>
      <c r="D264" t="inlineStr">
        <is>
          <t>VÄRMLANDS LÄN</t>
        </is>
      </c>
      <c r="E264" t="inlineStr">
        <is>
          <t>FORSHAGA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25008-2023</t>
        </is>
      </c>
      <c r="B265" s="1" t="n">
        <v>45085</v>
      </c>
      <c r="C265" s="1" t="n">
        <v>45175</v>
      </c>
      <c r="D265" t="inlineStr">
        <is>
          <t>VÄRMLANDS LÄN</t>
        </is>
      </c>
      <c r="E265" t="inlineStr">
        <is>
          <t>FORSHAGA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26037-2023</t>
        </is>
      </c>
      <c r="B266" s="1" t="n">
        <v>45091</v>
      </c>
      <c r="C266" s="1" t="n">
        <v>45175</v>
      </c>
      <c r="D266" t="inlineStr">
        <is>
          <t>VÄRMLANDS LÄN</t>
        </is>
      </c>
      <c r="E266" t="inlineStr">
        <is>
          <t>FORSHAGA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26103-2023</t>
        </is>
      </c>
      <c r="B267" s="1" t="n">
        <v>45091</v>
      </c>
      <c r="C267" s="1" t="n">
        <v>45175</v>
      </c>
      <c r="D267" t="inlineStr">
        <is>
          <t>VÄRMLANDS LÄN</t>
        </is>
      </c>
      <c r="E267" t="inlineStr">
        <is>
          <t>FORSHAGA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28321-2023</t>
        </is>
      </c>
      <c r="B268" s="1" t="n">
        <v>45099</v>
      </c>
      <c r="C268" s="1" t="n">
        <v>45175</v>
      </c>
      <c r="D268" t="inlineStr">
        <is>
          <t>VÄRMLANDS LÄN</t>
        </is>
      </c>
      <c r="E268" t="inlineStr">
        <is>
          <t>FORSHAGA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29839-2023</t>
        </is>
      </c>
      <c r="B269" s="1" t="n">
        <v>45107</v>
      </c>
      <c r="C269" s="1" t="n">
        <v>45175</v>
      </c>
      <c r="D269" t="inlineStr">
        <is>
          <t>VÄRMLANDS LÄN</t>
        </is>
      </c>
      <c r="E269" t="inlineStr">
        <is>
          <t>FORSHAGA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31980-2023</t>
        </is>
      </c>
      <c r="B270" s="1" t="n">
        <v>45119</v>
      </c>
      <c r="C270" s="1" t="n">
        <v>45175</v>
      </c>
      <c r="D270" t="inlineStr">
        <is>
          <t>VÄRMLANDS LÄN</t>
        </is>
      </c>
      <c r="E270" t="inlineStr">
        <is>
          <t>FORSHAGA</t>
        </is>
      </c>
      <c r="F270" t="inlineStr">
        <is>
          <t>Bergvik skog väst AB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32662-2023</t>
        </is>
      </c>
      <c r="B271" s="1" t="n">
        <v>45121</v>
      </c>
      <c r="C271" s="1" t="n">
        <v>45175</v>
      </c>
      <c r="D271" t="inlineStr">
        <is>
          <t>VÄRMLANDS LÄN</t>
        </is>
      </c>
      <c r="E271" t="inlineStr">
        <is>
          <t>FORSHAGA</t>
        </is>
      </c>
      <c r="F271" t="inlineStr">
        <is>
          <t>Kommuner</t>
        </is>
      </c>
      <c r="G271" t="n">
        <v>13.9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32795-2023</t>
        </is>
      </c>
      <c r="B272" s="1" t="n">
        <v>45124</v>
      </c>
      <c r="C272" s="1" t="n">
        <v>45175</v>
      </c>
      <c r="D272" t="inlineStr">
        <is>
          <t>VÄRMLANDS LÄN</t>
        </is>
      </c>
      <c r="E272" t="inlineStr">
        <is>
          <t>FORSHAGA</t>
        </is>
      </c>
      <c r="F272" t="inlineStr">
        <is>
          <t>Kommuner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32796-2023</t>
        </is>
      </c>
      <c r="B273" s="1" t="n">
        <v>45124</v>
      </c>
      <c r="C273" s="1" t="n">
        <v>45175</v>
      </c>
      <c r="D273" t="inlineStr">
        <is>
          <t>VÄRMLANDS LÄN</t>
        </is>
      </c>
      <c r="E273" t="inlineStr">
        <is>
          <t>FORSHAGA</t>
        </is>
      </c>
      <c r="F273" t="inlineStr">
        <is>
          <t>Kommuner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33229-2023</t>
        </is>
      </c>
      <c r="B274" s="1" t="n">
        <v>45127</v>
      </c>
      <c r="C274" s="1" t="n">
        <v>45175</v>
      </c>
      <c r="D274" t="inlineStr">
        <is>
          <t>VÄRMLANDS LÄN</t>
        </is>
      </c>
      <c r="E274" t="inlineStr">
        <is>
          <t>FORSHAGA</t>
        </is>
      </c>
      <c r="F274" t="inlineStr">
        <is>
          <t>Kommuner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33219-2023</t>
        </is>
      </c>
      <c r="B275" s="1" t="n">
        <v>45127</v>
      </c>
      <c r="C275" s="1" t="n">
        <v>45175</v>
      </c>
      <c r="D275" t="inlineStr">
        <is>
          <t>VÄRMLANDS LÄN</t>
        </is>
      </c>
      <c r="E275" t="inlineStr">
        <is>
          <t>FORSHAGA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33218-2023</t>
        </is>
      </c>
      <c r="B276" s="1" t="n">
        <v>45127</v>
      </c>
      <c r="C276" s="1" t="n">
        <v>45175</v>
      </c>
      <c r="D276" t="inlineStr">
        <is>
          <t>VÄRMLANDS LÄN</t>
        </is>
      </c>
      <c r="E276" t="inlineStr">
        <is>
          <t>FORSHAGA</t>
        </is>
      </c>
      <c r="F276" t="inlineStr">
        <is>
          <t>Kommuner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33224-2023</t>
        </is>
      </c>
      <c r="B277" s="1" t="n">
        <v>45127</v>
      </c>
      <c r="C277" s="1" t="n">
        <v>45175</v>
      </c>
      <c r="D277" t="inlineStr">
        <is>
          <t>VÄRMLANDS LÄN</t>
        </is>
      </c>
      <c r="E277" t="inlineStr">
        <is>
          <t>FORSHAGA</t>
        </is>
      </c>
      <c r="F277" t="inlineStr">
        <is>
          <t>Kommuner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33222-2023</t>
        </is>
      </c>
      <c r="B278" s="1" t="n">
        <v>45127</v>
      </c>
      <c r="C278" s="1" t="n">
        <v>45175</v>
      </c>
      <c r="D278" t="inlineStr">
        <is>
          <t>VÄRMLANDS LÄN</t>
        </is>
      </c>
      <c r="E278" t="inlineStr">
        <is>
          <t>FORSHAGA</t>
        </is>
      </c>
      <c r="F278" t="inlineStr">
        <is>
          <t>Kommuner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33227-2023</t>
        </is>
      </c>
      <c r="B279" s="1" t="n">
        <v>45127</v>
      </c>
      <c r="C279" s="1" t="n">
        <v>45175</v>
      </c>
      <c r="D279" t="inlineStr">
        <is>
          <t>VÄRMLANDS LÄN</t>
        </is>
      </c>
      <c r="E279" t="inlineStr">
        <is>
          <t>FORSHAGA</t>
        </is>
      </c>
      <c r="F279" t="inlineStr">
        <is>
          <t>Kommuner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34633-2023</t>
        </is>
      </c>
      <c r="B280" s="1" t="n">
        <v>45140</v>
      </c>
      <c r="C280" s="1" t="n">
        <v>45175</v>
      </c>
      <c r="D280" t="inlineStr">
        <is>
          <t>VÄRMLANDS LÄN</t>
        </is>
      </c>
      <c r="E280" t="inlineStr">
        <is>
          <t>FORSHAGA</t>
        </is>
      </c>
      <c r="F280" t="inlineStr">
        <is>
          <t>Bergvik skog väst AB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35195-2023</t>
        </is>
      </c>
      <c r="B281" s="1" t="n">
        <v>45145</v>
      </c>
      <c r="C281" s="1" t="n">
        <v>45175</v>
      </c>
      <c r="D281" t="inlineStr">
        <is>
          <t>VÄRMLANDS LÄN</t>
        </is>
      </c>
      <c r="E281" t="inlineStr">
        <is>
          <t>FORSHAGA</t>
        </is>
      </c>
      <c r="F281" t="inlineStr">
        <is>
          <t>Bergvik skog väst AB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35162-2023</t>
        </is>
      </c>
      <c r="B282" s="1" t="n">
        <v>45145</v>
      </c>
      <c r="C282" s="1" t="n">
        <v>45175</v>
      </c>
      <c r="D282" t="inlineStr">
        <is>
          <t>VÄRMLANDS LÄN</t>
        </is>
      </c>
      <c r="E282" t="inlineStr">
        <is>
          <t>FORSHAGA</t>
        </is>
      </c>
      <c r="F282" t="inlineStr">
        <is>
          <t>Bergvik skog väst AB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35465-2023</t>
        </is>
      </c>
      <c r="B283" s="1" t="n">
        <v>45146</v>
      </c>
      <c r="C283" s="1" t="n">
        <v>45175</v>
      </c>
      <c r="D283" t="inlineStr">
        <is>
          <t>VÄRMLANDS LÄN</t>
        </is>
      </c>
      <c r="E283" t="inlineStr">
        <is>
          <t>FORSHAGA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35436-2023</t>
        </is>
      </c>
      <c r="B284" s="1" t="n">
        <v>45146</v>
      </c>
      <c r="C284" s="1" t="n">
        <v>45175</v>
      </c>
      <c r="D284" t="inlineStr">
        <is>
          <t>VÄRMLANDS LÄN</t>
        </is>
      </c>
      <c r="E284" t="inlineStr">
        <is>
          <t>FORSHAGA</t>
        </is>
      </c>
      <c r="F284" t="inlineStr">
        <is>
          <t>Bergvik skog väst AB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35459-2023</t>
        </is>
      </c>
      <c r="B285" s="1" t="n">
        <v>45146</v>
      </c>
      <c r="C285" s="1" t="n">
        <v>45175</v>
      </c>
      <c r="D285" t="inlineStr">
        <is>
          <t>VÄRMLANDS LÄN</t>
        </is>
      </c>
      <c r="E285" t="inlineStr">
        <is>
          <t>FORSHAGA</t>
        </is>
      </c>
      <c r="F285" t="inlineStr">
        <is>
          <t>Kommuner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35466-2023</t>
        </is>
      </c>
      <c r="B286" s="1" t="n">
        <v>45146</v>
      </c>
      <c r="C286" s="1" t="n">
        <v>45175</v>
      </c>
      <c r="D286" t="inlineStr">
        <is>
          <t>VÄRMLANDS LÄN</t>
        </is>
      </c>
      <c r="E286" t="inlineStr">
        <is>
          <t>FORSHAGA</t>
        </is>
      </c>
      <c r="F286" t="inlineStr">
        <is>
          <t>Kommuner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35573-2023</t>
        </is>
      </c>
      <c r="B287" s="1" t="n">
        <v>45147</v>
      </c>
      <c r="C287" s="1" t="n">
        <v>45175</v>
      </c>
      <c r="D287" t="inlineStr">
        <is>
          <t>VÄRMLANDS LÄN</t>
        </is>
      </c>
      <c r="E287" t="inlineStr">
        <is>
          <t>FORSHAGA</t>
        </is>
      </c>
      <c r="F287" t="inlineStr">
        <is>
          <t>Kommuner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35572-2023</t>
        </is>
      </c>
      <c r="B288" s="1" t="n">
        <v>45147</v>
      </c>
      <c r="C288" s="1" t="n">
        <v>45175</v>
      </c>
      <c r="D288" t="inlineStr">
        <is>
          <t>VÄRMLANDS LÄN</t>
        </is>
      </c>
      <c r="E288" t="inlineStr">
        <is>
          <t>FORSHAGA</t>
        </is>
      </c>
      <c r="F288" t="inlineStr">
        <is>
          <t>Kommuner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35834-2023</t>
        </is>
      </c>
      <c r="B289" s="1" t="n">
        <v>45148</v>
      </c>
      <c r="C289" s="1" t="n">
        <v>45175</v>
      </c>
      <c r="D289" t="inlineStr">
        <is>
          <t>VÄRMLANDS LÄN</t>
        </is>
      </c>
      <c r="E289" t="inlineStr">
        <is>
          <t>FORSHAGA</t>
        </is>
      </c>
      <c r="F289" t="inlineStr">
        <is>
          <t>Kommuner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35855-2023</t>
        </is>
      </c>
      <c r="B290" s="1" t="n">
        <v>45148</v>
      </c>
      <c r="C290" s="1" t="n">
        <v>45175</v>
      </c>
      <c r="D290" t="inlineStr">
        <is>
          <t>VÄRMLANDS LÄN</t>
        </is>
      </c>
      <c r="E290" t="inlineStr">
        <is>
          <t>FORSHAGA</t>
        </is>
      </c>
      <c r="F290" t="inlineStr">
        <is>
          <t>Kommuner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35831-2023</t>
        </is>
      </c>
      <c r="B291" s="1" t="n">
        <v>45148</v>
      </c>
      <c r="C291" s="1" t="n">
        <v>45175</v>
      </c>
      <c r="D291" t="inlineStr">
        <is>
          <t>VÄRMLANDS LÄN</t>
        </is>
      </c>
      <c r="E291" t="inlineStr">
        <is>
          <t>FORSHAGA</t>
        </is>
      </c>
      <c r="F291" t="inlineStr">
        <is>
          <t>Kommuner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35850-2023</t>
        </is>
      </c>
      <c r="B292" s="1" t="n">
        <v>45148</v>
      </c>
      <c r="C292" s="1" t="n">
        <v>45175</v>
      </c>
      <c r="D292" t="inlineStr">
        <is>
          <t>VÄRMLANDS LÄN</t>
        </is>
      </c>
      <c r="E292" t="inlineStr">
        <is>
          <t>FORSHAGA</t>
        </is>
      </c>
      <c r="F292" t="inlineStr">
        <is>
          <t>Kommuner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35860-2023</t>
        </is>
      </c>
      <c r="B293" s="1" t="n">
        <v>45148</v>
      </c>
      <c r="C293" s="1" t="n">
        <v>45175</v>
      </c>
      <c r="D293" t="inlineStr">
        <is>
          <t>VÄRMLANDS LÄN</t>
        </is>
      </c>
      <c r="E293" t="inlineStr">
        <is>
          <t>FORSHAGA</t>
        </is>
      </c>
      <c r="F293" t="inlineStr">
        <is>
          <t>Kommuner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35851-2023</t>
        </is>
      </c>
      <c r="B294" s="1" t="n">
        <v>45148</v>
      </c>
      <c r="C294" s="1" t="n">
        <v>45175</v>
      </c>
      <c r="D294" t="inlineStr">
        <is>
          <t>VÄRMLANDS LÄN</t>
        </is>
      </c>
      <c r="E294" t="inlineStr">
        <is>
          <t>FORSHAGA</t>
        </is>
      </c>
      <c r="F294" t="inlineStr">
        <is>
          <t>Kommuner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35863-2023</t>
        </is>
      </c>
      <c r="B295" s="1" t="n">
        <v>45148</v>
      </c>
      <c r="C295" s="1" t="n">
        <v>45175</v>
      </c>
      <c r="D295" t="inlineStr">
        <is>
          <t>VÄRMLANDS LÄN</t>
        </is>
      </c>
      <c r="E295" t="inlineStr">
        <is>
          <t>FORSHAGA</t>
        </is>
      </c>
      <c r="F295" t="inlineStr">
        <is>
          <t>Kommuner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36067-2023</t>
        </is>
      </c>
      <c r="B296" s="1" t="n">
        <v>45149</v>
      </c>
      <c r="C296" s="1" t="n">
        <v>45175</v>
      </c>
      <c r="D296" t="inlineStr">
        <is>
          <t>VÄRMLANDS LÄN</t>
        </is>
      </c>
      <c r="E296" t="inlineStr">
        <is>
          <t>FORSHAGA</t>
        </is>
      </c>
      <c r="F296" t="inlineStr">
        <is>
          <t>Bergvik skog väst AB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38575-2023</t>
        </is>
      </c>
      <c r="B297" s="1" t="n">
        <v>45162</v>
      </c>
      <c r="C297" s="1" t="n">
        <v>45175</v>
      </c>
      <c r="D297" t="inlineStr">
        <is>
          <t>VÄRMLANDS LÄN</t>
        </is>
      </c>
      <c r="E297" t="inlineStr">
        <is>
          <t>FORSHAGA</t>
        </is>
      </c>
      <c r="F297" t="inlineStr">
        <is>
          <t>Kommuner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39213-2023</t>
        </is>
      </c>
      <c r="B298" s="1" t="n">
        <v>45166</v>
      </c>
      <c r="C298" s="1" t="n">
        <v>45175</v>
      </c>
      <c r="D298" t="inlineStr">
        <is>
          <t>VÄRMLANDS LÄN</t>
        </is>
      </c>
      <c r="E298" t="inlineStr">
        <is>
          <t>FORSHAGA</t>
        </is>
      </c>
      <c r="F298" t="inlineStr">
        <is>
          <t>Kommuner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39201-2023</t>
        </is>
      </c>
      <c r="B299" s="1" t="n">
        <v>45166</v>
      </c>
      <c r="C299" s="1" t="n">
        <v>45175</v>
      </c>
      <c r="D299" t="inlineStr">
        <is>
          <t>VÄRMLANDS LÄN</t>
        </is>
      </c>
      <c r="E299" t="inlineStr">
        <is>
          <t>FORSHAGA</t>
        </is>
      </c>
      <c r="F299" t="inlineStr">
        <is>
          <t>Kommuner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>
      <c r="A300" t="inlineStr">
        <is>
          <t>A 39203-2023</t>
        </is>
      </c>
      <c r="B300" s="1" t="n">
        <v>45166</v>
      </c>
      <c r="C300" s="1" t="n">
        <v>45175</v>
      </c>
      <c r="D300" t="inlineStr">
        <is>
          <t>VÄRMLANDS LÄN</t>
        </is>
      </c>
      <c r="E300" t="inlineStr">
        <is>
          <t>FORSHAGA</t>
        </is>
      </c>
      <c r="F300" t="inlineStr">
        <is>
          <t>Kommuner</t>
        </is>
      </c>
      <c r="G300" t="n">
        <v>3.3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2023-09-06T04:37:48Z</dcterms:created>
  <dcterms:modified xmlns:dcterms="http://purl.org/dc/terms/" xmlns:xsi="http://www.w3.org/2001/XMLSchema-instance" xsi:type="dcterms:W3CDTF">2023-09-06T04:37:48Z</dcterms:modified>
</cp:coreProperties>
</file>