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45190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15285-2022.xlsx", "A 15285-2022")</f>
        <v/>
      </c>
      <c r="T2">
        <f>HYPERLINK("https://klasma.github.io/Logging_GNESTA/kartor/A 15285-2022.png", "A 15285-2022")</f>
        <v/>
      </c>
      <c r="V2">
        <f>HYPERLINK("https://klasma.github.io/Logging_GNESTA/klagomål/A 15285-2022.docx", "A 15285-2022")</f>
        <v/>
      </c>
      <c r="W2">
        <f>HYPERLINK("https://klasma.github.io/Logging_GNESTA/klagomålsmail/A 15285-2022.docx", "A 15285-2022")</f>
        <v/>
      </c>
      <c r="X2">
        <f>HYPERLINK("https://klasma.github.io/Logging_GNESTA/tillsyn/A 15285-2022.docx", "A 15285-2022")</f>
        <v/>
      </c>
      <c r="Y2">
        <f>HYPERLINK("https://klasma.github.io/Logging_GNESTA/tillsynsmail/A 15285-2022.docx", "A 15285-2022")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45190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15106-2020.xlsx", "A 15106-2020")</f>
        <v/>
      </c>
      <c r="T3">
        <f>HYPERLINK("https://klasma.github.io/Logging_GNESTA/kartor/A 15106-2020.png", "A 15106-2020")</f>
        <v/>
      </c>
      <c r="V3">
        <f>HYPERLINK("https://klasma.github.io/Logging_GNESTA/klagomål/A 15106-2020.docx", "A 15106-2020")</f>
        <v/>
      </c>
      <c r="W3">
        <f>HYPERLINK("https://klasma.github.io/Logging_GNESTA/klagomålsmail/A 15106-2020.docx", "A 15106-2020")</f>
        <v/>
      </c>
      <c r="X3">
        <f>HYPERLINK("https://klasma.github.io/Logging_GNESTA/tillsyn/A 15106-2020.docx", "A 15106-2020")</f>
        <v/>
      </c>
      <c r="Y3">
        <f>HYPERLINK("https://klasma.github.io/Logging_GNESTA/tillsynsmail/A 15106-2020.docx", "A 15106-2020")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45190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52854-2021.xlsx", "A 52854-2021")</f>
        <v/>
      </c>
      <c r="T4">
        <f>HYPERLINK("https://klasma.github.io/Logging_GNESTA/kartor/A 52854-2021.png", "A 52854-2021")</f>
        <v/>
      </c>
      <c r="V4">
        <f>HYPERLINK("https://klasma.github.io/Logging_GNESTA/klagomål/A 52854-2021.docx", "A 52854-2021")</f>
        <v/>
      </c>
      <c r="W4">
        <f>HYPERLINK("https://klasma.github.io/Logging_GNESTA/klagomålsmail/A 52854-2021.docx", "A 52854-2021")</f>
        <v/>
      </c>
      <c r="X4">
        <f>HYPERLINK("https://klasma.github.io/Logging_GNESTA/tillsyn/A 52854-2021.docx", "A 52854-2021")</f>
        <v/>
      </c>
      <c r="Y4">
        <f>HYPERLINK("https://klasma.github.io/Logging_GNESTA/tillsynsmail/A 52854-2021.docx", "A 52854-2021")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45190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68341-2021.xlsx", "A 68341-2021")</f>
        <v/>
      </c>
      <c r="T5">
        <f>HYPERLINK("https://klasma.github.io/Logging_GNESTA/kartor/A 68341-2021.png", "A 68341-2021")</f>
        <v/>
      </c>
      <c r="V5">
        <f>HYPERLINK("https://klasma.github.io/Logging_GNESTA/klagomål/A 68341-2021.docx", "A 68341-2021")</f>
        <v/>
      </c>
      <c r="W5">
        <f>HYPERLINK("https://klasma.github.io/Logging_GNESTA/klagomålsmail/A 68341-2021.docx", "A 68341-2021")</f>
        <v/>
      </c>
      <c r="X5">
        <f>HYPERLINK("https://klasma.github.io/Logging_GNESTA/tillsyn/A 68341-2021.docx", "A 68341-2021")</f>
        <v/>
      </c>
      <c r="Y5">
        <f>HYPERLINK("https://klasma.github.io/Logging_GNESTA/tillsynsmail/A 68341-2021.docx", "A 68341-2021")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45190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17148-2019.xlsx", "A 17148-2019")</f>
        <v/>
      </c>
      <c r="T6">
        <f>HYPERLINK("https://klasma.github.io/Logging_GNESTA/kartor/A 17148-2019.png", "A 17148-2019")</f>
        <v/>
      </c>
      <c r="U6">
        <f>HYPERLINK("https://klasma.github.io/Logging_GNESTA/knärot/A 17148-2019.png", "A 17148-2019")</f>
        <v/>
      </c>
      <c r="V6">
        <f>HYPERLINK("https://klasma.github.io/Logging_GNESTA/klagomål/A 17148-2019.docx", "A 17148-2019")</f>
        <v/>
      </c>
      <c r="W6">
        <f>HYPERLINK("https://klasma.github.io/Logging_GNESTA/klagomålsmail/A 17148-2019.docx", "A 17148-2019")</f>
        <v/>
      </c>
      <c r="X6">
        <f>HYPERLINK("https://klasma.github.io/Logging_GNESTA/tillsyn/A 17148-2019.docx", "A 17148-2019")</f>
        <v/>
      </c>
      <c r="Y6">
        <f>HYPERLINK("https://klasma.github.io/Logging_GNESTA/tillsynsmail/A 17148-2019.docx", "A 17148-2019")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45190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13835-2020.xlsx", "A 13835-2020")</f>
        <v/>
      </c>
      <c r="T7">
        <f>HYPERLINK("https://klasma.github.io/Logging_GNESTA/kartor/A 13835-2020.png", "A 13835-2020")</f>
        <v/>
      </c>
      <c r="V7">
        <f>HYPERLINK("https://klasma.github.io/Logging_GNESTA/klagomål/A 13835-2020.docx", "A 13835-2020")</f>
        <v/>
      </c>
      <c r="W7">
        <f>HYPERLINK("https://klasma.github.io/Logging_GNESTA/klagomålsmail/A 13835-2020.docx", "A 13835-2020")</f>
        <v/>
      </c>
      <c r="X7">
        <f>HYPERLINK("https://klasma.github.io/Logging_GNESTA/tillsyn/A 13835-2020.docx", "A 13835-2020")</f>
        <v/>
      </c>
      <c r="Y7">
        <f>HYPERLINK("https://klasma.github.io/Logging_GNESTA/tillsynsmail/A 13835-2020.docx", "A 13835-2020")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45190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20728-2020.xlsx", "A 20728-2020")</f>
        <v/>
      </c>
      <c r="T8">
        <f>HYPERLINK("https://klasma.github.io/Logging_GNESTA/kartor/A 20728-2020.png", "A 20728-2020")</f>
        <v/>
      </c>
      <c r="V8">
        <f>HYPERLINK("https://klasma.github.io/Logging_GNESTA/klagomål/A 20728-2020.docx", "A 20728-2020")</f>
        <v/>
      </c>
      <c r="W8">
        <f>HYPERLINK("https://klasma.github.io/Logging_GNESTA/klagomålsmail/A 20728-2020.docx", "A 20728-2020")</f>
        <v/>
      </c>
      <c r="X8">
        <f>HYPERLINK("https://klasma.github.io/Logging_GNESTA/tillsyn/A 20728-2020.docx", "A 20728-2020")</f>
        <v/>
      </c>
      <c r="Y8">
        <f>HYPERLINK("https://klasma.github.io/Logging_GNESTA/tillsynsmail/A 20728-2020.docx", "A 20728-2020")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45190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56342-2018.xlsx", "A 56342-2018")</f>
        <v/>
      </c>
      <c r="T9">
        <f>HYPERLINK("https://klasma.github.io/Logging_GNESTA/kartor/A 56342-2018.png", "A 56342-2018")</f>
        <v/>
      </c>
      <c r="V9">
        <f>HYPERLINK("https://klasma.github.io/Logging_GNESTA/klagomål/A 56342-2018.docx", "A 56342-2018")</f>
        <v/>
      </c>
      <c r="W9">
        <f>HYPERLINK("https://klasma.github.io/Logging_GNESTA/klagomålsmail/A 56342-2018.docx", "A 56342-2018")</f>
        <v/>
      </c>
      <c r="X9">
        <f>HYPERLINK("https://klasma.github.io/Logging_GNESTA/tillsyn/A 56342-2018.docx", "A 56342-2018")</f>
        <v/>
      </c>
      <c r="Y9">
        <f>HYPERLINK("https://klasma.github.io/Logging_GNESTA/tillsynsmail/A 56342-2018.docx", "A 56342-2018")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45190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69355-2020.xlsx", "A 69355-2020")</f>
        <v/>
      </c>
      <c r="T10">
        <f>HYPERLINK("https://klasma.github.io/Logging_GNESTA/kartor/A 69355-2020.png", "A 69355-2020")</f>
        <v/>
      </c>
      <c r="V10">
        <f>HYPERLINK("https://klasma.github.io/Logging_GNESTA/klagomål/A 69355-2020.docx", "A 69355-2020")</f>
        <v/>
      </c>
      <c r="W10">
        <f>HYPERLINK("https://klasma.github.io/Logging_GNESTA/klagomålsmail/A 69355-2020.docx", "A 69355-2020")</f>
        <v/>
      </c>
      <c r="X10">
        <f>HYPERLINK("https://klasma.github.io/Logging_GNESTA/tillsyn/A 69355-2020.docx", "A 69355-2020")</f>
        <v/>
      </c>
      <c r="Y10">
        <f>HYPERLINK("https://klasma.github.io/Logging_GNESTA/tillsynsmail/A 69355-2020.docx", "A 69355-2020")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45190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20402-2020.xlsx", "A 20402-2020")</f>
        <v/>
      </c>
      <c r="T11">
        <f>HYPERLINK("https://klasma.github.io/Logging_GNESTA/kartor/A 20402-2020.png", "A 20402-2020")</f>
        <v/>
      </c>
      <c r="V11">
        <f>HYPERLINK("https://klasma.github.io/Logging_GNESTA/klagomål/A 20402-2020.docx", "A 20402-2020")</f>
        <v/>
      </c>
      <c r="W11">
        <f>HYPERLINK("https://klasma.github.io/Logging_GNESTA/klagomålsmail/A 20402-2020.docx", "A 20402-2020")</f>
        <v/>
      </c>
      <c r="X11">
        <f>HYPERLINK("https://klasma.github.io/Logging_GNESTA/tillsyn/A 20402-2020.docx", "A 20402-2020")</f>
        <v/>
      </c>
      <c r="Y11">
        <f>HYPERLINK("https://klasma.github.io/Logging_GNESTA/tillsynsmail/A 20402-2020.docx", "A 20402-2020")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45190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20124-2022.xlsx", "A 20124-2022")</f>
        <v/>
      </c>
      <c r="T12">
        <f>HYPERLINK("https://klasma.github.io/Logging_GNESTA/kartor/A 20124-2022.png", "A 20124-2022")</f>
        <v/>
      </c>
      <c r="V12">
        <f>HYPERLINK("https://klasma.github.io/Logging_GNESTA/klagomål/A 20124-2022.docx", "A 20124-2022")</f>
        <v/>
      </c>
      <c r="W12">
        <f>HYPERLINK("https://klasma.github.io/Logging_GNESTA/klagomålsmail/A 20124-2022.docx", "A 20124-2022")</f>
        <v/>
      </c>
      <c r="X12">
        <f>HYPERLINK("https://klasma.github.io/Logging_GNESTA/tillsyn/A 20124-2022.docx", "A 20124-2022")</f>
        <v/>
      </c>
      <c r="Y12">
        <f>HYPERLINK("https://klasma.github.io/Logging_GNESTA/tillsynsmail/A 20124-2022.docx", "A 20124-2022")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45190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37714-2019.xlsx", "A 37714-2019")</f>
        <v/>
      </c>
      <c r="T13">
        <f>HYPERLINK("https://klasma.github.io/Logging_GNESTA/kartor/A 37714-2019.png", "A 37714-2019")</f>
        <v/>
      </c>
      <c r="V13">
        <f>HYPERLINK("https://klasma.github.io/Logging_GNESTA/klagomål/A 37714-2019.docx", "A 37714-2019")</f>
        <v/>
      </c>
      <c r="W13">
        <f>HYPERLINK("https://klasma.github.io/Logging_GNESTA/klagomålsmail/A 37714-2019.docx", "A 37714-2019")</f>
        <v/>
      </c>
      <c r="X13">
        <f>HYPERLINK("https://klasma.github.io/Logging_GNESTA/tillsyn/A 37714-2019.docx", "A 37714-2019")</f>
        <v/>
      </c>
      <c r="Y13">
        <f>HYPERLINK("https://klasma.github.io/Logging_GNESTA/tillsynsmail/A 37714-2019.docx", "A 37714-2019")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45190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32298-2022.xlsx", "A 32298-2022")</f>
        <v/>
      </c>
      <c r="T14">
        <f>HYPERLINK("https://klasma.github.io/Logging_GNESTA/kartor/A 32298-2022.png", "A 32298-2022")</f>
        <v/>
      </c>
      <c r="U14">
        <f>HYPERLINK("https://klasma.github.io/Logging_GNESTA/knärot/A 32298-2022.png", "A 32298-2022")</f>
        <v/>
      </c>
      <c r="V14">
        <f>HYPERLINK("https://klasma.github.io/Logging_GNESTA/klagomål/A 32298-2022.docx", "A 32298-2022")</f>
        <v/>
      </c>
      <c r="W14">
        <f>HYPERLINK("https://klasma.github.io/Logging_GNESTA/klagomålsmail/A 32298-2022.docx", "A 32298-2022")</f>
        <v/>
      </c>
      <c r="X14">
        <f>HYPERLINK("https://klasma.github.io/Logging_GNESTA/tillsyn/A 32298-2022.docx", "A 32298-2022")</f>
        <v/>
      </c>
      <c r="Y14">
        <f>HYPERLINK("https://klasma.github.io/Logging_GNESTA/tillsynsmail/A 32298-2022.docx", "A 32298-2022")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45190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36567-2018.xlsx", "A 36567-2018")</f>
        <v/>
      </c>
      <c r="T15">
        <f>HYPERLINK("https://klasma.github.io/Logging_GNESTA/kartor/A 36567-2018.png", "A 36567-2018")</f>
        <v/>
      </c>
      <c r="V15">
        <f>HYPERLINK("https://klasma.github.io/Logging_GNESTA/klagomål/A 36567-2018.docx", "A 36567-2018")</f>
        <v/>
      </c>
      <c r="W15">
        <f>HYPERLINK("https://klasma.github.io/Logging_GNESTA/klagomålsmail/A 36567-2018.docx", "A 36567-2018")</f>
        <v/>
      </c>
      <c r="X15">
        <f>HYPERLINK("https://klasma.github.io/Logging_GNESTA/tillsyn/A 36567-2018.docx", "A 36567-2018")</f>
        <v/>
      </c>
      <c r="Y15">
        <f>HYPERLINK("https://klasma.github.io/Logging_GNESTA/tillsynsmail/A 36567-2018.docx", "A 36567-2018")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45190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45577-2019.xlsx", "A 45577-2019")</f>
        <v/>
      </c>
      <c r="T16">
        <f>HYPERLINK("https://klasma.github.io/Logging_GNESTA/kartor/A 45577-2019.png", "A 45577-2019")</f>
        <v/>
      </c>
      <c r="V16">
        <f>HYPERLINK("https://klasma.github.io/Logging_GNESTA/klagomål/A 45577-2019.docx", "A 45577-2019")</f>
        <v/>
      </c>
      <c r="W16">
        <f>HYPERLINK("https://klasma.github.io/Logging_GNESTA/klagomålsmail/A 45577-2019.docx", "A 45577-2019")</f>
        <v/>
      </c>
      <c r="X16">
        <f>HYPERLINK("https://klasma.github.io/Logging_GNESTA/tillsyn/A 45577-2019.docx", "A 45577-2019")</f>
        <v/>
      </c>
      <c r="Y16">
        <f>HYPERLINK("https://klasma.github.io/Logging_GNESTA/tillsynsmail/A 45577-2019.docx", "A 45577-2019")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45190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51437-2019.xlsx", "A 51437-2019")</f>
        <v/>
      </c>
      <c r="T17">
        <f>HYPERLINK("https://klasma.github.io/Logging_GNESTA/kartor/A 51437-2019.png", "A 51437-2019")</f>
        <v/>
      </c>
      <c r="V17">
        <f>HYPERLINK("https://klasma.github.io/Logging_GNESTA/klagomål/A 51437-2019.docx", "A 51437-2019")</f>
        <v/>
      </c>
      <c r="W17">
        <f>HYPERLINK("https://klasma.github.io/Logging_GNESTA/klagomålsmail/A 51437-2019.docx", "A 51437-2019")</f>
        <v/>
      </c>
      <c r="X17">
        <f>HYPERLINK("https://klasma.github.io/Logging_GNESTA/tillsyn/A 51437-2019.docx", "A 51437-2019")</f>
        <v/>
      </c>
      <c r="Y17">
        <f>HYPERLINK("https://klasma.github.io/Logging_GNESTA/tillsynsmail/A 51437-2019.docx", "A 51437-2019")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45190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13747-2020.xlsx", "A 13747-2020")</f>
        <v/>
      </c>
      <c r="T18">
        <f>HYPERLINK("https://klasma.github.io/Logging_GNESTA/kartor/A 13747-2020.png", "A 13747-2020")</f>
        <v/>
      </c>
      <c r="V18">
        <f>HYPERLINK("https://klasma.github.io/Logging_GNESTA/klagomål/A 13747-2020.docx", "A 13747-2020")</f>
        <v/>
      </c>
      <c r="W18">
        <f>HYPERLINK("https://klasma.github.io/Logging_GNESTA/klagomålsmail/A 13747-2020.docx", "A 13747-2020")</f>
        <v/>
      </c>
      <c r="X18">
        <f>HYPERLINK("https://klasma.github.io/Logging_GNESTA/tillsyn/A 13747-2020.docx", "A 13747-2020")</f>
        <v/>
      </c>
      <c r="Y18">
        <f>HYPERLINK("https://klasma.github.io/Logging_GNESTA/tillsynsmail/A 13747-2020.docx", "A 13747-2020")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45190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51080-2020.xlsx", "A 51080-2020")</f>
        <v/>
      </c>
      <c r="T19">
        <f>HYPERLINK("https://klasma.github.io/Logging_GNESTA/kartor/A 51080-2020.png", "A 51080-2020")</f>
        <v/>
      </c>
      <c r="V19">
        <f>HYPERLINK("https://klasma.github.io/Logging_GNESTA/klagomål/A 51080-2020.docx", "A 51080-2020")</f>
        <v/>
      </c>
      <c r="W19">
        <f>HYPERLINK("https://klasma.github.io/Logging_GNESTA/klagomålsmail/A 51080-2020.docx", "A 51080-2020")</f>
        <v/>
      </c>
      <c r="X19">
        <f>HYPERLINK("https://klasma.github.io/Logging_GNESTA/tillsyn/A 51080-2020.docx", "A 51080-2020")</f>
        <v/>
      </c>
      <c r="Y19">
        <f>HYPERLINK("https://klasma.github.io/Logging_GNESTA/tillsynsmail/A 51080-2020.docx", "A 51080-2020")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45190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52828-2020.xlsx", "A 52828-2020")</f>
        <v/>
      </c>
      <c r="T20">
        <f>HYPERLINK("https://klasma.github.io/Logging_GNESTA/kartor/A 52828-2020.png", "A 52828-2020")</f>
        <v/>
      </c>
      <c r="V20">
        <f>HYPERLINK("https://klasma.github.io/Logging_GNESTA/klagomål/A 52828-2020.docx", "A 52828-2020")</f>
        <v/>
      </c>
      <c r="W20">
        <f>HYPERLINK("https://klasma.github.io/Logging_GNESTA/klagomålsmail/A 52828-2020.docx", "A 52828-2020")</f>
        <v/>
      </c>
      <c r="X20">
        <f>HYPERLINK("https://klasma.github.io/Logging_GNESTA/tillsyn/A 52828-2020.docx", "A 52828-2020")</f>
        <v/>
      </c>
      <c r="Y20">
        <f>HYPERLINK("https://klasma.github.io/Logging_GNESTA/tillsynsmail/A 52828-2020.docx", "A 52828-2020")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45190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11150-2021.xlsx", "A 11150-2021")</f>
        <v/>
      </c>
      <c r="T21">
        <f>HYPERLINK("https://klasma.github.io/Logging_GNESTA/kartor/A 11150-2021.png", "A 11150-2021")</f>
        <v/>
      </c>
      <c r="V21">
        <f>HYPERLINK("https://klasma.github.io/Logging_GNESTA/klagomål/A 11150-2021.docx", "A 11150-2021")</f>
        <v/>
      </c>
      <c r="W21">
        <f>HYPERLINK("https://klasma.github.io/Logging_GNESTA/klagomålsmail/A 11150-2021.docx", "A 11150-2021")</f>
        <v/>
      </c>
      <c r="X21">
        <f>HYPERLINK("https://klasma.github.io/Logging_GNESTA/tillsyn/A 11150-2021.docx", "A 11150-2021")</f>
        <v/>
      </c>
      <c r="Y21">
        <f>HYPERLINK("https://klasma.github.io/Logging_GNESTA/tillsynsmail/A 11150-2021.docx", "A 11150-2021")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45190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16826-2021.xlsx", "A 16826-2021")</f>
        <v/>
      </c>
      <c r="T22">
        <f>HYPERLINK("https://klasma.github.io/Logging_GNESTA/kartor/A 16826-2021.png", "A 16826-2021")</f>
        <v/>
      </c>
      <c r="V22">
        <f>HYPERLINK("https://klasma.github.io/Logging_GNESTA/klagomål/A 16826-2021.docx", "A 16826-2021")</f>
        <v/>
      </c>
      <c r="W22">
        <f>HYPERLINK("https://klasma.github.io/Logging_GNESTA/klagomålsmail/A 16826-2021.docx", "A 16826-2021")</f>
        <v/>
      </c>
      <c r="X22">
        <f>HYPERLINK("https://klasma.github.io/Logging_GNESTA/tillsyn/A 16826-2021.docx", "A 16826-2021")</f>
        <v/>
      </c>
      <c r="Y22">
        <f>HYPERLINK("https://klasma.github.io/Logging_GNESTA/tillsynsmail/A 16826-2021.docx", "A 16826-2021")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45190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2012-2022.xlsx", "A 2012-2022")</f>
        <v/>
      </c>
      <c r="T23">
        <f>HYPERLINK("https://klasma.github.io/Logging_GNESTA/kartor/A 2012-2022.png", "A 2012-2022")</f>
        <v/>
      </c>
      <c r="V23">
        <f>HYPERLINK("https://klasma.github.io/Logging_GNESTA/klagomål/A 2012-2022.docx", "A 2012-2022")</f>
        <v/>
      </c>
      <c r="W23">
        <f>HYPERLINK("https://klasma.github.io/Logging_GNESTA/klagomålsmail/A 2012-2022.docx", "A 2012-2022")</f>
        <v/>
      </c>
      <c r="X23">
        <f>HYPERLINK("https://klasma.github.io/Logging_GNESTA/tillsyn/A 2012-2022.docx", "A 2012-2022")</f>
        <v/>
      </c>
      <c r="Y23">
        <f>HYPERLINK("https://klasma.github.io/Logging_GNESTA/tillsynsmail/A 2012-2022.docx", "A 2012-2022")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45190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32252-2022.xlsx", "A 32252-2022")</f>
        <v/>
      </c>
      <c r="T24">
        <f>HYPERLINK("https://klasma.github.io/Logging_GNESTA/kartor/A 32252-2022.png", "A 32252-2022")</f>
        <v/>
      </c>
      <c r="V24">
        <f>HYPERLINK("https://klasma.github.io/Logging_GNESTA/klagomål/A 32252-2022.docx", "A 32252-2022")</f>
        <v/>
      </c>
      <c r="W24">
        <f>HYPERLINK("https://klasma.github.io/Logging_GNESTA/klagomålsmail/A 32252-2022.docx", "A 32252-2022")</f>
        <v/>
      </c>
      <c r="X24">
        <f>HYPERLINK("https://klasma.github.io/Logging_GNESTA/tillsyn/A 32252-2022.docx", "A 32252-2022")</f>
        <v/>
      </c>
      <c r="Y24">
        <f>HYPERLINK("https://klasma.github.io/Logging_GNESTA/tillsynsmail/A 32252-2022.docx", "A 32252-2022")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45190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33825-2022.xlsx", "A 33825-2022")</f>
        <v/>
      </c>
      <c r="T25">
        <f>HYPERLINK("https://klasma.github.io/Logging_GNESTA/kartor/A 33825-2022.png", "A 33825-2022")</f>
        <v/>
      </c>
      <c r="V25">
        <f>HYPERLINK("https://klasma.github.io/Logging_GNESTA/klagomål/A 33825-2022.docx", "A 33825-2022")</f>
        <v/>
      </c>
      <c r="W25">
        <f>HYPERLINK("https://klasma.github.io/Logging_GNESTA/klagomålsmail/A 33825-2022.docx", "A 33825-2022")</f>
        <v/>
      </c>
      <c r="X25">
        <f>HYPERLINK("https://klasma.github.io/Logging_GNESTA/tillsyn/A 33825-2022.docx", "A 33825-2022")</f>
        <v/>
      </c>
      <c r="Y25">
        <f>HYPERLINK("https://klasma.github.io/Logging_GNESTA/tillsynsmail/A 33825-2022.docx", "A 33825-2022")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45190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42227-2022.xlsx", "A 42227-2022")</f>
        <v/>
      </c>
      <c r="T26">
        <f>HYPERLINK("https://klasma.github.io/Logging_GNESTA/kartor/A 42227-2022.png", "A 42227-2022")</f>
        <v/>
      </c>
      <c r="V26">
        <f>HYPERLINK("https://klasma.github.io/Logging_GNESTA/klagomål/A 42227-2022.docx", "A 42227-2022")</f>
        <v/>
      </c>
      <c r="W26">
        <f>HYPERLINK("https://klasma.github.io/Logging_GNESTA/klagomålsmail/A 42227-2022.docx", "A 42227-2022")</f>
        <v/>
      </c>
      <c r="X26">
        <f>HYPERLINK("https://klasma.github.io/Logging_GNESTA/tillsyn/A 42227-2022.docx", "A 42227-2022")</f>
        <v/>
      </c>
      <c r="Y26">
        <f>HYPERLINK("https://klasma.github.io/Logging_GNESTA/tillsynsmail/A 42227-2022.docx", "A 42227-2022")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45190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44782-2022.xlsx", "A 44782-2022")</f>
        <v/>
      </c>
      <c r="T27">
        <f>HYPERLINK("https://klasma.github.io/Logging_GNESTA/kartor/A 44782-2022.png", "A 44782-2022")</f>
        <v/>
      </c>
      <c r="V27">
        <f>HYPERLINK("https://klasma.github.io/Logging_GNESTA/klagomål/A 44782-2022.docx", "A 44782-2022")</f>
        <v/>
      </c>
      <c r="W27">
        <f>HYPERLINK("https://klasma.github.io/Logging_GNESTA/klagomålsmail/A 44782-2022.docx", "A 44782-2022")</f>
        <v/>
      </c>
      <c r="X27">
        <f>HYPERLINK("https://klasma.github.io/Logging_GNESTA/tillsyn/A 44782-2022.docx", "A 44782-2022")</f>
        <v/>
      </c>
      <c r="Y27">
        <f>HYPERLINK("https://klasma.github.io/Logging_GNESTA/tillsynsmail/A 44782-2022.docx", "A 44782-2022")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45190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45656-2022.xlsx", "A 45656-2022")</f>
        <v/>
      </c>
      <c r="T28">
        <f>HYPERLINK("https://klasma.github.io/Logging_GNESTA/kartor/A 45656-2022.png", "A 45656-2022")</f>
        <v/>
      </c>
      <c r="V28">
        <f>HYPERLINK("https://klasma.github.io/Logging_GNESTA/klagomål/A 45656-2022.docx", "A 45656-2022")</f>
        <v/>
      </c>
      <c r="W28">
        <f>HYPERLINK("https://klasma.github.io/Logging_GNESTA/klagomålsmail/A 45656-2022.docx", "A 45656-2022")</f>
        <v/>
      </c>
      <c r="X28">
        <f>HYPERLINK("https://klasma.github.io/Logging_GNESTA/tillsyn/A 45656-2022.docx", "A 45656-2022")</f>
        <v/>
      </c>
      <c r="Y28">
        <f>HYPERLINK("https://klasma.github.io/Logging_GNESTA/tillsynsmail/A 45656-2022.docx", "A 45656-2022")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45190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49442-2022.xlsx", "A 49442-2022")</f>
        <v/>
      </c>
      <c r="T29">
        <f>HYPERLINK("https://klasma.github.io/Logging_GNESTA/kartor/A 49442-2022.png", "A 49442-2022")</f>
        <v/>
      </c>
      <c r="V29">
        <f>HYPERLINK("https://klasma.github.io/Logging_GNESTA/klagomål/A 49442-2022.docx", "A 49442-2022")</f>
        <v/>
      </c>
      <c r="W29">
        <f>HYPERLINK("https://klasma.github.io/Logging_GNESTA/klagomålsmail/A 49442-2022.docx", "A 49442-2022")</f>
        <v/>
      </c>
      <c r="X29">
        <f>HYPERLINK("https://klasma.github.io/Logging_GNESTA/tillsyn/A 49442-2022.docx", "A 49442-2022")</f>
        <v/>
      </c>
      <c r="Y29">
        <f>HYPERLINK("https://klasma.github.io/Logging_GNESTA/tillsynsmail/A 49442-2022.docx", "A 49442-2022")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45190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49460-2022.xlsx", "A 49460-2022")</f>
        <v/>
      </c>
      <c r="T30">
        <f>HYPERLINK("https://klasma.github.io/Logging_GNESTA/kartor/A 49460-2022.png", "A 49460-2022")</f>
        <v/>
      </c>
      <c r="V30">
        <f>HYPERLINK("https://klasma.github.io/Logging_GNESTA/klagomål/A 49460-2022.docx", "A 49460-2022")</f>
        <v/>
      </c>
      <c r="W30">
        <f>HYPERLINK("https://klasma.github.io/Logging_GNESTA/klagomålsmail/A 49460-2022.docx", "A 49460-2022")</f>
        <v/>
      </c>
      <c r="X30">
        <f>HYPERLINK("https://klasma.github.io/Logging_GNESTA/tillsyn/A 49460-2022.docx", "A 49460-2022")</f>
        <v/>
      </c>
      <c r="Y30">
        <f>HYPERLINK("https://klasma.github.io/Logging_GNESTA/tillsynsmail/A 49460-2022.docx", "A 49460-2022")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45190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56791-2022.xlsx", "A 56791-2022")</f>
        <v/>
      </c>
      <c r="T31">
        <f>HYPERLINK("https://klasma.github.io/Logging_GNESTA/kartor/A 56791-2022.png", "A 56791-2022")</f>
        <v/>
      </c>
      <c r="V31">
        <f>HYPERLINK("https://klasma.github.io/Logging_GNESTA/klagomål/A 56791-2022.docx", "A 56791-2022")</f>
        <v/>
      </c>
      <c r="W31">
        <f>HYPERLINK("https://klasma.github.io/Logging_GNESTA/klagomålsmail/A 56791-2022.docx", "A 56791-2022")</f>
        <v/>
      </c>
      <c r="X31">
        <f>HYPERLINK("https://klasma.github.io/Logging_GNESTA/tillsyn/A 56791-2022.docx", "A 56791-2022")</f>
        <v/>
      </c>
      <c r="Y31">
        <f>HYPERLINK("https://klasma.github.io/Logging_GNESTA/tillsynsmail/A 56791-2022.docx", "A 56791-2022")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45190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61986-2022.xlsx", "A 61986-2022")</f>
        <v/>
      </c>
      <c r="T32">
        <f>HYPERLINK("https://klasma.github.io/Logging_GNESTA/kartor/A 61986-2022.png", "A 61986-2022")</f>
        <v/>
      </c>
      <c r="V32">
        <f>HYPERLINK("https://klasma.github.io/Logging_GNESTA/klagomål/A 61986-2022.docx", "A 61986-2022")</f>
        <v/>
      </c>
      <c r="W32">
        <f>HYPERLINK("https://klasma.github.io/Logging_GNESTA/klagomålsmail/A 61986-2022.docx", "A 61986-2022")</f>
        <v/>
      </c>
      <c r="X32">
        <f>HYPERLINK("https://klasma.github.io/Logging_GNESTA/tillsyn/A 61986-2022.docx", "A 61986-2022")</f>
        <v/>
      </c>
      <c r="Y32">
        <f>HYPERLINK("https://klasma.github.io/Logging_GNESTA/tillsynsmail/A 61986-2022.docx", "A 61986-2022")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45190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62007-2022.xlsx", "A 62007-2022")</f>
        <v/>
      </c>
      <c r="T33">
        <f>HYPERLINK("https://klasma.github.io/Logging_GNESTA/kartor/A 62007-2022.png", "A 62007-2022")</f>
        <v/>
      </c>
      <c r="V33">
        <f>HYPERLINK("https://klasma.github.io/Logging_GNESTA/klagomål/A 62007-2022.docx", "A 62007-2022")</f>
        <v/>
      </c>
      <c r="W33">
        <f>HYPERLINK("https://klasma.github.io/Logging_GNESTA/klagomålsmail/A 62007-2022.docx", "A 62007-2022")</f>
        <v/>
      </c>
      <c r="X33">
        <f>HYPERLINK("https://klasma.github.io/Logging_GNESTA/tillsyn/A 62007-2022.docx", "A 62007-2022")</f>
        <v/>
      </c>
      <c r="Y33">
        <f>HYPERLINK("https://klasma.github.io/Logging_GNESTA/tillsynsmail/A 62007-2022.docx", "A 62007-2022")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45190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7661-2023.xlsx", "A 7661-2023")</f>
        <v/>
      </c>
      <c r="T34">
        <f>HYPERLINK("https://klasma.github.io/Logging_GNESTA/kartor/A 7661-2023.png", "A 7661-2023")</f>
        <v/>
      </c>
      <c r="V34">
        <f>HYPERLINK("https://klasma.github.io/Logging_GNESTA/klagomål/A 7661-2023.docx", "A 7661-2023")</f>
        <v/>
      </c>
      <c r="W34">
        <f>HYPERLINK("https://klasma.github.io/Logging_GNESTA/klagomålsmail/A 7661-2023.docx", "A 7661-2023")</f>
        <v/>
      </c>
      <c r="X34">
        <f>HYPERLINK("https://klasma.github.io/Logging_GNESTA/tillsyn/A 7661-2023.docx", "A 7661-2023")</f>
        <v/>
      </c>
      <c r="Y34">
        <f>HYPERLINK("https://klasma.github.io/Logging_GNESTA/tillsynsmail/A 7661-2023.docx", "A 7661-2023")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45190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HYPERLINK("https://klasma.github.io/Logging_GNESTA/artfynd/A 7681-2023.xlsx", "A 7681-2023")</f>
        <v/>
      </c>
      <c r="T35">
        <f>HYPERLINK("https://klasma.github.io/Logging_GNESTA/kartor/A 7681-2023.png", "A 7681-2023")</f>
        <v/>
      </c>
      <c r="V35">
        <f>HYPERLINK("https://klasma.github.io/Logging_GNESTA/klagomål/A 7681-2023.docx", "A 7681-2023")</f>
        <v/>
      </c>
      <c r="W35">
        <f>HYPERLINK("https://klasma.github.io/Logging_GNESTA/klagomålsmail/A 7681-2023.docx", "A 7681-2023")</f>
        <v/>
      </c>
      <c r="X35">
        <f>HYPERLINK("https://klasma.github.io/Logging_GNESTA/tillsyn/A 7681-2023.docx", "A 7681-2023")</f>
        <v/>
      </c>
      <c r="Y35">
        <f>HYPERLINK("https://klasma.github.io/Logging_GNESTA/tillsynsmail/A 7681-2023.docx", "A 7681-2023")</f>
        <v/>
      </c>
    </row>
    <row r="36" ht="15" customHeight="1">
      <c r="A36" t="inlineStr">
        <is>
          <t>A 8019-2023</t>
        </is>
      </c>
      <c r="B36" s="1" t="n">
        <v>44973</v>
      </c>
      <c r="C36" s="1" t="n">
        <v>45190</v>
      </c>
      <c r="D36" t="inlineStr">
        <is>
          <t>SÖDERMANLANDS LÄN</t>
        </is>
      </c>
      <c r="E36" t="inlineStr">
        <is>
          <t>GNESTA</t>
        </is>
      </c>
      <c r="G36" t="n">
        <v>3.9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Klasefibbla</t>
        </is>
      </c>
      <c r="S36">
        <f>HYPERLINK("https://klasma.github.io/Logging_GNESTA/artfynd/A 8019-2023.xlsx", "A 8019-2023")</f>
        <v/>
      </c>
      <c r="T36">
        <f>HYPERLINK("https://klasma.github.io/Logging_GNESTA/kartor/A 8019-2023.png", "A 8019-2023")</f>
        <v/>
      </c>
      <c r="V36">
        <f>HYPERLINK("https://klasma.github.io/Logging_GNESTA/klagomål/A 8019-2023.docx", "A 8019-2023")</f>
        <v/>
      </c>
      <c r="W36">
        <f>HYPERLINK("https://klasma.github.io/Logging_GNESTA/klagomålsmail/A 8019-2023.docx", "A 8019-2023")</f>
        <v/>
      </c>
      <c r="X36">
        <f>HYPERLINK("https://klasma.github.io/Logging_GNESTA/tillsyn/A 8019-2023.docx", "A 8019-2023")</f>
        <v/>
      </c>
      <c r="Y36">
        <f>HYPERLINK("https://klasma.github.io/Logging_GNESTA/tillsynsmail/A 8019-2023.docx", "A 8019-2023")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45190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HYPERLINK("https://klasma.github.io/Logging_GNESTA/artfynd/A 7741-2023.xlsx", "A 7741-2023")</f>
        <v/>
      </c>
      <c r="T37">
        <f>HYPERLINK("https://klasma.github.io/Logging_GNESTA/kartor/A 7741-2023.png", "A 7741-2023")</f>
        <v/>
      </c>
      <c r="V37">
        <f>HYPERLINK("https://klasma.github.io/Logging_GNESTA/klagomål/A 7741-2023.docx", "A 7741-2023")</f>
        <v/>
      </c>
      <c r="W37">
        <f>HYPERLINK("https://klasma.github.io/Logging_GNESTA/klagomålsmail/A 7741-2023.docx", "A 7741-2023")</f>
        <v/>
      </c>
      <c r="X37">
        <f>HYPERLINK("https://klasma.github.io/Logging_GNESTA/tillsyn/A 7741-2023.docx", "A 7741-2023")</f>
        <v/>
      </c>
      <c r="Y37">
        <f>HYPERLINK("https://klasma.github.io/Logging_GNESTA/tillsynsmail/A 7741-2023.docx", "A 7741-2023")</f>
        <v/>
      </c>
    </row>
    <row r="38" ht="15" customHeight="1">
      <c r="A38" t="inlineStr">
        <is>
          <t>A 7739-2023</t>
        </is>
      </c>
      <c r="B38" s="1" t="n">
        <v>44973</v>
      </c>
      <c r="C38" s="1" t="n">
        <v>45190</v>
      </c>
      <c r="D38" t="inlineStr">
        <is>
          <t>SÖDERMANLANDS LÄN</t>
        </is>
      </c>
      <c r="E38" t="inlineStr">
        <is>
          <t>GNESTA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HYPERLINK("https://klasma.github.io/Logging_GNESTA/artfynd/A 7739-2023.xlsx", "A 7739-2023")</f>
        <v/>
      </c>
      <c r="T38">
        <f>HYPERLINK("https://klasma.github.io/Logging_GNESTA/kartor/A 7739-2023.png", "A 7739-2023")</f>
        <v/>
      </c>
      <c r="V38">
        <f>HYPERLINK("https://klasma.github.io/Logging_GNESTA/klagomål/A 7739-2023.docx", "A 7739-2023")</f>
        <v/>
      </c>
      <c r="W38">
        <f>HYPERLINK("https://klasma.github.io/Logging_GNESTA/klagomålsmail/A 7739-2023.docx", "A 7739-2023")</f>
        <v/>
      </c>
      <c r="X38">
        <f>HYPERLINK("https://klasma.github.io/Logging_GNESTA/tillsyn/A 7739-2023.docx", "A 7739-2023")</f>
        <v/>
      </c>
      <c r="Y38">
        <f>HYPERLINK("https://klasma.github.io/Logging_GNESTA/tillsynsmail/A 7739-2023.docx", "A 7739-2023")</f>
        <v/>
      </c>
    </row>
    <row r="39" ht="15" customHeight="1">
      <c r="A39" t="inlineStr">
        <is>
          <t>A 9303-2023</t>
        </is>
      </c>
      <c r="B39" s="1" t="n">
        <v>44980</v>
      </c>
      <c r="C39" s="1" t="n">
        <v>45190</v>
      </c>
      <c r="D39" t="inlineStr">
        <is>
          <t>SÖDERMANLANDS LÄN</t>
        </is>
      </c>
      <c r="E39" t="inlineStr">
        <is>
          <t>GNESTA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Zontaggsvamp</t>
        </is>
      </c>
      <c r="S39">
        <f>HYPERLINK("https://klasma.github.io/Logging_GNESTA/artfynd/A 9303-2023.xlsx", "A 9303-2023")</f>
        <v/>
      </c>
      <c r="T39">
        <f>HYPERLINK("https://klasma.github.io/Logging_GNESTA/kartor/A 9303-2023.png", "A 9303-2023")</f>
        <v/>
      </c>
      <c r="V39">
        <f>HYPERLINK("https://klasma.github.io/Logging_GNESTA/klagomål/A 9303-2023.docx", "A 9303-2023")</f>
        <v/>
      </c>
      <c r="W39">
        <f>HYPERLINK("https://klasma.github.io/Logging_GNESTA/klagomålsmail/A 9303-2023.docx", "A 9303-2023")</f>
        <v/>
      </c>
      <c r="X39">
        <f>HYPERLINK("https://klasma.github.io/Logging_GNESTA/tillsyn/A 9303-2023.docx", "A 9303-2023")</f>
        <v/>
      </c>
      <c r="Y39">
        <f>HYPERLINK("https://klasma.github.io/Logging_GNESTA/tillsynsmail/A 9303-2023.docx", "A 9303-2023")</f>
        <v/>
      </c>
    </row>
    <row r="40" ht="15" customHeight="1">
      <c r="A40" t="inlineStr">
        <is>
          <t>A 12174-2023</t>
        </is>
      </c>
      <c r="B40" s="1" t="n">
        <v>44995</v>
      </c>
      <c r="C40" s="1" t="n">
        <v>45190</v>
      </c>
      <c r="D40" t="inlineStr">
        <is>
          <t>SÖDERMANLANDS LÄN</t>
        </is>
      </c>
      <c r="E40" t="inlineStr">
        <is>
          <t>GNESTA</t>
        </is>
      </c>
      <c r="G40" t="n">
        <v>11.2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Klasefibbla</t>
        </is>
      </c>
      <c r="S40">
        <f>HYPERLINK("https://klasma.github.io/Logging_GNESTA/artfynd/A 12174-2023.xlsx", "A 12174-2023")</f>
        <v/>
      </c>
      <c r="T40">
        <f>HYPERLINK("https://klasma.github.io/Logging_GNESTA/kartor/A 12174-2023.png", "A 12174-2023")</f>
        <v/>
      </c>
      <c r="V40">
        <f>HYPERLINK("https://klasma.github.io/Logging_GNESTA/klagomål/A 12174-2023.docx", "A 12174-2023")</f>
        <v/>
      </c>
      <c r="W40">
        <f>HYPERLINK("https://klasma.github.io/Logging_GNESTA/klagomålsmail/A 12174-2023.docx", "A 12174-2023")</f>
        <v/>
      </c>
      <c r="X40">
        <f>HYPERLINK("https://klasma.github.io/Logging_GNESTA/tillsyn/A 12174-2023.docx", "A 12174-2023")</f>
        <v/>
      </c>
      <c r="Y40">
        <f>HYPERLINK("https://klasma.github.io/Logging_GNESTA/tillsynsmail/A 12174-2023.docx", "A 12174-2023")</f>
        <v/>
      </c>
    </row>
    <row r="41" ht="15" customHeight="1">
      <c r="A41" t="inlineStr">
        <is>
          <t>A 33639-2023</t>
        </is>
      </c>
      <c r="B41" s="1" t="n">
        <v>45119</v>
      </c>
      <c r="C41" s="1" t="n">
        <v>45190</v>
      </c>
      <c r="D41" t="inlineStr">
        <is>
          <t>SÖDERMANLANDS LÄN</t>
        </is>
      </c>
      <c r="E41" t="inlineStr">
        <is>
          <t>GNESTA</t>
        </is>
      </c>
      <c r="G41" t="n">
        <v>6.1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Springkorn</t>
        </is>
      </c>
      <c r="S41">
        <f>HYPERLINK("https://klasma.github.io/Logging_GNESTA/artfynd/A 33639-2023.xlsx", "A 33639-2023")</f>
        <v/>
      </c>
      <c r="T41">
        <f>HYPERLINK("https://klasma.github.io/Logging_GNESTA/kartor/A 33639-2023.png", "A 33639-2023")</f>
        <v/>
      </c>
      <c r="V41">
        <f>HYPERLINK("https://klasma.github.io/Logging_GNESTA/klagomål/A 33639-2023.docx", "A 33639-2023")</f>
        <v/>
      </c>
      <c r="W41">
        <f>HYPERLINK("https://klasma.github.io/Logging_GNESTA/klagomålsmail/A 33639-2023.docx", "A 33639-2023")</f>
        <v/>
      </c>
      <c r="X41">
        <f>HYPERLINK("https://klasma.github.io/Logging_GNESTA/tillsyn/A 33639-2023.docx", "A 33639-2023")</f>
        <v/>
      </c>
      <c r="Y41">
        <f>HYPERLINK("https://klasma.github.io/Logging_GNESTA/tillsynsmail/A 33639-2023.docx", "A 33639-2023")</f>
        <v/>
      </c>
    </row>
    <row r="42" ht="15" customHeight="1">
      <c r="A42" t="inlineStr">
        <is>
          <t>A 40267-2023</t>
        </is>
      </c>
      <c r="B42" s="1" t="n">
        <v>45169</v>
      </c>
      <c r="C42" s="1" t="n">
        <v>45190</v>
      </c>
      <c r="D42" t="inlineStr">
        <is>
          <t>SÖDERMANLANDS LÄN</t>
        </is>
      </c>
      <c r="E42" t="inlineStr">
        <is>
          <t>GNESTA</t>
        </is>
      </c>
      <c r="F42" t="inlineStr">
        <is>
          <t>Holmen skog AB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HYPERLINK("https://klasma.github.io/Logging_GNESTA/artfynd/A 40267-2023.xlsx", "A 40267-2023")</f>
        <v/>
      </c>
      <c r="T42">
        <f>HYPERLINK("https://klasma.github.io/Logging_GNESTA/kartor/A 40267-2023.png", "A 40267-2023")</f>
        <v/>
      </c>
      <c r="V42">
        <f>HYPERLINK("https://klasma.github.io/Logging_GNESTA/klagomål/A 40267-2023.docx", "A 40267-2023")</f>
        <v/>
      </c>
      <c r="W42">
        <f>HYPERLINK("https://klasma.github.io/Logging_GNESTA/klagomålsmail/A 40267-2023.docx", "A 40267-2023")</f>
        <v/>
      </c>
      <c r="X42">
        <f>HYPERLINK("https://klasma.github.io/Logging_GNESTA/tillsyn/A 40267-2023.docx", "A 40267-2023")</f>
        <v/>
      </c>
      <c r="Y42">
        <f>HYPERLINK("https://klasma.github.io/Logging_GNESTA/tillsynsmail/A 40267-2023.docx", "A 40267-2023")</f>
        <v/>
      </c>
    </row>
    <row r="43" ht="15" customHeight="1">
      <c r="A43" t="inlineStr">
        <is>
          <t>A 42552-2023</t>
        </is>
      </c>
      <c r="B43" s="1" t="n">
        <v>45181</v>
      </c>
      <c r="C43" s="1" t="n">
        <v>45190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3.6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HYPERLINK("https://klasma.github.io/Logging_GNESTA/artfynd/A 42552-2023.xlsx", "A 42552-2023")</f>
        <v/>
      </c>
      <c r="T43">
        <f>HYPERLINK("https://klasma.github.io/Logging_GNESTA/kartor/A 42552-2023.png", "A 42552-2023")</f>
        <v/>
      </c>
      <c r="V43">
        <f>HYPERLINK("https://klasma.github.io/Logging_GNESTA/klagomål/A 42552-2023.docx", "A 42552-2023")</f>
        <v/>
      </c>
      <c r="W43">
        <f>HYPERLINK("https://klasma.github.io/Logging_GNESTA/klagomålsmail/A 42552-2023.docx", "A 42552-2023")</f>
        <v/>
      </c>
      <c r="X43">
        <f>HYPERLINK("https://klasma.github.io/Logging_GNESTA/tillsyn/A 42552-2023.docx", "A 42552-2023")</f>
        <v/>
      </c>
      <c r="Y43">
        <f>HYPERLINK("https://klasma.github.io/Logging_GNESTA/tillsynsmail/A 42552-2023.docx", "A 42552-2023")</f>
        <v/>
      </c>
    </row>
    <row r="44" ht="15" customHeight="1">
      <c r="A44" t="inlineStr">
        <is>
          <t>A 38068-2018</t>
        </is>
      </c>
      <c r="B44" s="1" t="n">
        <v>43336</v>
      </c>
      <c r="C44" s="1" t="n">
        <v>45190</v>
      </c>
      <c r="D44" t="inlineStr">
        <is>
          <t>SÖDERMANLANDS LÄN</t>
        </is>
      </c>
      <c r="E44" t="inlineStr">
        <is>
          <t>GNESTA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46046-2018</t>
        </is>
      </c>
      <c r="B45" s="1" t="n">
        <v>43365</v>
      </c>
      <c r="C45" s="1" t="n">
        <v>45190</v>
      </c>
      <c r="D45" t="inlineStr">
        <is>
          <t>SÖDERMANLANDS LÄN</t>
        </is>
      </c>
      <c r="E45" t="inlineStr">
        <is>
          <t>GNESTA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52082-2018</t>
        </is>
      </c>
      <c r="B46" s="1" t="n">
        <v>43385</v>
      </c>
      <c r="C46" s="1" t="n">
        <v>45190</v>
      </c>
      <c r="D46" t="inlineStr">
        <is>
          <t>SÖDERMANLANDS LÄN</t>
        </is>
      </c>
      <c r="E46" t="inlineStr">
        <is>
          <t>GNESTA</t>
        </is>
      </c>
      <c r="F46" t="inlineStr">
        <is>
          <t>Holmen skog AB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52098-2018</t>
        </is>
      </c>
      <c r="B47" s="1" t="n">
        <v>43385</v>
      </c>
      <c r="C47" s="1" t="n">
        <v>45190</v>
      </c>
      <c r="D47" t="inlineStr">
        <is>
          <t>SÖDERMANLANDS LÄN</t>
        </is>
      </c>
      <c r="E47" t="inlineStr">
        <is>
          <t>GNESTA</t>
        </is>
      </c>
      <c r="F47" t="inlineStr">
        <is>
          <t>Holmen skog AB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60402-2018</t>
        </is>
      </c>
      <c r="B48" s="1" t="n">
        <v>43405</v>
      </c>
      <c r="C48" s="1" t="n">
        <v>45190</v>
      </c>
      <c r="D48" t="inlineStr">
        <is>
          <t>SÖDERMANLANDS LÄN</t>
        </is>
      </c>
      <c r="E48" t="inlineStr">
        <is>
          <t>GNESTA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60312-2018</t>
        </is>
      </c>
      <c r="B49" s="1" t="n">
        <v>43406</v>
      </c>
      <c r="C49" s="1" t="n">
        <v>45190</v>
      </c>
      <c r="D49" t="inlineStr">
        <is>
          <t>SÖDERMANLANDS LÄN</t>
        </is>
      </c>
      <c r="E49" t="inlineStr">
        <is>
          <t>GNESTA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67055-2018</t>
        </is>
      </c>
      <c r="B50" s="1" t="n">
        <v>43438</v>
      </c>
      <c r="C50" s="1" t="n">
        <v>45190</v>
      </c>
      <c r="D50" t="inlineStr">
        <is>
          <t>SÖDERMANLANDS LÄN</t>
        </is>
      </c>
      <c r="E50" t="inlineStr">
        <is>
          <t>GNESTA</t>
        </is>
      </c>
      <c r="F50" t="inlineStr">
        <is>
          <t>Övriga Aktiebolag</t>
        </is>
      </c>
      <c r="G50" t="n">
        <v>12.8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67075-2018</t>
        </is>
      </c>
      <c r="B51" s="1" t="n">
        <v>43438</v>
      </c>
      <c r="C51" s="1" t="n">
        <v>45190</v>
      </c>
      <c r="D51" t="inlineStr">
        <is>
          <t>SÖDERMANLANDS LÄN</t>
        </is>
      </c>
      <c r="E51" t="inlineStr">
        <is>
          <t>GNESTA</t>
        </is>
      </c>
      <c r="F51" t="inlineStr">
        <is>
          <t>Övriga Aktiebolag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979-2019</t>
        </is>
      </c>
      <c r="B52" s="1" t="n">
        <v>43472</v>
      </c>
      <c r="C52" s="1" t="n">
        <v>45190</v>
      </c>
      <c r="D52" t="inlineStr">
        <is>
          <t>SÖDERMANLANDS LÄN</t>
        </is>
      </c>
      <c r="E52" t="inlineStr">
        <is>
          <t>GNESTA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1090-2019</t>
        </is>
      </c>
      <c r="B53" s="1" t="n">
        <v>43472</v>
      </c>
      <c r="C53" s="1" t="n">
        <v>45190</v>
      </c>
      <c r="D53" t="inlineStr">
        <is>
          <t>SÖDERMANLANDS LÄN</t>
        </is>
      </c>
      <c r="E53" t="inlineStr">
        <is>
          <t>GNESTA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6165-2019</t>
        </is>
      </c>
      <c r="B54" s="1" t="n">
        <v>43486</v>
      </c>
      <c r="C54" s="1" t="n">
        <v>45190</v>
      </c>
      <c r="D54" t="inlineStr">
        <is>
          <t>SÖDERMANLANDS LÄN</t>
        </is>
      </c>
      <c r="E54" t="inlineStr">
        <is>
          <t>GNESTA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7620-2019</t>
        </is>
      </c>
      <c r="B55" s="1" t="n">
        <v>43493</v>
      </c>
      <c r="C55" s="1" t="n">
        <v>45190</v>
      </c>
      <c r="D55" t="inlineStr">
        <is>
          <t>SÖDERMANLANDS LÄN</t>
        </is>
      </c>
      <c r="E55" t="inlineStr">
        <is>
          <t>GNESTA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11895-2019</t>
        </is>
      </c>
      <c r="B56" s="1" t="n">
        <v>43521</v>
      </c>
      <c r="C56" s="1" t="n">
        <v>45190</v>
      </c>
      <c r="D56" t="inlineStr">
        <is>
          <t>SÖDERMANLANDS LÄN</t>
        </is>
      </c>
      <c r="E56" t="inlineStr">
        <is>
          <t>GNESTA</t>
        </is>
      </c>
      <c r="F56" t="inlineStr">
        <is>
          <t>Holmen skog AB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15198-2019</t>
        </is>
      </c>
      <c r="B57" s="1" t="n">
        <v>43539</v>
      </c>
      <c r="C57" s="1" t="n">
        <v>45190</v>
      </c>
      <c r="D57" t="inlineStr">
        <is>
          <t>SÖDERMANLANDS LÄN</t>
        </is>
      </c>
      <c r="E57" t="inlineStr">
        <is>
          <t>GNESTA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14803-2019</t>
        </is>
      </c>
      <c r="B58" s="1" t="n">
        <v>43539</v>
      </c>
      <c r="C58" s="1" t="n">
        <v>45190</v>
      </c>
      <c r="D58" t="inlineStr">
        <is>
          <t>SÖDERMANLANDS LÄN</t>
        </is>
      </c>
      <c r="E58" t="inlineStr">
        <is>
          <t>GNESTA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14862-2019</t>
        </is>
      </c>
      <c r="B59" s="1" t="n">
        <v>43539</v>
      </c>
      <c r="C59" s="1" t="n">
        <v>45190</v>
      </c>
      <c r="D59" t="inlineStr">
        <is>
          <t>SÖDERMANLANDS LÄN</t>
        </is>
      </c>
      <c r="E59" t="inlineStr">
        <is>
          <t>GNESTA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14948-2019</t>
        </is>
      </c>
      <c r="B60" s="1" t="n">
        <v>43539</v>
      </c>
      <c r="C60" s="1" t="n">
        <v>45190</v>
      </c>
      <c r="D60" t="inlineStr">
        <is>
          <t>SÖDERMANLANDS LÄN</t>
        </is>
      </c>
      <c r="E60" t="inlineStr">
        <is>
          <t>GNESTA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15041-2019</t>
        </is>
      </c>
      <c r="B61" s="1" t="n">
        <v>43539</v>
      </c>
      <c r="C61" s="1" t="n">
        <v>45190</v>
      </c>
      <c r="D61" t="inlineStr">
        <is>
          <t>SÖDERMANLANDS LÄN</t>
        </is>
      </c>
      <c r="E61" t="inlineStr">
        <is>
          <t>GNESTA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18002-2019</t>
        </is>
      </c>
      <c r="B62" s="1" t="n">
        <v>43556</v>
      </c>
      <c r="C62" s="1" t="n">
        <v>45190</v>
      </c>
      <c r="D62" t="inlineStr">
        <is>
          <t>SÖDERMANLANDS LÄN</t>
        </is>
      </c>
      <c r="E62" t="inlineStr">
        <is>
          <t>GNESTA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18639-2019</t>
        </is>
      </c>
      <c r="B63" s="1" t="n">
        <v>43559</v>
      </c>
      <c r="C63" s="1" t="n">
        <v>45190</v>
      </c>
      <c r="D63" t="inlineStr">
        <is>
          <t>SÖDERMANLANDS LÄN</t>
        </is>
      </c>
      <c r="E63" t="inlineStr">
        <is>
          <t>GNESTA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18892-2019</t>
        </is>
      </c>
      <c r="B64" s="1" t="n">
        <v>43563</v>
      </c>
      <c r="C64" s="1" t="n">
        <v>45190</v>
      </c>
      <c r="D64" t="inlineStr">
        <is>
          <t>SÖDERMANLANDS LÄN</t>
        </is>
      </c>
      <c r="E64" t="inlineStr">
        <is>
          <t>GNESTA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19166-2019</t>
        </is>
      </c>
      <c r="B65" s="1" t="n">
        <v>43564</v>
      </c>
      <c r="C65" s="1" t="n">
        <v>45190</v>
      </c>
      <c r="D65" t="inlineStr">
        <is>
          <t>SÖDERMANLANDS LÄN</t>
        </is>
      </c>
      <c r="E65" t="inlineStr">
        <is>
          <t>GNESTA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19804-2019</t>
        </is>
      </c>
      <c r="B66" s="1" t="n">
        <v>43566</v>
      </c>
      <c r="C66" s="1" t="n">
        <v>45190</v>
      </c>
      <c r="D66" t="inlineStr">
        <is>
          <t>SÖDERMANLANDS LÄN</t>
        </is>
      </c>
      <c r="E66" t="inlineStr">
        <is>
          <t>GNESTA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20529-2019</t>
        </is>
      </c>
      <c r="B67" s="1" t="n">
        <v>43572</v>
      </c>
      <c r="C67" s="1" t="n">
        <v>45190</v>
      </c>
      <c r="D67" t="inlineStr">
        <is>
          <t>SÖDERMANLANDS LÄN</t>
        </is>
      </c>
      <c r="E67" t="inlineStr">
        <is>
          <t>GNESTA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21691-2019</t>
        </is>
      </c>
      <c r="B68" s="1" t="n">
        <v>43581</v>
      </c>
      <c r="C68" s="1" t="n">
        <v>45190</v>
      </c>
      <c r="D68" t="inlineStr">
        <is>
          <t>SÖDERMANLANDS LÄN</t>
        </is>
      </c>
      <c r="E68" t="inlineStr">
        <is>
          <t>GNESTA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22100-2019</t>
        </is>
      </c>
      <c r="B69" s="1" t="n">
        <v>43584</v>
      </c>
      <c r="C69" s="1" t="n">
        <v>45190</v>
      </c>
      <c r="D69" t="inlineStr">
        <is>
          <t>SÖDERMANLANDS LÄN</t>
        </is>
      </c>
      <c r="E69" t="inlineStr">
        <is>
          <t>GNESTA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22101-2019</t>
        </is>
      </c>
      <c r="B70" s="1" t="n">
        <v>43584</v>
      </c>
      <c r="C70" s="1" t="n">
        <v>45190</v>
      </c>
      <c r="D70" t="inlineStr">
        <is>
          <t>SÖDERMANLANDS LÄN</t>
        </is>
      </c>
      <c r="E70" t="inlineStr">
        <is>
          <t>GNESTA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23506-2019</t>
        </is>
      </c>
      <c r="B71" s="1" t="n">
        <v>43593</v>
      </c>
      <c r="C71" s="1" t="n">
        <v>45190</v>
      </c>
      <c r="D71" t="inlineStr">
        <is>
          <t>SÖDERMANLANDS LÄN</t>
        </is>
      </c>
      <c r="E71" t="inlineStr">
        <is>
          <t>GNESTA</t>
        </is>
      </c>
      <c r="G71" t="n">
        <v>7.7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25294-2019</t>
        </is>
      </c>
      <c r="B72" s="1" t="n">
        <v>43605</v>
      </c>
      <c r="C72" s="1" t="n">
        <v>45190</v>
      </c>
      <c r="D72" t="inlineStr">
        <is>
          <t>SÖDERMANLANDS LÄN</t>
        </is>
      </c>
      <c r="E72" t="inlineStr">
        <is>
          <t>GNESTA</t>
        </is>
      </c>
      <c r="F72" t="inlineStr">
        <is>
          <t>Kommuner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35061-2019</t>
        </is>
      </c>
      <c r="B73" s="1" t="n">
        <v>43661</v>
      </c>
      <c r="C73" s="1" t="n">
        <v>45190</v>
      </c>
      <c r="D73" t="inlineStr">
        <is>
          <t>SÖDERMANLANDS LÄN</t>
        </is>
      </c>
      <c r="E73" t="inlineStr">
        <is>
          <t>GNESTA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37546-2019</t>
        </is>
      </c>
      <c r="B74" s="1" t="n">
        <v>43679</v>
      </c>
      <c r="C74" s="1" t="n">
        <v>45190</v>
      </c>
      <c r="D74" t="inlineStr">
        <is>
          <t>SÖDERMANLANDS LÄN</t>
        </is>
      </c>
      <c r="E74" t="inlineStr">
        <is>
          <t>GNESTA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37712-2019</t>
        </is>
      </c>
      <c r="B75" s="1" t="n">
        <v>43682</v>
      </c>
      <c r="C75" s="1" t="n">
        <v>45190</v>
      </c>
      <c r="D75" t="inlineStr">
        <is>
          <t>SÖDERMANLANDS LÄN</t>
        </is>
      </c>
      <c r="E75" t="inlineStr">
        <is>
          <t>GNESTA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37715-2019</t>
        </is>
      </c>
      <c r="B76" s="1" t="n">
        <v>43682</v>
      </c>
      <c r="C76" s="1" t="n">
        <v>45190</v>
      </c>
      <c r="D76" t="inlineStr">
        <is>
          <t>SÖDERMANLANDS LÄN</t>
        </is>
      </c>
      <c r="E76" t="inlineStr">
        <is>
          <t>GNESTA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38812-2019</t>
        </is>
      </c>
      <c r="B77" s="1" t="n">
        <v>43689</v>
      </c>
      <c r="C77" s="1" t="n">
        <v>45190</v>
      </c>
      <c r="D77" t="inlineStr">
        <is>
          <t>SÖDERMANLANDS LÄN</t>
        </is>
      </c>
      <c r="E77" t="inlineStr">
        <is>
          <t>GNESTA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38977-2019</t>
        </is>
      </c>
      <c r="B78" s="1" t="n">
        <v>43689</v>
      </c>
      <c r="C78" s="1" t="n">
        <v>45190</v>
      </c>
      <c r="D78" t="inlineStr">
        <is>
          <t>SÖDERMANLANDS LÄN</t>
        </is>
      </c>
      <c r="E78" t="inlineStr">
        <is>
          <t>GNESTA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39982-2019</t>
        </is>
      </c>
      <c r="B79" s="1" t="n">
        <v>43692</v>
      </c>
      <c r="C79" s="1" t="n">
        <v>45190</v>
      </c>
      <c r="D79" t="inlineStr">
        <is>
          <t>SÖDERMANLANDS LÄN</t>
        </is>
      </c>
      <c r="E79" t="inlineStr">
        <is>
          <t>GNESTA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40781-2019</t>
        </is>
      </c>
      <c r="B80" s="1" t="n">
        <v>43697</v>
      </c>
      <c r="C80" s="1" t="n">
        <v>45190</v>
      </c>
      <c r="D80" t="inlineStr">
        <is>
          <t>SÖDERMANLANDS LÄN</t>
        </is>
      </c>
      <c r="E80" t="inlineStr">
        <is>
          <t>GNESTA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42946-2019</t>
        </is>
      </c>
      <c r="B81" s="1" t="n">
        <v>43705</v>
      </c>
      <c r="C81" s="1" t="n">
        <v>45190</v>
      </c>
      <c r="D81" t="inlineStr">
        <is>
          <t>SÖDERMANLANDS LÄN</t>
        </is>
      </c>
      <c r="E81" t="inlineStr">
        <is>
          <t>GNESTA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44504-2019</t>
        </is>
      </c>
      <c r="B82" s="1" t="n">
        <v>43711</v>
      </c>
      <c r="C82" s="1" t="n">
        <v>45190</v>
      </c>
      <c r="D82" t="inlineStr">
        <is>
          <t>SÖDERMANLANDS LÄN</t>
        </is>
      </c>
      <c r="E82" t="inlineStr">
        <is>
          <t>GNESTA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46634-2019</t>
        </is>
      </c>
      <c r="B83" s="1" t="n">
        <v>43717</v>
      </c>
      <c r="C83" s="1" t="n">
        <v>45190</v>
      </c>
      <c r="D83" t="inlineStr">
        <is>
          <t>SÖDERMANLANDS LÄN</t>
        </is>
      </c>
      <c r="E83" t="inlineStr">
        <is>
          <t>GNESTA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47113-2019</t>
        </is>
      </c>
      <c r="B84" s="1" t="n">
        <v>43720</v>
      </c>
      <c r="C84" s="1" t="n">
        <v>45190</v>
      </c>
      <c r="D84" t="inlineStr">
        <is>
          <t>SÖDERMANLANDS LÄN</t>
        </is>
      </c>
      <c r="E84" t="inlineStr">
        <is>
          <t>GNESTA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47115-2019</t>
        </is>
      </c>
      <c r="B85" s="1" t="n">
        <v>43720</v>
      </c>
      <c r="C85" s="1" t="n">
        <v>45190</v>
      </c>
      <c r="D85" t="inlineStr">
        <is>
          <t>SÖDERMANLANDS LÄN</t>
        </is>
      </c>
      <c r="E85" t="inlineStr">
        <is>
          <t>GNESTA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47196-2019</t>
        </is>
      </c>
      <c r="B86" s="1" t="n">
        <v>43721</v>
      </c>
      <c r="C86" s="1" t="n">
        <v>45190</v>
      </c>
      <c r="D86" t="inlineStr">
        <is>
          <t>SÖDERMANLANDS LÄN</t>
        </is>
      </c>
      <c r="E86" t="inlineStr">
        <is>
          <t>GNESTA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47682-2019</t>
        </is>
      </c>
      <c r="B87" s="1" t="n">
        <v>43724</v>
      </c>
      <c r="C87" s="1" t="n">
        <v>45190</v>
      </c>
      <c r="D87" t="inlineStr">
        <is>
          <t>SÖDERMANLANDS LÄN</t>
        </is>
      </c>
      <c r="E87" t="inlineStr">
        <is>
          <t>GNESTA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47770-2019</t>
        </is>
      </c>
      <c r="B88" s="1" t="n">
        <v>43724</v>
      </c>
      <c r="C88" s="1" t="n">
        <v>45190</v>
      </c>
      <c r="D88" t="inlineStr">
        <is>
          <t>SÖDERMANLANDS LÄN</t>
        </is>
      </c>
      <c r="E88" t="inlineStr">
        <is>
          <t>GNESTA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48829-2019</t>
        </is>
      </c>
      <c r="B89" s="1" t="n">
        <v>43728</v>
      </c>
      <c r="C89" s="1" t="n">
        <v>45190</v>
      </c>
      <c r="D89" t="inlineStr">
        <is>
          <t>SÖDERMANLANDS LÄN</t>
        </is>
      </c>
      <c r="E89" t="inlineStr">
        <is>
          <t>GNESTA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48827-2019</t>
        </is>
      </c>
      <c r="B90" s="1" t="n">
        <v>43728</v>
      </c>
      <c r="C90" s="1" t="n">
        <v>45190</v>
      </c>
      <c r="D90" t="inlineStr">
        <is>
          <t>SÖDERMANLANDS LÄN</t>
        </is>
      </c>
      <c r="E90" t="inlineStr">
        <is>
          <t>GNESTA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50018-2019</t>
        </is>
      </c>
      <c r="B91" s="1" t="n">
        <v>43734</v>
      </c>
      <c r="C91" s="1" t="n">
        <v>45190</v>
      </c>
      <c r="D91" t="inlineStr">
        <is>
          <t>SÖDERMANLANDS LÄN</t>
        </is>
      </c>
      <c r="E91" t="inlineStr">
        <is>
          <t>GNESTA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53933-2019</t>
        </is>
      </c>
      <c r="B92" s="1" t="n">
        <v>43752</v>
      </c>
      <c r="C92" s="1" t="n">
        <v>45190</v>
      </c>
      <c r="D92" t="inlineStr">
        <is>
          <t>SÖDERMANLANDS LÄN</t>
        </is>
      </c>
      <c r="E92" t="inlineStr">
        <is>
          <t>GNESTA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53945-2019</t>
        </is>
      </c>
      <c r="B93" s="1" t="n">
        <v>43752</v>
      </c>
      <c r="C93" s="1" t="n">
        <v>45190</v>
      </c>
      <c r="D93" t="inlineStr">
        <is>
          <t>SÖDERMANLANDS LÄN</t>
        </is>
      </c>
      <c r="E93" t="inlineStr">
        <is>
          <t>GNESTA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57725-2019</t>
        </is>
      </c>
      <c r="B94" s="1" t="n">
        <v>43768</v>
      </c>
      <c r="C94" s="1" t="n">
        <v>45190</v>
      </c>
      <c r="D94" t="inlineStr">
        <is>
          <t>SÖDERMANLANDS LÄN</t>
        </is>
      </c>
      <c r="E94" t="inlineStr">
        <is>
          <t>GNESTA</t>
        </is>
      </c>
      <c r="G94" t="n">
        <v>18.4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59224-2019</t>
        </is>
      </c>
      <c r="B95" s="1" t="n">
        <v>43775</v>
      </c>
      <c r="C95" s="1" t="n">
        <v>45190</v>
      </c>
      <c r="D95" t="inlineStr">
        <is>
          <t>SÖDERMANLANDS LÄN</t>
        </is>
      </c>
      <c r="E95" t="inlineStr">
        <is>
          <t>GNESTA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62954-2019</t>
        </is>
      </c>
      <c r="B96" s="1" t="n">
        <v>43784</v>
      </c>
      <c r="C96" s="1" t="n">
        <v>45190</v>
      </c>
      <c r="D96" t="inlineStr">
        <is>
          <t>SÖDERMANLANDS LÄN</t>
        </is>
      </c>
      <c r="E96" t="inlineStr">
        <is>
          <t>GNESTA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62962-2019</t>
        </is>
      </c>
      <c r="B97" s="1" t="n">
        <v>43790</v>
      </c>
      <c r="C97" s="1" t="n">
        <v>45190</v>
      </c>
      <c r="D97" t="inlineStr">
        <is>
          <t>SÖDERMANLANDS LÄN</t>
        </is>
      </c>
      <c r="E97" t="inlineStr">
        <is>
          <t>GNESTA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65575-2019</t>
        </is>
      </c>
      <c r="B98" s="1" t="n">
        <v>43803</v>
      </c>
      <c r="C98" s="1" t="n">
        <v>45190</v>
      </c>
      <c r="D98" t="inlineStr">
        <is>
          <t>SÖDERMANLANDS LÄN</t>
        </is>
      </c>
      <c r="E98" t="inlineStr">
        <is>
          <t>GNESTA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1283-2020</t>
        </is>
      </c>
      <c r="B99" s="1" t="n">
        <v>43842</v>
      </c>
      <c r="C99" s="1" t="n">
        <v>45190</v>
      </c>
      <c r="D99" t="inlineStr">
        <is>
          <t>SÖDERMANLANDS LÄN</t>
        </is>
      </c>
      <c r="E99" t="inlineStr">
        <is>
          <t>GNESTA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7131-2020</t>
        </is>
      </c>
      <c r="B100" s="1" t="n">
        <v>43868</v>
      </c>
      <c r="C100" s="1" t="n">
        <v>45190</v>
      </c>
      <c r="D100" t="inlineStr">
        <is>
          <t>SÖDERMANLANDS LÄN</t>
        </is>
      </c>
      <c r="E100" t="inlineStr">
        <is>
          <t>GNESTA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9224-2020</t>
        </is>
      </c>
      <c r="B101" s="1" t="n">
        <v>43879</v>
      </c>
      <c r="C101" s="1" t="n">
        <v>45190</v>
      </c>
      <c r="D101" t="inlineStr">
        <is>
          <t>SÖDERMANLANDS LÄN</t>
        </is>
      </c>
      <c r="E101" t="inlineStr">
        <is>
          <t>GNESTA</t>
        </is>
      </c>
      <c r="F101" t="inlineStr">
        <is>
          <t>Övriga Aktiebolag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13834-2020</t>
        </is>
      </c>
      <c r="B102" s="1" t="n">
        <v>43896</v>
      </c>
      <c r="C102" s="1" t="n">
        <v>45190</v>
      </c>
      <c r="D102" t="inlineStr">
        <is>
          <t>SÖDERMANLANDS LÄN</t>
        </is>
      </c>
      <c r="E102" t="inlineStr">
        <is>
          <t>GNESTA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12517-2020</t>
        </is>
      </c>
      <c r="B103" s="1" t="n">
        <v>43896</v>
      </c>
      <c r="C103" s="1" t="n">
        <v>45190</v>
      </c>
      <c r="D103" t="inlineStr">
        <is>
          <t>SÖDERMANLANDS LÄN</t>
        </is>
      </c>
      <c r="E103" t="inlineStr">
        <is>
          <t>GNESTA</t>
        </is>
      </c>
      <c r="F103" t="inlineStr">
        <is>
          <t>Kommuner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13717-2020</t>
        </is>
      </c>
      <c r="B104" s="1" t="n">
        <v>43896</v>
      </c>
      <c r="C104" s="1" t="n">
        <v>45190</v>
      </c>
      <c r="D104" t="inlineStr">
        <is>
          <t>SÖDERMANLANDS LÄN</t>
        </is>
      </c>
      <c r="E104" t="inlineStr">
        <is>
          <t>GNESTA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13837-2020</t>
        </is>
      </c>
      <c r="B105" s="1" t="n">
        <v>43896</v>
      </c>
      <c r="C105" s="1" t="n">
        <v>45190</v>
      </c>
      <c r="D105" t="inlineStr">
        <is>
          <t>SÖDERMANLANDS LÄN</t>
        </is>
      </c>
      <c r="E105" t="inlineStr">
        <is>
          <t>GNESTA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12817-2020</t>
        </is>
      </c>
      <c r="B106" s="1" t="n">
        <v>43899</v>
      </c>
      <c r="C106" s="1" t="n">
        <v>45190</v>
      </c>
      <c r="D106" t="inlineStr">
        <is>
          <t>SÖDERMANLANDS LÄN</t>
        </is>
      </c>
      <c r="E106" t="inlineStr">
        <is>
          <t>GNESTA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12861-2020</t>
        </is>
      </c>
      <c r="B107" s="1" t="n">
        <v>43899</v>
      </c>
      <c r="C107" s="1" t="n">
        <v>45190</v>
      </c>
      <c r="D107" t="inlineStr">
        <is>
          <t>SÖDERMANLANDS LÄN</t>
        </is>
      </c>
      <c r="E107" t="inlineStr">
        <is>
          <t>GNESTA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16499-2020</t>
        </is>
      </c>
      <c r="B108" s="1" t="n">
        <v>43910</v>
      </c>
      <c r="C108" s="1" t="n">
        <v>45190</v>
      </c>
      <c r="D108" t="inlineStr">
        <is>
          <t>SÖDERMANLANDS LÄN</t>
        </is>
      </c>
      <c r="E108" t="inlineStr">
        <is>
          <t>GNESTA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16438-2020</t>
        </is>
      </c>
      <c r="B109" s="1" t="n">
        <v>43919</v>
      </c>
      <c r="C109" s="1" t="n">
        <v>45190</v>
      </c>
      <c r="D109" t="inlineStr">
        <is>
          <t>SÖDERMANLANDS LÄN</t>
        </is>
      </c>
      <c r="E109" t="inlineStr">
        <is>
          <t>GNESTA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18352-2020</t>
        </is>
      </c>
      <c r="B110" s="1" t="n">
        <v>43927</v>
      </c>
      <c r="C110" s="1" t="n">
        <v>45190</v>
      </c>
      <c r="D110" t="inlineStr">
        <is>
          <t>SÖDERMANLANDS LÄN</t>
        </is>
      </c>
      <c r="E110" t="inlineStr">
        <is>
          <t>GNESTA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20400-2020</t>
        </is>
      </c>
      <c r="B111" s="1" t="n">
        <v>43945</v>
      </c>
      <c r="C111" s="1" t="n">
        <v>45190</v>
      </c>
      <c r="D111" t="inlineStr">
        <is>
          <t>SÖDERMANLANDS LÄN</t>
        </is>
      </c>
      <c r="E111" t="inlineStr">
        <is>
          <t>GNESTA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24116-2020</t>
        </is>
      </c>
      <c r="B112" s="1" t="n">
        <v>43973</v>
      </c>
      <c r="C112" s="1" t="n">
        <v>45190</v>
      </c>
      <c r="D112" t="inlineStr">
        <is>
          <t>SÖDERMANLANDS LÄN</t>
        </is>
      </c>
      <c r="E112" t="inlineStr">
        <is>
          <t>GNESTA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24604-2020</t>
        </is>
      </c>
      <c r="B113" s="1" t="n">
        <v>43977</v>
      </c>
      <c r="C113" s="1" t="n">
        <v>45190</v>
      </c>
      <c r="D113" t="inlineStr">
        <is>
          <t>SÖDERMANLANDS LÄN</t>
        </is>
      </c>
      <c r="E113" t="inlineStr">
        <is>
          <t>GNESTA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24605-2020</t>
        </is>
      </c>
      <c r="B114" s="1" t="n">
        <v>43977</v>
      </c>
      <c r="C114" s="1" t="n">
        <v>45190</v>
      </c>
      <c r="D114" t="inlineStr">
        <is>
          <t>SÖDERMANLANDS LÄN</t>
        </is>
      </c>
      <c r="E114" t="inlineStr">
        <is>
          <t>GNESTA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25945-2020</t>
        </is>
      </c>
      <c r="B115" s="1" t="n">
        <v>43985</v>
      </c>
      <c r="C115" s="1" t="n">
        <v>45190</v>
      </c>
      <c r="D115" t="inlineStr">
        <is>
          <t>SÖDERMANLANDS LÄN</t>
        </is>
      </c>
      <c r="E115" t="inlineStr">
        <is>
          <t>GNESTA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28154-2020</t>
        </is>
      </c>
      <c r="B116" s="1" t="n">
        <v>43997</v>
      </c>
      <c r="C116" s="1" t="n">
        <v>45190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29601-2020</t>
        </is>
      </c>
      <c r="B117" s="1" t="n">
        <v>44005</v>
      </c>
      <c r="C117" s="1" t="n">
        <v>45190</v>
      </c>
      <c r="D117" t="inlineStr">
        <is>
          <t>SÖDERMANLANDS LÄN</t>
        </is>
      </c>
      <c r="E117" t="inlineStr">
        <is>
          <t>GNESTA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29847-2020</t>
        </is>
      </c>
      <c r="B118" s="1" t="n">
        <v>44006</v>
      </c>
      <c r="C118" s="1" t="n">
        <v>45190</v>
      </c>
      <c r="D118" t="inlineStr">
        <is>
          <t>SÖDERMANLANDS LÄN</t>
        </is>
      </c>
      <c r="E118" t="inlineStr">
        <is>
          <t>GNESTA</t>
        </is>
      </c>
      <c r="F118" t="inlineStr">
        <is>
          <t>Övriga Aktiebolag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34536-2020</t>
        </is>
      </c>
      <c r="B119" s="1" t="n">
        <v>44032</v>
      </c>
      <c r="C119" s="1" t="n">
        <v>45190</v>
      </c>
      <c r="D119" t="inlineStr">
        <is>
          <t>SÖDERMANLANDS LÄN</t>
        </is>
      </c>
      <c r="E119" t="inlineStr">
        <is>
          <t>GNESTA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34676-2020</t>
        </is>
      </c>
      <c r="B120" s="1" t="n">
        <v>44035</v>
      </c>
      <c r="C120" s="1" t="n">
        <v>45190</v>
      </c>
      <c r="D120" t="inlineStr">
        <is>
          <t>SÖDERMANLANDS LÄN</t>
        </is>
      </c>
      <c r="E120" t="inlineStr">
        <is>
          <t>GNESTA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38244-2020</t>
        </is>
      </c>
      <c r="B121" s="1" t="n">
        <v>44060</v>
      </c>
      <c r="C121" s="1" t="n">
        <v>45190</v>
      </c>
      <c r="D121" t="inlineStr">
        <is>
          <t>SÖDERMANLANDS LÄN</t>
        </is>
      </c>
      <c r="E121" t="inlineStr">
        <is>
          <t>GNESTA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38778-2020</t>
        </is>
      </c>
      <c r="B122" s="1" t="n">
        <v>44061</v>
      </c>
      <c r="C122" s="1" t="n">
        <v>45190</v>
      </c>
      <c r="D122" t="inlineStr">
        <is>
          <t>SÖDERMANLANDS LÄN</t>
        </is>
      </c>
      <c r="E122" t="inlineStr">
        <is>
          <t>GNESTA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40352-2020</t>
        </is>
      </c>
      <c r="B123" s="1" t="n">
        <v>44068</v>
      </c>
      <c r="C123" s="1" t="n">
        <v>45190</v>
      </c>
      <c r="D123" t="inlineStr">
        <is>
          <t>SÖDERMANLANDS LÄN</t>
        </is>
      </c>
      <c r="E123" t="inlineStr">
        <is>
          <t>GNESTA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44528-2020</t>
        </is>
      </c>
      <c r="B124" s="1" t="n">
        <v>44084</v>
      </c>
      <c r="C124" s="1" t="n">
        <v>45190</v>
      </c>
      <c r="D124" t="inlineStr">
        <is>
          <t>SÖDERMANLANDS LÄN</t>
        </is>
      </c>
      <c r="E124" t="inlineStr">
        <is>
          <t>GNESTA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44808-2020</t>
        </is>
      </c>
      <c r="B125" s="1" t="n">
        <v>44085</v>
      </c>
      <c r="C125" s="1" t="n">
        <v>45190</v>
      </c>
      <c r="D125" t="inlineStr">
        <is>
          <t>SÖDERMANLANDS LÄN</t>
        </is>
      </c>
      <c r="E125" t="inlineStr">
        <is>
          <t>GNESTA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44803-2020</t>
        </is>
      </c>
      <c r="B126" s="1" t="n">
        <v>44085</v>
      </c>
      <c r="C126" s="1" t="n">
        <v>45190</v>
      </c>
      <c r="D126" t="inlineStr">
        <is>
          <t>SÖDERMANLANDS LÄN</t>
        </is>
      </c>
      <c r="E126" t="inlineStr">
        <is>
          <t>GNESTA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47188-2020</t>
        </is>
      </c>
      <c r="B127" s="1" t="n">
        <v>44091</v>
      </c>
      <c r="C127" s="1" t="n">
        <v>45190</v>
      </c>
      <c r="D127" t="inlineStr">
        <is>
          <t>SÖDERMANLANDS LÄN</t>
        </is>
      </c>
      <c r="E127" t="inlineStr">
        <is>
          <t>GNESTA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46471-2020</t>
        </is>
      </c>
      <c r="B128" s="1" t="n">
        <v>44092</v>
      </c>
      <c r="C128" s="1" t="n">
        <v>45190</v>
      </c>
      <c r="D128" t="inlineStr">
        <is>
          <t>SÖDERMANLANDS LÄN</t>
        </is>
      </c>
      <c r="E128" t="inlineStr">
        <is>
          <t>GNESTA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46839-2020</t>
        </is>
      </c>
      <c r="B129" s="1" t="n">
        <v>44095</v>
      </c>
      <c r="C129" s="1" t="n">
        <v>45190</v>
      </c>
      <c r="D129" t="inlineStr">
        <is>
          <t>SÖDERMANLANDS LÄN</t>
        </is>
      </c>
      <c r="E129" t="inlineStr">
        <is>
          <t>GNESTA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47095-2020</t>
        </is>
      </c>
      <c r="B130" s="1" t="n">
        <v>44096</v>
      </c>
      <c r="C130" s="1" t="n">
        <v>45190</v>
      </c>
      <c r="D130" t="inlineStr">
        <is>
          <t>SÖDERMANLANDS LÄN</t>
        </is>
      </c>
      <c r="E130" t="inlineStr">
        <is>
          <t>GNESTA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47085-2020</t>
        </is>
      </c>
      <c r="B131" s="1" t="n">
        <v>44096</v>
      </c>
      <c r="C131" s="1" t="n">
        <v>45190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48323-2020</t>
        </is>
      </c>
      <c r="B132" s="1" t="n">
        <v>44097</v>
      </c>
      <c r="C132" s="1" t="n">
        <v>45190</v>
      </c>
      <c r="D132" t="inlineStr">
        <is>
          <t>SÖDERMANLANDS LÄN</t>
        </is>
      </c>
      <c r="E132" t="inlineStr">
        <is>
          <t>GNESTA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48642-2020</t>
        </is>
      </c>
      <c r="B133" s="1" t="n">
        <v>44103</v>
      </c>
      <c r="C133" s="1" t="n">
        <v>45190</v>
      </c>
      <c r="D133" t="inlineStr">
        <is>
          <t>SÖDERMANLANDS LÄN</t>
        </is>
      </c>
      <c r="E133" t="inlineStr">
        <is>
          <t>GNESTA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49258-2020</t>
        </is>
      </c>
      <c r="B134" s="1" t="n">
        <v>44105</v>
      </c>
      <c r="C134" s="1" t="n">
        <v>45190</v>
      </c>
      <c r="D134" t="inlineStr">
        <is>
          <t>SÖDERMANLANDS LÄN</t>
        </is>
      </c>
      <c r="E134" t="inlineStr">
        <is>
          <t>GNESTA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49933-2020</t>
        </is>
      </c>
      <c r="B135" s="1" t="n">
        <v>44109</v>
      </c>
      <c r="C135" s="1" t="n">
        <v>45190</v>
      </c>
      <c r="D135" t="inlineStr">
        <is>
          <t>SÖDERMANLANDS LÄN</t>
        </is>
      </c>
      <c r="E135" t="inlineStr">
        <is>
          <t>GNESTA</t>
        </is>
      </c>
      <c r="G135" t="n">
        <v>18.8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51658-2020</t>
        </is>
      </c>
      <c r="B136" s="1" t="n">
        <v>44109</v>
      </c>
      <c r="C136" s="1" t="n">
        <v>45190</v>
      </c>
      <c r="D136" t="inlineStr">
        <is>
          <t>SÖDERMANLANDS LÄN</t>
        </is>
      </c>
      <c r="E136" t="inlineStr">
        <is>
          <t>GNESTA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52840-2020</t>
        </is>
      </c>
      <c r="B137" s="1" t="n">
        <v>44119</v>
      </c>
      <c r="C137" s="1" t="n">
        <v>45190</v>
      </c>
      <c r="D137" t="inlineStr">
        <is>
          <t>SÖDERMANLANDS LÄN</t>
        </is>
      </c>
      <c r="E137" t="inlineStr">
        <is>
          <t>GNESTA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52834-2020</t>
        </is>
      </c>
      <c r="B138" s="1" t="n">
        <v>44119</v>
      </c>
      <c r="C138" s="1" t="n">
        <v>45190</v>
      </c>
      <c r="D138" t="inlineStr">
        <is>
          <t>SÖDERMANLANDS LÄN</t>
        </is>
      </c>
      <c r="E138" t="inlineStr">
        <is>
          <t>GNESTA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56390-2020</t>
        </is>
      </c>
      <c r="B139" s="1" t="n">
        <v>44136</v>
      </c>
      <c r="C139" s="1" t="n">
        <v>45190</v>
      </c>
      <c r="D139" t="inlineStr">
        <is>
          <t>SÖDERMANLANDS LÄN</t>
        </is>
      </c>
      <c r="E139" t="inlineStr">
        <is>
          <t>GNESTA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45190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59117-2020</t>
        </is>
      </c>
      <c r="B141" s="1" t="n">
        <v>44147</v>
      </c>
      <c r="C141" s="1" t="n">
        <v>45190</v>
      </c>
      <c r="D141" t="inlineStr">
        <is>
          <t>SÖDERMANLANDS LÄN</t>
        </is>
      </c>
      <c r="E141" t="inlineStr">
        <is>
          <t>GNESTA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62142-2020</t>
        </is>
      </c>
      <c r="B142" s="1" t="n">
        <v>44159</v>
      </c>
      <c r="C142" s="1" t="n">
        <v>45190</v>
      </c>
      <c r="D142" t="inlineStr">
        <is>
          <t>SÖDERMANLANDS LÄN</t>
        </is>
      </c>
      <c r="E142" t="inlineStr">
        <is>
          <t>GNESTA</t>
        </is>
      </c>
      <c r="F142" t="inlineStr">
        <is>
          <t>Holmen skog AB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62372-2020</t>
        </is>
      </c>
      <c r="B143" s="1" t="n">
        <v>44160</v>
      </c>
      <c r="C143" s="1" t="n">
        <v>45190</v>
      </c>
      <c r="D143" t="inlineStr">
        <is>
          <t>SÖDERMANLANDS LÄN</t>
        </is>
      </c>
      <c r="E143" t="inlineStr">
        <is>
          <t>GNESTA</t>
        </is>
      </c>
      <c r="F143" t="inlineStr">
        <is>
          <t>Holmen skog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66353-2020</t>
        </is>
      </c>
      <c r="B144" s="1" t="n">
        <v>44176</v>
      </c>
      <c r="C144" s="1" t="n">
        <v>45190</v>
      </c>
      <c r="D144" t="inlineStr">
        <is>
          <t>SÖDERMANLANDS LÄN</t>
        </is>
      </c>
      <c r="E144" t="inlineStr">
        <is>
          <t>GNESTA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67856-2020</t>
        </is>
      </c>
      <c r="B145" s="1" t="n">
        <v>44182</v>
      </c>
      <c r="C145" s="1" t="n">
        <v>45190</v>
      </c>
      <c r="D145" t="inlineStr">
        <is>
          <t>SÖDERMANLANDS LÄN</t>
        </is>
      </c>
      <c r="E145" t="inlineStr">
        <is>
          <t>GNESTA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68698-2020</t>
        </is>
      </c>
      <c r="B146" s="1" t="n">
        <v>44187</v>
      </c>
      <c r="C146" s="1" t="n">
        <v>45190</v>
      </c>
      <c r="D146" t="inlineStr">
        <is>
          <t>SÖDERMANLANDS LÄN</t>
        </is>
      </c>
      <c r="E146" t="inlineStr">
        <is>
          <t>GNESTA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162-2021</t>
        </is>
      </c>
      <c r="B147" s="1" t="n">
        <v>44200</v>
      </c>
      <c r="C147" s="1" t="n">
        <v>45190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1038-2021</t>
        </is>
      </c>
      <c r="B148" s="1" t="n">
        <v>44207</v>
      </c>
      <c r="C148" s="1" t="n">
        <v>45190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6415-2021</t>
        </is>
      </c>
      <c r="B149" s="1" t="n">
        <v>44235</v>
      </c>
      <c r="C149" s="1" t="n">
        <v>45190</v>
      </c>
      <c r="D149" t="inlineStr">
        <is>
          <t>SÖDERMANLANDS LÄN</t>
        </is>
      </c>
      <c r="E149" t="inlineStr">
        <is>
          <t>GNESTA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7385-2021</t>
        </is>
      </c>
      <c r="B150" s="1" t="n">
        <v>44239</v>
      </c>
      <c r="C150" s="1" t="n">
        <v>45190</v>
      </c>
      <c r="D150" t="inlineStr">
        <is>
          <t>SÖDERMANLANDS LÄN</t>
        </is>
      </c>
      <c r="E150" t="inlineStr">
        <is>
          <t>GNESTA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7386-2021</t>
        </is>
      </c>
      <c r="B151" s="1" t="n">
        <v>44239</v>
      </c>
      <c r="C151" s="1" t="n">
        <v>45190</v>
      </c>
      <c r="D151" t="inlineStr">
        <is>
          <t>SÖDERMANLANDS LÄN</t>
        </is>
      </c>
      <c r="E151" t="inlineStr">
        <is>
          <t>GNESTA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8443-2021</t>
        </is>
      </c>
      <c r="B152" s="1" t="n">
        <v>44245</v>
      </c>
      <c r="C152" s="1" t="n">
        <v>45190</v>
      </c>
      <c r="D152" t="inlineStr">
        <is>
          <t>SÖDERMANLANDS LÄN</t>
        </is>
      </c>
      <c r="E152" t="inlineStr">
        <is>
          <t>GNESTA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8457-2021</t>
        </is>
      </c>
      <c r="B153" s="1" t="n">
        <v>44245</v>
      </c>
      <c r="C153" s="1" t="n">
        <v>45190</v>
      </c>
      <c r="D153" t="inlineStr">
        <is>
          <t>SÖDERMANLANDS LÄN</t>
        </is>
      </c>
      <c r="E153" t="inlineStr">
        <is>
          <t>GNESTA</t>
        </is>
      </c>
      <c r="G153" t="n">
        <v>9.9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9038-2021</t>
        </is>
      </c>
      <c r="B154" s="1" t="n">
        <v>44246</v>
      </c>
      <c r="C154" s="1" t="n">
        <v>45190</v>
      </c>
      <c r="D154" t="inlineStr">
        <is>
          <t>SÖDERMANLANDS LÄN</t>
        </is>
      </c>
      <c r="E154" t="inlineStr">
        <is>
          <t>GNESTA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9047-2021</t>
        </is>
      </c>
      <c r="B155" s="1" t="n">
        <v>44246</v>
      </c>
      <c r="C155" s="1" t="n">
        <v>45190</v>
      </c>
      <c r="D155" t="inlineStr">
        <is>
          <t>SÖDERMANLANDS LÄN</t>
        </is>
      </c>
      <c r="E155" t="inlineStr">
        <is>
          <t>GNESTA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8992-2021</t>
        </is>
      </c>
      <c r="B156" s="1" t="n">
        <v>44246</v>
      </c>
      <c r="C156" s="1" t="n">
        <v>45190</v>
      </c>
      <c r="D156" t="inlineStr">
        <is>
          <t>SÖDERMANLANDS LÄN</t>
        </is>
      </c>
      <c r="E156" t="inlineStr">
        <is>
          <t>GNESTA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9575-2021</t>
        </is>
      </c>
      <c r="B157" s="1" t="n">
        <v>44251</v>
      </c>
      <c r="C157" s="1" t="n">
        <v>45190</v>
      </c>
      <c r="D157" t="inlineStr">
        <is>
          <t>SÖDERMANLANDS LÄN</t>
        </is>
      </c>
      <c r="E157" t="inlineStr">
        <is>
          <t>GNESTA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11152-2021</t>
        </is>
      </c>
      <c r="B158" s="1" t="n">
        <v>44261</v>
      </c>
      <c r="C158" s="1" t="n">
        <v>45190</v>
      </c>
      <c r="D158" t="inlineStr">
        <is>
          <t>SÖDERMANLANDS LÄN</t>
        </is>
      </c>
      <c r="E158" t="inlineStr">
        <is>
          <t>GNESTA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11703-2021</t>
        </is>
      </c>
      <c r="B159" s="1" t="n">
        <v>44264</v>
      </c>
      <c r="C159" s="1" t="n">
        <v>45190</v>
      </c>
      <c r="D159" t="inlineStr">
        <is>
          <t>SÖDERMANLANDS LÄN</t>
        </is>
      </c>
      <c r="E159" t="inlineStr">
        <is>
          <t>GNESTA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11878-2021</t>
        </is>
      </c>
      <c r="B160" s="1" t="n">
        <v>44265</v>
      </c>
      <c r="C160" s="1" t="n">
        <v>45190</v>
      </c>
      <c r="D160" t="inlineStr">
        <is>
          <t>SÖDERMANLANDS LÄN</t>
        </is>
      </c>
      <c r="E160" t="inlineStr">
        <is>
          <t>GNESTA</t>
        </is>
      </c>
      <c r="F160" t="inlineStr">
        <is>
          <t>Kyrkan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14614-2021</t>
        </is>
      </c>
      <c r="B161" s="1" t="n">
        <v>44280</v>
      </c>
      <c r="C161" s="1" t="n">
        <v>45190</v>
      </c>
      <c r="D161" t="inlineStr">
        <is>
          <t>SÖDERMANLANDS LÄN</t>
        </is>
      </c>
      <c r="E161" t="inlineStr">
        <is>
          <t>GNESTA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14616-2021</t>
        </is>
      </c>
      <c r="B162" s="1" t="n">
        <v>44280</v>
      </c>
      <c r="C162" s="1" t="n">
        <v>45190</v>
      </c>
      <c r="D162" t="inlineStr">
        <is>
          <t>SÖDERMANLANDS LÄN</t>
        </is>
      </c>
      <c r="E162" t="inlineStr">
        <is>
          <t>GNESTA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15603-2021</t>
        </is>
      </c>
      <c r="B163" s="1" t="n">
        <v>44285</v>
      </c>
      <c r="C163" s="1" t="n">
        <v>45190</v>
      </c>
      <c r="D163" t="inlineStr">
        <is>
          <t>SÖDERMANLANDS LÄN</t>
        </is>
      </c>
      <c r="E163" t="inlineStr">
        <is>
          <t>GNESTA</t>
        </is>
      </c>
      <c r="G163" t="n">
        <v>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15531-2021</t>
        </is>
      </c>
      <c r="B164" s="1" t="n">
        <v>44285</v>
      </c>
      <c r="C164" s="1" t="n">
        <v>45190</v>
      </c>
      <c r="D164" t="inlineStr">
        <is>
          <t>SÖDERMANLANDS LÄN</t>
        </is>
      </c>
      <c r="E164" t="inlineStr">
        <is>
          <t>GNESTA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16221-2021</t>
        </is>
      </c>
      <c r="B165" s="1" t="n">
        <v>44287</v>
      </c>
      <c r="C165" s="1" t="n">
        <v>45190</v>
      </c>
      <c r="D165" t="inlineStr">
        <is>
          <t>SÖDERMANLANDS LÄN</t>
        </is>
      </c>
      <c r="E165" t="inlineStr">
        <is>
          <t>GNESTA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16257-2021</t>
        </is>
      </c>
      <c r="B166" s="1" t="n">
        <v>44287</v>
      </c>
      <c r="C166" s="1" t="n">
        <v>45190</v>
      </c>
      <c r="D166" t="inlineStr">
        <is>
          <t>SÖDERMANLANDS LÄN</t>
        </is>
      </c>
      <c r="E166" t="inlineStr">
        <is>
          <t>GNESTA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16287-2021</t>
        </is>
      </c>
      <c r="B167" s="1" t="n">
        <v>44292</v>
      </c>
      <c r="C167" s="1" t="n">
        <v>45190</v>
      </c>
      <c r="D167" t="inlineStr">
        <is>
          <t>SÖDERMANLANDS LÄN</t>
        </is>
      </c>
      <c r="E167" t="inlineStr">
        <is>
          <t>GNESTA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18695-2021</t>
        </is>
      </c>
      <c r="B168" s="1" t="n">
        <v>44307</v>
      </c>
      <c r="C168" s="1" t="n">
        <v>45190</v>
      </c>
      <c r="D168" t="inlineStr">
        <is>
          <t>SÖDERMANLANDS LÄN</t>
        </is>
      </c>
      <c r="E168" t="inlineStr">
        <is>
          <t>GNESTA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19613-2021</t>
        </is>
      </c>
      <c r="B169" s="1" t="n">
        <v>44312</v>
      </c>
      <c r="C169" s="1" t="n">
        <v>45190</v>
      </c>
      <c r="D169" t="inlineStr">
        <is>
          <t>SÖDERMANLANDS LÄN</t>
        </is>
      </c>
      <c r="E169" t="inlineStr">
        <is>
          <t>GNESTA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22046-2021</t>
        </is>
      </c>
      <c r="B170" s="1" t="n">
        <v>44322</v>
      </c>
      <c r="C170" s="1" t="n">
        <v>45190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21762-2021</t>
        </is>
      </c>
      <c r="B171" s="1" t="n">
        <v>44322</v>
      </c>
      <c r="C171" s="1" t="n">
        <v>45190</v>
      </c>
      <c r="D171" t="inlineStr">
        <is>
          <t>SÖDERMANLANDS LÄN</t>
        </is>
      </c>
      <c r="E171" t="inlineStr">
        <is>
          <t>GNESTA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21835-2021</t>
        </is>
      </c>
      <c r="B172" s="1" t="n">
        <v>44322</v>
      </c>
      <c r="C172" s="1" t="n">
        <v>45190</v>
      </c>
      <c r="D172" t="inlineStr">
        <is>
          <t>SÖDERMANLANDS LÄN</t>
        </is>
      </c>
      <c r="E172" t="inlineStr">
        <is>
          <t>GNESTA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21764-2021</t>
        </is>
      </c>
      <c r="B173" s="1" t="n">
        <v>44322</v>
      </c>
      <c r="C173" s="1" t="n">
        <v>45190</v>
      </c>
      <c r="D173" t="inlineStr">
        <is>
          <t>SÖDERMANLANDS LÄN</t>
        </is>
      </c>
      <c r="E173" t="inlineStr">
        <is>
          <t>GNESTA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22044-2021</t>
        </is>
      </c>
      <c r="B174" s="1" t="n">
        <v>44322</v>
      </c>
      <c r="C174" s="1" t="n">
        <v>45190</v>
      </c>
      <c r="D174" t="inlineStr">
        <is>
          <t>SÖDERMANLANDS LÄN</t>
        </is>
      </c>
      <c r="E174" t="inlineStr">
        <is>
          <t>GNESTA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22906-2021</t>
        </is>
      </c>
      <c r="B175" s="1" t="n">
        <v>44328</v>
      </c>
      <c r="C175" s="1" t="n">
        <v>45190</v>
      </c>
      <c r="D175" t="inlineStr">
        <is>
          <t>SÖDERMANLANDS LÄN</t>
        </is>
      </c>
      <c r="E175" t="inlineStr">
        <is>
          <t>GNESTA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23600-2021</t>
        </is>
      </c>
      <c r="B176" s="1" t="n">
        <v>44334</v>
      </c>
      <c r="C176" s="1" t="n">
        <v>45190</v>
      </c>
      <c r="D176" t="inlineStr">
        <is>
          <t>SÖDERMANLANDS LÄN</t>
        </is>
      </c>
      <c r="E176" t="inlineStr">
        <is>
          <t>GNESTA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25179-2021</t>
        </is>
      </c>
      <c r="B177" s="1" t="n">
        <v>44342</v>
      </c>
      <c r="C177" s="1" t="n">
        <v>45190</v>
      </c>
      <c r="D177" t="inlineStr">
        <is>
          <t>SÖDERMANLANDS LÄN</t>
        </is>
      </c>
      <c r="E177" t="inlineStr">
        <is>
          <t>GNESTA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36621-2021</t>
        </is>
      </c>
      <c r="B178" s="1" t="n">
        <v>44391</v>
      </c>
      <c r="C178" s="1" t="n">
        <v>45190</v>
      </c>
      <c r="D178" t="inlineStr">
        <is>
          <t>SÖDERMANLANDS LÄN</t>
        </is>
      </c>
      <c r="E178" t="inlineStr">
        <is>
          <t>GNESTA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37282-2021</t>
        </is>
      </c>
      <c r="B179" s="1" t="n">
        <v>44397</v>
      </c>
      <c r="C179" s="1" t="n">
        <v>45190</v>
      </c>
      <c r="D179" t="inlineStr">
        <is>
          <t>SÖDERMANLANDS LÄN</t>
        </is>
      </c>
      <c r="E179" t="inlineStr">
        <is>
          <t>GNESTA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39018-2021</t>
        </is>
      </c>
      <c r="B180" s="1" t="n">
        <v>44412</v>
      </c>
      <c r="C180" s="1" t="n">
        <v>45190</v>
      </c>
      <c r="D180" t="inlineStr">
        <is>
          <t>SÖDERMANLANDS LÄN</t>
        </is>
      </c>
      <c r="E180" t="inlineStr">
        <is>
          <t>GNESTA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39461-2021</t>
        </is>
      </c>
      <c r="B181" s="1" t="n">
        <v>44414</v>
      </c>
      <c r="C181" s="1" t="n">
        <v>45190</v>
      </c>
      <c r="D181" t="inlineStr">
        <is>
          <t>SÖDERMANLANDS LÄN</t>
        </is>
      </c>
      <c r="E181" t="inlineStr">
        <is>
          <t>GNESTA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39456-2021</t>
        </is>
      </c>
      <c r="B182" s="1" t="n">
        <v>44414</v>
      </c>
      <c r="C182" s="1" t="n">
        <v>45190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40395-2021</t>
        </is>
      </c>
      <c r="B183" s="1" t="n">
        <v>44419</v>
      </c>
      <c r="C183" s="1" t="n">
        <v>45190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41104-2021</t>
        </is>
      </c>
      <c r="B184" s="1" t="n">
        <v>44423</v>
      </c>
      <c r="C184" s="1" t="n">
        <v>45190</v>
      </c>
      <c r="D184" t="inlineStr">
        <is>
          <t>SÖDERMANLANDS LÄN</t>
        </is>
      </c>
      <c r="E184" t="inlineStr">
        <is>
          <t>GNESTA</t>
        </is>
      </c>
      <c r="G184" t="n">
        <v>11.2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41103-2021</t>
        </is>
      </c>
      <c r="B185" s="1" t="n">
        <v>44423</v>
      </c>
      <c r="C185" s="1" t="n">
        <v>45190</v>
      </c>
      <c r="D185" t="inlineStr">
        <is>
          <t>SÖDERMANLANDS LÄN</t>
        </is>
      </c>
      <c r="E185" t="inlineStr">
        <is>
          <t>GNESTA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41968-2021</t>
        </is>
      </c>
      <c r="B186" s="1" t="n">
        <v>44425</v>
      </c>
      <c r="C186" s="1" t="n">
        <v>45190</v>
      </c>
      <c r="D186" t="inlineStr">
        <is>
          <t>SÖDERMANLANDS LÄN</t>
        </is>
      </c>
      <c r="E186" t="inlineStr">
        <is>
          <t>GNESTA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41728-2021</t>
        </is>
      </c>
      <c r="B187" s="1" t="n">
        <v>44425</v>
      </c>
      <c r="C187" s="1" t="n">
        <v>45190</v>
      </c>
      <c r="D187" t="inlineStr">
        <is>
          <t>SÖDERMANLANDS LÄN</t>
        </is>
      </c>
      <c r="E187" t="inlineStr">
        <is>
          <t>GNESTA</t>
        </is>
      </c>
      <c r="G187" t="n">
        <v>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41914-2021</t>
        </is>
      </c>
      <c r="B188" s="1" t="n">
        <v>44426</v>
      </c>
      <c r="C188" s="1" t="n">
        <v>45190</v>
      </c>
      <c r="D188" t="inlineStr">
        <is>
          <t>SÖDERMANLANDS LÄN</t>
        </is>
      </c>
      <c r="E188" t="inlineStr">
        <is>
          <t>GNESTA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41955-2021</t>
        </is>
      </c>
      <c r="B189" s="1" t="n">
        <v>44426</v>
      </c>
      <c r="C189" s="1" t="n">
        <v>45190</v>
      </c>
      <c r="D189" t="inlineStr">
        <is>
          <t>SÖDERMANLANDS LÄN</t>
        </is>
      </c>
      <c r="E189" t="inlineStr">
        <is>
          <t>GNESTA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42428-2021</t>
        </is>
      </c>
      <c r="B190" s="1" t="n">
        <v>44427</v>
      </c>
      <c r="C190" s="1" t="n">
        <v>45190</v>
      </c>
      <c r="D190" t="inlineStr">
        <is>
          <t>SÖDERMANLANDS LÄN</t>
        </is>
      </c>
      <c r="E190" t="inlineStr">
        <is>
          <t>GNESTA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43035-2021</t>
        </is>
      </c>
      <c r="B191" s="1" t="n">
        <v>44431</v>
      </c>
      <c r="C191" s="1" t="n">
        <v>45190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43178-2021</t>
        </is>
      </c>
      <c r="B192" s="1" t="n">
        <v>44431</v>
      </c>
      <c r="C192" s="1" t="n">
        <v>45190</v>
      </c>
      <c r="D192" t="inlineStr">
        <is>
          <t>SÖDERMANLANDS LÄN</t>
        </is>
      </c>
      <c r="E192" t="inlineStr">
        <is>
          <t>GNESTA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44943-2021</t>
        </is>
      </c>
      <c r="B193" s="1" t="n">
        <v>44438</v>
      </c>
      <c r="C193" s="1" t="n">
        <v>45190</v>
      </c>
      <c r="D193" t="inlineStr">
        <is>
          <t>SÖDERMANLANDS LÄN</t>
        </is>
      </c>
      <c r="E193" t="inlineStr">
        <is>
          <t>GNESTA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46079-2021</t>
        </is>
      </c>
      <c r="B194" s="1" t="n">
        <v>44442</v>
      </c>
      <c r="C194" s="1" t="n">
        <v>45190</v>
      </c>
      <c r="D194" t="inlineStr">
        <is>
          <t>SÖDERMANLANDS LÄN</t>
        </is>
      </c>
      <c r="E194" t="inlineStr">
        <is>
          <t>GNESTA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46085-2021</t>
        </is>
      </c>
      <c r="B195" s="1" t="n">
        <v>44442</v>
      </c>
      <c r="C195" s="1" t="n">
        <v>45190</v>
      </c>
      <c r="D195" t="inlineStr">
        <is>
          <t>SÖDERMANLANDS LÄN</t>
        </is>
      </c>
      <c r="E195" t="inlineStr">
        <is>
          <t>GNESTA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47314-2021</t>
        </is>
      </c>
      <c r="B196" s="1" t="n">
        <v>44447</v>
      </c>
      <c r="C196" s="1" t="n">
        <v>45190</v>
      </c>
      <c r="D196" t="inlineStr">
        <is>
          <t>SÖDERMANLANDS LÄN</t>
        </is>
      </c>
      <c r="E196" t="inlineStr">
        <is>
          <t>GNESTA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48738-2021</t>
        </is>
      </c>
      <c r="B197" s="1" t="n">
        <v>44452</v>
      </c>
      <c r="C197" s="1" t="n">
        <v>45190</v>
      </c>
      <c r="D197" t="inlineStr">
        <is>
          <t>SÖDERMANLANDS LÄN</t>
        </is>
      </c>
      <c r="E197" t="inlineStr">
        <is>
          <t>GNESTA</t>
        </is>
      </c>
      <c r="F197" t="inlineStr">
        <is>
          <t>Kyrkan</t>
        </is>
      </c>
      <c r="G197" t="n">
        <v>11.3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49885-2021</t>
        </is>
      </c>
      <c r="B198" s="1" t="n">
        <v>44455</v>
      </c>
      <c r="C198" s="1" t="n">
        <v>45190</v>
      </c>
      <c r="D198" t="inlineStr">
        <is>
          <t>SÖDERMANLANDS LÄN</t>
        </is>
      </c>
      <c r="E198" t="inlineStr">
        <is>
          <t>GNESTA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51339-2021</t>
        </is>
      </c>
      <c r="B199" s="1" t="n">
        <v>44461</v>
      </c>
      <c r="C199" s="1" t="n">
        <v>45190</v>
      </c>
      <c r="D199" t="inlineStr">
        <is>
          <t>SÖDERMANLANDS LÄN</t>
        </is>
      </c>
      <c r="E199" t="inlineStr">
        <is>
          <t>GNESTA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53049-2021</t>
        </is>
      </c>
      <c r="B200" s="1" t="n">
        <v>44467</v>
      </c>
      <c r="C200" s="1" t="n">
        <v>45190</v>
      </c>
      <c r="D200" t="inlineStr">
        <is>
          <t>SÖDERMANLANDS LÄN</t>
        </is>
      </c>
      <c r="E200" t="inlineStr">
        <is>
          <t>GNESTA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54702-2021</t>
        </is>
      </c>
      <c r="B201" s="1" t="n">
        <v>44473</v>
      </c>
      <c r="C201" s="1" t="n">
        <v>45190</v>
      </c>
      <c r="D201" t="inlineStr">
        <is>
          <t>SÖDERMANLANDS LÄN</t>
        </is>
      </c>
      <c r="E201" t="inlineStr">
        <is>
          <t>GNESTA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55632-2021</t>
        </is>
      </c>
      <c r="B202" s="1" t="n">
        <v>44475</v>
      </c>
      <c r="C202" s="1" t="n">
        <v>45190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56505-2021</t>
        </is>
      </c>
      <c r="B203" s="1" t="n">
        <v>44480</v>
      </c>
      <c r="C203" s="1" t="n">
        <v>45190</v>
      </c>
      <c r="D203" t="inlineStr">
        <is>
          <t>SÖDERMANLANDS LÄN</t>
        </is>
      </c>
      <c r="E203" t="inlineStr">
        <is>
          <t>GNESTA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56824-2021</t>
        </is>
      </c>
      <c r="B204" s="1" t="n">
        <v>44481</v>
      </c>
      <c r="C204" s="1" t="n">
        <v>45190</v>
      </c>
      <c r="D204" t="inlineStr">
        <is>
          <t>SÖDERMANLANDS LÄN</t>
        </is>
      </c>
      <c r="E204" t="inlineStr">
        <is>
          <t>GNESTA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56927-2021</t>
        </is>
      </c>
      <c r="B205" s="1" t="n">
        <v>44481</v>
      </c>
      <c r="C205" s="1" t="n">
        <v>45190</v>
      </c>
      <c r="D205" t="inlineStr">
        <is>
          <t>SÖDERMANLANDS LÄN</t>
        </is>
      </c>
      <c r="E205" t="inlineStr">
        <is>
          <t>GNESTA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56815-2021</t>
        </is>
      </c>
      <c r="B206" s="1" t="n">
        <v>44481</v>
      </c>
      <c r="C206" s="1" t="n">
        <v>45190</v>
      </c>
      <c r="D206" t="inlineStr">
        <is>
          <t>SÖDERMANLANDS LÄN</t>
        </is>
      </c>
      <c r="E206" t="inlineStr">
        <is>
          <t>GNESTA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56976-2021</t>
        </is>
      </c>
      <c r="B207" s="1" t="n">
        <v>44481</v>
      </c>
      <c r="C207" s="1" t="n">
        <v>45190</v>
      </c>
      <c r="D207" t="inlineStr">
        <is>
          <t>SÖDERMANLANDS LÄN</t>
        </is>
      </c>
      <c r="E207" t="inlineStr">
        <is>
          <t>GNESTA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57139-2021</t>
        </is>
      </c>
      <c r="B208" s="1" t="n">
        <v>44482</v>
      </c>
      <c r="C208" s="1" t="n">
        <v>45190</v>
      </c>
      <c r="D208" t="inlineStr">
        <is>
          <t>SÖDERMANLANDS LÄN</t>
        </is>
      </c>
      <c r="E208" t="inlineStr">
        <is>
          <t>GNESTA</t>
        </is>
      </c>
      <c r="F208" t="inlineStr">
        <is>
          <t>Holmen skog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57612-2021</t>
        </is>
      </c>
      <c r="B209" s="1" t="n">
        <v>44484</v>
      </c>
      <c r="C209" s="1" t="n">
        <v>45190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57601-2021</t>
        </is>
      </c>
      <c r="B210" s="1" t="n">
        <v>44484</v>
      </c>
      <c r="C210" s="1" t="n">
        <v>45190</v>
      </c>
      <c r="D210" t="inlineStr">
        <is>
          <t>SÖDERMANLANDS LÄN</t>
        </is>
      </c>
      <c r="E210" t="inlineStr">
        <is>
          <t>GNESTA</t>
        </is>
      </c>
      <c r="F210" t="inlineStr">
        <is>
          <t>Holmen skog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57882-2021</t>
        </is>
      </c>
      <c r="B211" s="1" t="n">
        <v>44485</v>
      </c>
      <c r="C211" s="1" t="n">
        <v>45190</v>
      </c>
      <c r="D211" t="inlineStr">
        <is>
          <t>SÖDERMANLANDS LÄN</t>
        </is>
      </c>
      <c r="E211" t="inlineStr">
        <is>
          <t>GNESTA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59619-2021</t>
        </is>
      </c>
      <c r="B212" s="1" t="n">
        <v>44491</v>
      </c>
      <c r="C212" s="1" t="n">
        <v>45190</v>
      </c>
      <c r="D212" t="inlineStr">
        <is>
          <t>SÖDERMANLANDS LÄN</t>
        </is>
      </c>
      <c r="E212" t="inlineStr">
        <is>
          <t>GNESTA</t>
        </is>
      </c>
      <c r="F212" t="inlineStr">
        <is>
          <t>Kyrkan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59616-2021</t>
        </is>
      </c>
      <c r="B213" s="1" t="n">
        <v>44491</v>
      </c>
      <c r="C213" s="1" t="n">
        <v>45190</v>
      </c>
      <c r="D213" t="inlineStr">
        <is>
          <t>SÖDERMANLANDS LÄN</t>
        </is>
      </c>
      <c r="E213" t="inlineStr">
        <is>
          <t>GNESTA</t>
        </is>
      </c>
      <c r="F213" t="inlineStr">
        <is>
          <t>Kyrkan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60919-2021</t>
        </is>
      </c>
      <c r="B214" s="1" t="n">
        <v>44497</v>
      </c>
      <c r="C214" s="1" t="n">
        <v>45190</v>
      </c>
      <c r="D214" t="inlineStr">
        <is>
          <t>SÖDERMANLANDS LÄN</t>
        </is>
      </c>
      <c r="E214" t="inlineStr">
        <is>
          <t>GNESTA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67479-2021</t>
        </is>
      </c>
      <c r="B215" s="1" t="n">
        <v>44524</v>
      </c>
      <c r="C215" s="1" t="n">
        <v>45190</v>
      </c>
      <c r="D215" t="inlineStr">
        <is>
          <t>SÖDERMANLANDS LÄN</t>
        </is>
      </c>
      <c r="E215" t="inlineStr">
        <is>
          <t>GNESTA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68687-2021</t>
        </is>
      </c>
      <c r="B216" s="1" t="n">
        <v>44529</v>
      </c>
      <c r="C216" s="1" t="n">
        <v>45190</v>
      </c>
      <c r="D216" t="inlineStr">
        <is>
          <t>SÖDERMANLANDS LÄN</t>
        </is>
      </c>
      <c r="E216" t="inlineStr">
        <is>
          <t>GNESTA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68869-2021</t>
        </is>
      </c>
      <c r="B217" s="1" t="n">
        <v>44529</v>
      </c>
      <c r="C217" s="1" t="n">
        <v>45190</v>
      </c>
      <c r="D217" t="inlineStr">
        <is>
          <t>SÖDERMANLANDS LÄN</t>
        </is>
      </c>
      <c r="E217" t="inlineStr">
        <is>
          <t>GNESTA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69922-2021</t>
        </is>
      </c>
      <c r="B218" s="1" t="n">
        <v>44532</v>
      </c>
      <c r="C218" s="1" t="n">
        <v>45190</v>
      </c>
      <c r="D218" t="inlineStr">
        <is>
          <t>SÖDERMANLANDS LÄN</t>
        </is>
      </c>
      <c r="E218" t="inlineStr">
        <is>
          <t>GNESTA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70782-2021</t>
        </is>
      </c>
      <c r="B219" s="1" t="n">
        <v>44537</v>
      </c>
      <c r="C219" s="1" t="n">
        <v>45190</v>
      </c>
      <c r="D219" t="inlineStr">
        <is>
          <t>SÖDERMANLANDS LÄN</t>
        </is>
      </c>
      <c r="E219" t="inlineStr">
        <is>
          <t>GNESTA</t>
        </is>
      </c>
      <c r="F219" t="inlineStr">
        <is>
          <t>Kyrkan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71150-2021</t>
        </is>
      </c>
      <c r="B220" s="1" t="n">
        <v>44539</v>
      </c>
      <c r="C220" s="1" t="n">
        <v>45190</v>
      </c>
      <c r="D220" t="inlineStr">
        <is>
          <t>SÖDERMANLANDS LÄN</t>
        </is>
      </c>
      <c r="E220" t="inlineStr">
        <is>
          <t>GNESTA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71772-2021</t>
        </is>
      </c>
      <c r="B221" s="1" t="n">
        <v>44543</v>
      </c>
      <c r="C221" s="1" t="n">
        <v>45190</v>
      </c>
      <c r="D221" t="inlineStr">
        <is>
          <t>SÖDERMANLANDS LÄN</t>
        </is>
      </c>
      <c r="E221" t="inlineStr">
        <is>
          <t>GNESTA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73063-2021</t>
        </is>
      </c>
      <c r="B222" s="1" t="n">
        <v>44546</v>
      </c>
      <c r="C222" s="1" t="n">
        <v>45190</v>
      </c>
      <c r="D222" t="inlineStr">
        <is>
          <t>SÖDERMANLANDS LÄN</t>
        </is>
      </c>
      <c r="E222" t="inlineStr">
        <is>
          <t>GNESTA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72529-2021</t>
        </is>
      </c>
      <c r="B223" s="1" t="n">
        <v>44546</v>
      </c>
      <c r="C223" s="1" t="n">
        <v>45190</v>
      </c>
      <c r="D223" t="inlineStr">
        <is>
          <t>SÖDERMANLANDS LÄN</t>
        </is>
      </c>
      <c r="E223" t="inlineStr">
        <is>
          <t>GNESTA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73049-2021</t>
        </is>
      </c>
      <c r="B224" s="1" t="n">
        <v>44546</v>
      </c>
      <c r="C224" s="1" t="n">
        <v>45190</v>
      </c>
      <c r="D224" t="inlineStr">
        <is>
          <t>SÖDERMANLANDS LÄN</t>
        </is>
      </c>
      <c r="E224" t="inlineStr">
        <is>
          <t>GNESTA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73482-2021</t>
        </is>
      </c>
      <c r="B225" s="1" t="n">
        <v>44551</v>
      </c>
      <c r="C225" s="1" t="n">
        <v>45190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73493-2021</t>
        </is>
      </c>
      <c r="B226" s="1" t="n">
        <v>44551</v>
      </c>
      <c r="C226" s="1" t="n">
        <v>45190</v>
      </c>
      <c r="D226" t="inlineStr">
        <is>
          <t>SÖDERMANLANDS LÄN</t>
        </is>
      </c>
      <c r="E226" t="inlineStr">
        <is>
          <t>GNESTA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954-2022</t>
        </is>
      </c>
      <c r="B227" s="1" t="n">
        <v>44571</v>
      </c>
      <c r="C227" s="1" t="n">
        <v>45190</v>
      </c>
      <c r="D227" t="inlineStr">
        <is>
          <t>SÖDERMANLANDS LÄN</t>
        </is>
      </c>
      <c r="E227" t="inlineStr">
        <is>
          <t>GNESTA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1549-2022</t>
        </is>
      </c>
      <c r="B228" s="1" t="n">
        <v>44573</v>
      </c>
      <c r="C228" s="1" t="n">
        <v>45190</v>
      </c>
      <c r="D228" t="inlineStr">
        <is>
          <t>SÖDERMANLANDS LÄN</t>
        </is>
      </c>
      <c r="E228" t="inlineStr">
        <is>
          <t>GNESTA</t>
        </is>
      </c>
      <c r="G228" t="n">
        <v>32.6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2276-2022</t>
        </is>
      </c>
      <c r="B229" s="1" t="n">
        <v>44578</v>
      </c>
      <c r="C229" s="1" t="n">
        <v>45190</v>
      </c>
      <c r="D229" t="inlineStr">
        <is>
          <t>SÖDERMANLANDS LÄN</t>
        </is>
      </c>
      <c r="E229" t="inlineStr">
        <is>
          <t>GNESTA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2464-2022</t>
        </is>
      </c>
      <c r="B230" s="1" t="n">
        <v>44579</v>
      </c>
      <c r="C230" s="1" t="n">
        <v>45190</v>
      </c>
      <c r="D230" t="inlineStr">
        <is>
          <t>SÖDERMANLANDS LÄN</t>
        </is>
      </c>
      <c r="E230" t="inlineStr">
        <is>
          <t>GNESTA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2476-2022</t>
        </is>
      </c>
      <c r="B231" s="1" t="n">
        <v>44579</v>
      </c>
      <c r="C231" s="1" t="n">
        <v>45190</v>
      </c>
      <c r="D231" t="inlineStr">
        <is>
          <t>SÖDERMANLANDS LÄN</t>
        </is>
      </c>
      <c r="E231" t="inlineStr">
        <is>
          <t>GNESTA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2983-2022</t>
        </is>
      </c>
      <c r="B232" s="1" t="n">
        <v>44581</v>
      </c>
      <c r="C232" s="1" t="n">
        <v>45190</v>
      </c>
      <c r="D232" t="inlineStr">
        <is>
          <t>SÖDERMANLANDS LÄN</t>
        </is>
      </c>
      <c r="E232" t="inlineStr">
        <is>
          <t>GNESTA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3280-2022</t>
        </is>
      </c>
      <c r="B233" s="1" t="n">
        <v>44584</v>
      </c>
      <c r="C233" s="1" t="n">
        <v>45190</v>
      </c>
      <c r="D233" t="inlineStr">
        <is>
          <t>SÖDERMANLANDS LÄN</t>
        </is>
      </c>
      <c r="E233" t="inlineStr">
        <is>
          <t>GNESTA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3919-2022</t>
        </is>
      </c>
      <c r="B234" s="1" t="n">
        <v>44587</v>
      </c>
      <c r="C234" s="1" t="n">
        <v>45190</v>
      </c>
      <c r="D234" t="inlineStr">
        <is>
          <t>SÖDERMANLANDS LÄN</t>
        </is>
      </c>
      <c r="E234" t="inlineStr">
        <is>
          <t>GNESTA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3863-2022</t>
        </is>
      </c>
      <c r="B235" s="1" t="n">
        <v>44587</v>
      </c>
      <c r="C235" s="1" t="n">
        <v>45190</v>
      </c>
      <c r="D235" t="inlineStr">
        <is>
          <t>SÖDERMANLANDS LÄN</t>
        </is>
      </c>
      <c r="E235" t="inlineStr">
        <is>
          <t>GNESTA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4383-2022</t>
        </is>
      </c>
      <c r="B236" s="1" t="n">
        <v>44589</v>
      </c>
      <c r="C236" s="1" t="n">
        <v>45190</v>
      </c>
      <c r="D236" t="inlineStr">
        <is>
          <t>SÖDERMANLANDS LÄN</t>
        </is>
      </c>
      <c r="E236" t="inlineStr">
        <is>
          <t>GNESTA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4438-2022</t>
        </is>
      </c>
      <c r="B237" s="1" t="n">
        <v>44589</v>
      </c>
      <c r="C237" s="1" t="n">
        <v>45190</v>
      </c>
      <c r="D237" t="inlineStr">
        <is>
          <t>SÖDERMANLANDS LÄN</t>
        </is>
      </c>
      <c r="E237" t="inlineStr">
        <is>
          <t>GNESTA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4474-2022</t>
        </is>
      </c>
      <c r="B238" s="1" t="n">
        <v>44589</v>
      </c>
      <c r="C238" s="1" t="n">
        <v>45190</v>
      </c>
      <c r="D238" t="inlineStr">
        <is>
          <t>SÖDERMANLANDS LÄN</t>
        </is>
      </c>
      <c r="E238" t="inlineStr">
        <is>
          <t>GNESTA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4429-2022</t>
        </is>
      </c>
      <c r="B239" s="1" t="n">
        <v>44589</v>
      </c>
      <c r="C239" s="1" t="n">
        <v>45190</v>
      </c>
      <c r="D239" t="inlineStr">
        <is>
          <t>SÖDERMANLANDS LÄN</t>
        </is>
      </c>
      <c r="E239" t="inlineStr">
        <is>
          <t>GNESTA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4391-2022</t>
        </is>
      </c>
      <c r="B240" s="1" t="n">
        <v>44589</v>
      </c>
      <c r="C240" s="1" t="n">
        <v>45190</v>
      </c>
      <c r="D240" t="inlineStr">
        <is>
          <t>SÖDERMANLANDS LÄN</t>
        </is>
      </c>
      <c r="E240" t="inlineStr">
        <is>
          <t>GNESTA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4469-2022</t>
        </is>
      </c>
      <c r="B241" s="1" t="n">
        <v>44589</v>
      </c>
      <c r="C241" s="1" t="n">
        <v>45190</v>
      </c>
      <c r="D241" t="inlineStr">
        <is>
          <t>SÖDERMANLANDS LÄN</t>
        </is>
      </c>
      <c r="E241" t="inlineStr">
        <is>
          <t>GNESTA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5270-2022</t>
        </is>
      </c>
      <c r="B242" s="1" t="n">
        <v>44594</v>
      </c>
      <c r="C242" s="1" t="n">
        <v>45190</v>
      </c>
      <c r="D242" t="inlineStr">
        <is>
          <t>SÖDERMANLANDS LÄN</t>
        </is>
      </c>
      <c r="E242" t="inlineStr">
        <is>
          <t>GNESTA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5301-2022</t>
        </is>
      </c>
      <c r="B243" s="1" t="n">
        <v>44594</v>
      </c>
      <c r="C243" s="1" t="n">
        <v>45190</v>
      </c>
      <c r="D243" t="inlineStr">
        <is>
          <t>SÖDERMANLANDS LÄN</t>
        </is>
      </c>
      <c r="E243" t="inlineStr">
        <is>
          <t>GNESTA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5397-2022</t>
        </is>
      </c>
      <c r="B244" s="1" t="n">
        <v>44595</v>
      </c>
      <c r="C244" s="1" t="n">
        <v>45190</v>
      </c>
      <c r="D244" t="inlineStr">
        <is>
          <t>SÖDERMANLANDS LÄN</t>
        </is>
      </c>
      <c r="E244" t="inlineStr">
        <is>
          <t>GNESTA</t>
        </is>
      </c>
      <c r="F244" t="inlineStr">
        <is>
          <t>Kyrkan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6160-2022</t>
        </is>
      </c>
      <c r="B245" s="1" t="n">
        <v>44599</v>
      </c>
      <c r="C245" s="1" t="n">
        <v>45190</v>
      </c>
      <c r="D245" t="inlineStr">
        <is>
          <t>SÖDERMANLANDS LÄN</t>
        </is>
      </c>
      <c r="E245" t="inlineStr">
        <is>
          <t>GNESTA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6155-2022</t>
        </is>
      </c>
      <c r="B246" s="1" t="n">
        <v>44599</v>
      </c>
      <c r="C246" s="1" t="n">
        <v>45190</v>
      </c>
      <c r="D246" t="inlineStr">
        <is>
          <t>SÖDERMANLANDS LÄN</t>
        </is>
      </c>
      <c r="E246" t="inlineStr">
        <is>
          <t>GNESTA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7054-2022</t>
        </is>
      </c>
      <c r="B247" s="1" t="n">
        <v>44603</v>
      </c>
      <c r="C247" s="1" t="n">
        <v>45190</v>
      </c>
      <c r="D247" t="inlineStr">
        <is>
          <t>SÖDERMANLANDS LÄN</t>
        </is>
      </c>
      <c r="E247" t="inlineStr">
        <is>
          <t>GNESTA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7303-2022</t>
        </is>
      </c>
      <c r="B248" s="1" t="n">
        <v>44606</v>
      </c>
      <c r="C248" s="1" t="n">
        <v>45190</v>
      </c>
      <c r="D248" t="inlineStr">
        <is>
          <t>SÖDERMANLANDS LÄN</t>
        </is>
      </c>
      <c r="E248" t="inlineStr">
        <is>
          <t>GNESTA</t>
        </is>
      </c>
      <c r="F248" t="inlineStr">
        <is>
          <t>Övriga Aktiebolag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11929-2022</t>
        </is>
      </c>
      <c r="B249" s="1" t="n">
        <v>44635</v>
      </c>
      <c r="C249" s="1" t="n">
        <v>45190</v>
      </c>
      <c r="D249" t="inlineStr">
        <is>
          <t>SÖDERMANLANDS LÄN</t>
        </is>
      </c>
      <c r="E249" t="inlineStr">
        <is>
          <t>GNESTA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14078-2022</t>
        </is>
      </c>
      <c r="B250" s="1" t="n">
        <v>44650</v>
      </c>
      <c r="C250" s="1" t="n">
        <v>45190</v>
      </c>
      <c r="D250" t="inlineStr">
        <is>
          <t>SÖDERMANLANDS LÄN</t>
        </is>
      </c>
      <c r="E250" t="inlineStr">
        <is>
          <t>GNESTA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15105-2022</t>
        </is>
      </c>
      <c r="B251" s="1" t="n">
        <v>44657</v>
      </c>
      <c r="C251" s="1" t="n">
        <v>45190</v>
      </c>
      <c r="D251" t="inlineStr">
        <is>
          <t>SÖDERMANLANDS LÄN</t>
        </is>
      </c>
      <c r="E251" t="inlineStr">
        <is>
          <t>GNESTA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15291-2022</t>
        </is>
      </c>
      <c r="B252" s="1" t="n">
        <v>44659</v>
      </c>
      <c r="C252" s="1" t="n">
        <v>45190</v>
      </c>
      <c r="D252" t="inlineStr">
        <is>
          <t>SÖDERMANLANDS LÄN</t>
        </is>
      </c>
      <c r="E252" t="inlineStr">
        <is>
          <t>GNESTA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17304-2022</t>
        </is>
      </c>
      <c r="B253" s="1" t="n">
        <v>44678</v>
      </c>
      <c r="C253" s="1" t="n">
        <v>45190</v>
      </c>
      <c r="D253" t="inlineStr">
        <is>
          <t>SÖDERMANLANDS LÄN</t>
        </is>
      </c>
      <c r="E253" t="inlineStr">
        <is>
          <t>GNESTA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17305-2022</t>
        </is>
      </c>
      <c r="B254" s="1" t="n">
        <v>44678</v>
      </c>
      <c r="C254" s="1" t="n">
        <v>45190</v>
      </c>
      <c r="D254" t="inlineStr">
        <is>
          <t>SÖDERMANLANDS LÄN</t>
        </is>
      </c>
      <c r="E254" t="inlineStr">
        <is>
          <t>GNESTA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19139-2022</t>
        </is>
      </c>
      <c r="B255" s="1" t="n">
        <v>44691</v>
      </c>
      <c r="C255" s="1" t="n">
        <v>45190</v>
      </c>
      <c r="D255" t="inlineStr">
        <is>
          <t>SÖDERMANLANDS LÄN</t>
        </is>
      </c>
      <c r="E255" t="inlineStr">
        <is>
          <t>GNESTA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20792-2022</t>
        </is>
      </c>
      <c r="B256" s="1" t="n">
        <v>44701</v>
      </c>
      <c r="C256" s="1" t="n">
        <v>45190</v>
      </c>
      <c r="D256" t="inlineStr">
        <is>
          <t>SÖDERMANLANDS LÄN</t>
        </is>
      </c>
      <c r="E256" t="inlineStr">
        <is>
          <t>GNESTA</t>
        </is>
      </c>
      <c r="F256" t="inlineStr">
        <is>
          <t>Övriga Aktiebolag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22401-2022</t>
        </is>
      </c>
      <c r="B257" s="1" t="n">
        <v>44713</v>
      </c>
      <c r="C257" s="1" t="n">
        <v>45190</v>
      </c>
      <c r="D257" t="inlineStr">
        <is>
          <t>SÖDERMANLANDS LÄN</t>
        </is>
      </c>
      <c r="E257" t="inlineStr">
        <is>
          <t>GNESTA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24354-2022</t>
        </is>
      </c>
      <c r="B258" s="1" t="n">
        <v>44726</v>
      </c>
      <c r="C258" s="1" t="n">
        <v>45190</v>
      </c>
      <c r="D258" t="inlineStr">
        <is>
          <t>SÖDERMANLANDS LÄN</t>
        </is>
      </c>
      <c r="E258" t="inlineStr">
        <is>
          <t>GNESTA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27428-2022</t>
        </is>
      </c>
      <c r="B259" s="1" t="n">
        <v>44742</v>
      </c>
      <c r="C259" s="1" t="n">
        <v>45190</v>
      </c>
      <c r="D259" t="inlineStr">
        <is>
          <t>SÖDERMANLANDS LÄN</t>
        </is>
      </c>
      <c r="E259" t="inlineStr">
        <is>
          <t>GNESTA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29527-2022</t>
        </is>
      </c>
      <c r="B260" s="1" t="n">
        <v>44742</v>
      </c>
      <c r="C260" s="1" t="n">
        <v>45190</v>
      </c>
      <c r="D260" t="inlineStr">
        <is>
          <t>SÖDERMANLANDS LÄN</t>
        </is>
      </c>
      <c r="E260" t="inlineStr">
        <is>
          <t>GNESTA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29758-2022</t>
        </is>
      </c>
      <c r="B261" s="1" t="n">
        <v>44755</v>
      </c>
      <c r="C261" s="1" t="n">
        <v>45190</v>
      </c>
      <c r="D261" t="inlineStr">
        <is>
          <t>SÖDERMANLANDS LÄN</t>
        </is>
      </c>
      <c r="E261" t="inlineStr">
        <is>
          <t>GNESTA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30706-2022</t>
        </is>
      </c>
      <c r="B262" s="1" t="n">
        <v>44763</v>
      </c>
      <c r="C262" s="1" t="n">
        <v>45190</v>
      </c>
      <c r="D262" t="inlineStr">
        <is>
          <t>SÖDERMANLANDS LÄN</t>
        </is>
      </c>
      <c r="E262" t="inlineStr">
        <is>
          <t>GNESTA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30911-2022</t>
        </is>
      </c>
      <c r="B263" s="1" t="n">
        <v>44767</v>
      </c>
      <c r="C263" s="1" t="n">
        <v>45190</v>
      </c>
      <c r="D263" t="inlineStr">
        <is>
          <t>SÖDERMANLANDS LÄN</t>
        </is>
      </c>
      <c r="E263" t="inlineStr">
        <is>
          <t>GNESTA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31306-2022</t>
        </is>
      </c>
      <c r="B264" s="1" t="n">
        <v>44773</v>
      </c>
      <c r="C264" s="1" t="n">
        <v>45190</v>
      </c>
      <c r="D264" t="inlineStr">
        <is>
          <t>SÖDERMANLANDS LÄN</t>
        </is>
      </c>
      <c r="E264" t="inlineStr">
        <is>
          <t>GNESTA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31832-2022</t>
        </is>
      </c>
      <c r="B265" s="1" t="n">
        <v>44776</v>
      </c>
      <c r="C265" s="1" t="n">
        <v>45190</v>
      </c>
      <c r="D265" t="inlineStr">
        <is>
          <t>SÖDERMANLANDS LÄN</t>
        </is>
      </c>
      <c r="E265" t="inlineStr">
        <is>
          <t>GNESTA</t>
        </is>
      </c>
      <c r="F265" t="inlineStr">
        <is>
          <t>Allmännings- och besparingsskogar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31830-2022</t>
        </is>
      </c>
      <c r="B266" s="1" t="n">
        <v>44776</v>
      </c>
      <c r="C266" s="1" t="n">
        <v>45190</v>
      </c>
      <c r="D266" t="inlineStr">
        <is>
          <t>SÖDERMANLANDS LÄN</t>
        </is>
      </c>
      <c r="E266" t="inlineStr">
        <is>
          <t>GNESTA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32273-2022</t>
        </is>
      </c>
      <c r="B267" s="1" t="n">
        <v>44781</v>
      </c>
      <c r="C267" s="1" t="n">
        <v>45190</v>
      </c>
      <c r="D267" t="inlineStr">
        <is>
          <t>SÖDERMANLANDS LÄN</t>
        </is>
      </c>
      <c r="E267" t="inlineStr">
        <is>
          <t>GNESTA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32320-2022</t>
        </is>
      </c>
      <c r="B268" s="1" t="n">
        <v>44781</v>
      </c>
      <c r="C268" s="1" t="n">
        <v>45190</v>
      </c>
      <c r="D268" t="inlineStr">
        <is>
          <t>SÖDERMANLANDS LÄN</t>
        </is>
      </c>
      <c r="E268" t="inlineStr">
        <is>
          <t>GNESTA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32215-2022</t>
        </is>
      </c>
      <c r="B269" s="1" t="n">
        <v>44781</v>
      </c>
      <c r="C269" s="1" t="n">
        <v>45190</v>
      </c>
      <c r="D269" t="inlineStr">
        <is>
          <t>SÖDERMANLANDS LÄN</t>
        </is>
      </c>
      <c r="E269" t="inlineStr">
        <is>
          <t>GNESTA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32854-2022</t>
        </is>
      </c>
      <c r="B270" s="1" t="n">
        <v>44784</v>
      </c>
      <c r="C270" s="1" t="n">
        <v>45190</v>
      </c>
      <c r="D270" t="inlineStr">
        <is>
          <t>SÖDERMANLANDS LÄN</t>
        </is>
      </c>
      <c r="E270" t="inlineStr">
        <is>
          <t>GNESTA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34765-2022</t>
        </is>
      </c>
      <c r="B271" s="1" t="n">
        <v>44795</v>
      </c>
      <c r="C271" s="1" t="n">
        <v>45190</v>
      </c>
      <c r="D271" t="inlineStr">
        <is>
          <t>SÖDERMANLANDS LÄN</t>
        </is>
      </c>
      <c r="E271" t="inlineStr">
        <is>
          <t>GNESTA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36162-2022</t>
        </is>
      </c>
      <c r="B272" s="1" t="n">
        <v>44803</v>
      </c>
      <c r="C272" s="1" t="n">
        <v>45190</v>
      </c>
      <c r="D272" t="inlineStr">
        <is>
          <t>SÖDERMANLANDS LÄN</t>
        </is>
      </c>
      <c r="E272" t="inlineStr">
        <is>
          <t>GNESTA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36205-2022</t>
        </is>
      </c>
      <c r="B273" s="1" t="n">
        <v>44803</v>
      </c>
      <c r="C273" s="1" t="n">
        <v>45190</v>
      </c>
      <c r="D273" t="inlineStr">
        <is>
          <t>SÖDERMANLANDS LÄN</t>
        </is>
      </c>
      <c r="E273" t="inlineStr">
        <is>
          <t>GNESTA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40075-2022</t>
        </is>
      </c>
      <c r="B274" s="1" t="n">
        <v>44819</v>
      </c>
      <c r="C274" s="1" t="n">
        <v>45190</v>
      </c>
      <c r="D274" t="inlineStr">
        <is>
          <t>SÖDERMANLANDS LÄN</t>
        </is>
      </c>
      <c r="E274" t="inlineStr">
        <is>
          <t>GNESTA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40041-2022</t>
        </is>
      </c>
      <c r="B275" s="1" t="n">
        <v>44820</v>
      </c>
      <c r="C275" s="1" t="n">
        <v>45190</v>
      </c>
      <c r="D275" t="inlineStr">
        <is>
          <t>SÖDERMANLANDS LÄN</t>
        </is>
      </c>
      <c r="E275" t="inlineStr">
        <is>
          <t>GNESTA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42200-2022</t>
        </is>
      </c>
      <c r="B276" s="1" t="n">
        <v>44830</v>
      </c>
      <c r="C276" s="1" t="n">
        <v>45190</v>
      </c>
      <c r="D276" t="inlineStr">
        <is>
          <t>SÖDERMANLANDS LÄN</t>
        </is>
      </c>
      <c r="E276" t="inlineStr">
        <is>
          <t>GNESTA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42178-2022</t>
        </is>
      </c>
      <c r="B277" s="1" t="n">
        <v>44830</v>
      </c>
      <c r="C277" s="1" t="n">
        <v>45190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42226-2022</t>
        </is>
      </c>
      <c r="B278" s="1" t="n">
        <v>44830</v>
      </c>
      <c r="C278" s="1" t="n">
        <v>45190</v>
      </c>
      <c r="D278" t="inlineStr">
        <is>
          <t>SÖDERMANLANDS LÄN</t>
        </is>
      </c>
      <c r="E278" t="inlineStr">
        <is>
          <t>GNESTA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42524-2022</t>
        </is>
      </c>
      <c r="B279" s="1" t="n">
        <v>44831</v>
      </c>
      <c r="C279" s="1" t="n">
        <v>45190</v>
      </c>
      <c r="D279" t="inlineStr">
        <is>
          <t>SÖDERMANLANDS LÄN</t>
        </is>
      </c>
      <c r="E279" t="inlineStr">
        <is>
          <t>GNESTA</t>
        </is>
      </c>
      <c r="G279" t="n">
        <v>14.8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42520-2022</t>
        </is>
      </c>
      <c r="B280" s="1" t="n">
        <v>44831</v>
      </c>
      <c r="C280" s="1" t="n">
        <v>45190</v>
      </c>
      <c r="D280" t="inlineStr">
        <is>
          <t>SÖDERMANLANDS LÄN</t>
        </is>
      </c>
      <c r="E280" t="inlineStr">
        <is>
          <t>GNESTA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42516-2022</t>
        </is>
      </c>
      <c r="B281" s="1" t="n">
        <v>44831</v>
      </c>
      <c r="C281" s="1" t="n">
        <v>45190</v>
      </c>
      <c r="D281" t="inlineStr">
        <is>
          <t>SÖDERMANLANDS LÄN</t>
        </is>
      </c>
      <c r="E281" t="inlineStr">
        <is>
          <t>GNESTA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43201-2022</t>
        </is>
      </c>
      <c r="B282" s="1" t="n">
        <v>44833</v>
      </c>
      <c r="C282" s="1" t="n">
        <v>45190</v>
      </c>
      <c r="D282" t="inlineStr">
        <is>
          <t>SÖDERMANLANDS LÄN</t>
        </is>
      </c>
      <c r="E282" t="inlineStr">
        <is>
          <t>GNESTA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43052-2022</t>
        </is>
      </c>
      <c r="B283" s="1" t="n">
        <v>44833</v>
      </c>
      <c r="C283" s="1" t="n">
        <v>45190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43198-2022</t>
        </is>
      </c>
      <c r="B284" s="1" t="n">
        <v>44833</v>
      </c>
      <c r="C284" s="1" t="n">
        <v>45190</v>
      </c>
      <c r="D284" t="inlineStr">
        <is>
          <t>SÖDERMANLANDS LÄN</t>
        </is>
      </c>
      <c r="E284" t="inlineStr">
        <is>
          <t>GNESTA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43192-2022</t>
        </is>
      </c>
      <c r="B285" s="1" t="n">
        <v>44833</v>
      </c>
      <c r="C285" s="1" t="n">
        <v>45190</v>
      </c>
      <c r="D285" t="inlineStr">
        <is>
          <t>SÖDERMANLANDS LÄN</t>
        </is>
      </c>
      <c r="E285" t="inlineStr">
        <is>
          <t>GNESTA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44624-2022</t>
        </is>
      </c>
      <c r="B286" s="1" t="n">
        <v>44839</v>
      </c>
      <c r="C286" s="1" t="n">
        <v>45190</v>
      </c>
      <c r="D286" t="inlineStr">
        <is>
          <t>SÖDERMANLANDS LÄN</t>
        </is>
      </c>
      <c r="E286" t="inlineStr">
        <is>
          <t>GNESTA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44786-2022</t>
        </is>
      </c>
      <c r="B287" s="1" t="n">
        <v>44839</v>
      </c>
      <c r="C287" s="1" t="n">
        <v>45190</v>
      </c>
      <c r="D287" t="inlineStr">
        <is>
          <t>SÖDERMANLANDS LÄN</t>
        </is>
      </c>
      <c r="E287" t="inlineStr">
        <is>
          <t>GNESTA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44788-2022</t>
        </is>
      </c>
      <c r="B288" s="1" t="n">
        <v>44839</v>
      </c>
      <c r="C288" s="1" t="n">
        <v>45190</v>
      </c>
      <c r="D288" t="inlineStr">
        <is>
          <t>SÖDERMANLANDS LÄN</t>
        </is>
      </c>
      <c r="E288" t="inlineStr">
        <is>
          <t>GNESTA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45652-2022</t>
        </is>
      </c>
      <c r="B289" s="1" t="n">
        <v>44841</v>
      </c>
      <c r="C289" s="1" t="n">
        <v>45190</v>
      </c>
      <c r="D289" t="inlineStr">
        <is>
          <t>SÖDERMANLANDS LÄN</t>
        </is>
      </c>
      <c r="E289" t="inlineStr">
        <is>
          <t>GNESTA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47013-2022</t>
        </is>
      </c>
      <c r="B290" s="1" t="n">
        <v>44852</v>
      </c>
      <c r="C290" s="1" t="n">
        <v>45190</v>
      </c>
      <c r="D290" t="inlineStr">
        <is>
          <t>SÖDERMANLANDS LÄN</t>
        </is>
      </c>
      <c r="E290" t="inlineStr">
        <is>
          <t>GNESTA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47969-2022</t>
        </is>
      </c>
      <c r="B291" s="1" t="n">
        <v>44853</v>
      </c>
      <c r="C291" s="1" t="n">
        <v>45190</v>
      </c>
      <c r="D291" t="inlineStr">
        <is>
          <t>SÖDERMANLANDS LÄN</t>
        </is>
      </c>
      <c r="E291" t="inlineStr">
        <is>
          <t>GNESTA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47971-2022</t>
        </is>
      </c>
      <c r="B292" s="1" t="n">
        <v>44853</v>
      </c>
      <c r="C292" s="1" t="n">
        <v>45190</v>
      </c>
      <c r="D292" t="inlineStr">
        <is>
          <t>SÖDERMANLANDS LÄN</t>
        </is>
      </c>
      <c r="E292" t="inlineStr">
        <is>
          <t>GNESTA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49923-2022</t>
        </is>
      </c>
      <c r="B293" s="1" t="n">
        <v>44865</v>
      </c>
      <c r="C293" s="1" t="n">
        <v>45190</v>
      </c>
      <c r="D293" t="inlineStr">
        <is>
          <t>SÖDERMANLANDS LÄN</t>
        </is>
      </c>
      <c r="E293" t="inlineStr">
        <is>
          <t>GNESTA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52247-2022</t>
        </is>
      </c>
      <c r="B294" s="1" t="n">
        <v>44873</v>
      </c>
      <c r="C294" s="1" t="n">
        <v>45190</v>
      </c>
      <c r="D294" t="inlineStr">
        <is>
          <t>SÖDERMANLANDS LÄN</t>
        </is>
      </c>
      <c r="E294" t="inlineStr">
        <is>
          <t>GNESTA</t>
        </is>
      </c>
      <c r="G294" t="n">
        <v>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56611-2022</t>
        </is>
      </c>
      <c r="B295" s="1" t="n">
        <v>44893</v>
      </c>
      <c r="C295" s="1" t="n">
        <v>45190</v>
      </c>
      <c r="D295" t="inlineStr">
        <is>
          <t>SÖDERMANLANDS LÄN</t>
        </is>
      </c>
      <c r="E295" t="inlineStr">
        <is>
          <t>GNESTA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58205-2022</t>
        </is>
      </c>
      <c r="B296" s="1" t="n">
        <v>44901</v>
      </c>
      <c r="C296" s="1" t="n">
        <v>45190</v>
      </c>
      <c r="D296" t="inlineStr">
        <is>
          <t>SÖDERMANLANDS LÄN</t>
        </is>
      </c>
      <c r="E296" t="inlineStr">
        <is>
          <t>GNESTA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58219-2022</t>
        </is>
      </c>
      <c r="B297" s="1" t="n">
        <v>44901</v>
      </c>
      <c r="C297" s="1" t="n">
        <v>45190</v>
      </c>
      <c r="D297" t="inlineStr">
        <is>
          <t>SÖDERMANLANDS LÄN</t>
        </is>
      </c>
      <c r="E297" t="inlineStr">
        <is>
          <t>GNESTA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60124-2022</t>
        </is>
      </c>
      <c r="B298" s="1" t="n">
        <v>44909</v>
      </c>
      <c r="C298" s="1" t="n">
        <v>45190</v>
      </c>
      <c r="D298" t="inlineStr">
        <is>
          <t>SÖDERMANLANDS LÄN</t>
        </is>
      </c>
      <c r="E298" t="inlineStr">
        <is>
          <t>GNESTA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61179-2022</t>
        </is>
      </c>
      <c r="B299" s="1" t="n">
        <v>44915</v>
      </c>
      <c r="C299" s="1" t="n">
        <v>45190</v>
      </c>
      <c r="D299" t="inlineStr">
        <is>
          <t>SÖDERMANLANDS LÄN</t>
        </is>
      </c>
      <c r="E299" t="inlineStr">
        <is>
          <t>GNESTA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61896-2022</t>
        </is>
      </c>
      <c r="B300" s="1" t="n">
        <v>44917</v>
      </c>
      <c r="C300" s="1" t="n">
        <v>45190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62018-2022</t>
        </is>
      </c>
      <c r="B301" s="1" t="n">
        <v>44918</v>
      </c>
      <c r="C301" s="1" t="n">
        <v>45190</v>
      </c>
      <c r="D301" t="inlineStr">
        <is>
          <t>SÖDERMANLANDS LÄN</t>
        </is>
      </c>
      <c r="E301" t="inlineStr">
        <is>
          <t>GNESTA</t>
        </is>
      </c>
      <c r="F301" t="inlineStr">
        <is>
          <t>Kommuner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62022-2022</t>
        </is>
      </c>
      <c r="B302" s="1" t="n">
        <v>44918</v>
      </c>
      <c r="C302" s="1" t="n">
        <v>45190</v>
      </c>
      <c r="D302" t="inlineStr">
        <is>
          <t>SÖDERMANLANDS LÄN</t>
        </is>
      </c>
      <c r="E302" t="inlineStr">
        <is>
          <t>GNESTA</t>
        </is>
      </c>
      <c r="F302" t="inlineStr">
        <is>
          <t>Kommuner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62016-2022</t>
        </is>
      </c>
      <c r="B303" s="1" t="n">
        <v>44918</v>
      </c>
      <c r="C303" s="1" t="n">
        <v>45190</v>
      </c>
      <c r="D303" t="inlineStr">
        <is>
          <t>SÖDERMANLANDS LÄN</t>
        </is>
      </c>
      <c r="E303" t="inlineStr">
        <is>
          <t>GNESTA</t>
        </is>
      </c>
      <c r="F303" t="inlineStr">
        <is>
          <t>Kommuner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62244-2022</t>
        </is>
      </c>
      <c r="B304" s="1" t="n">
        <v>44922</v>
      </c>
      <c r="C304" s="1" t="n">
        <v>45190</v>
      </c>
      <c r="D304" t="inlineStr">
        <is>
          <t>SÖDERMANLANDS LÄN</t>
        </is>
      </c>
      <c r="E304" t="inlineStr">
        <is>
          <t>GNESTA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62216-2022</t>
        </is>
      </c>
      <c r="B305" s="1" t="n">
        <v>44922</v>
      </c>
      <c r="C305" s="1" t="n">
        <v>45190</v>
      </c>
      <c r="D305" t="inlineStr">
        <is>
          <t>SÖDERMANLANDS LÄN</t>
        </is>
      </c>
      <c r="E305" t="inlineStr">
        <is>
          <t>GNESTA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5-2023</t>
        </is>
      </c>
      <c r="B306" s="1" t="n">
        <v>44927</v>
      </c>
      <c r="C306" s="1" t="n">
        <v>45190</v>
      </c>
      <c r="D306" t="inlineStr">
        <is>
          <t>SÖDERMANLANDS LÄN</t>
        </is>
      </c>
      <c r="E306" t="inlineStr">
        <is>
          <t>GNESTA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1378-2023</t>
        </is>
      </c>
      <c r="B307" s="1" t="n">
        <v>44930</v>
      </c>
      <c r="C307" s="1" t="n">
        <v>45190</v>
      </c>
      <c r="D307" t="inlineStr">
        <is>
          <t>SÖDERMANLANDS LÄN</t>
        </is>
      </c>
      <c r="E307" t="inlineStr">
        <is>
          <t>GNESTA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2920-2023</t>
        </is>
      </c>
      <c r="B308" s="1" t="n">
        <v>44945</v>
      </c>
      <c r="C308" s="1" t="n">
        <v>45190</v>
      </c>
      <c r="D308" t="inlineStr">
        <is>
          <t>SÖDERMANLANDS LÄN</t>
        </is>
      </c>
      <c r="E308" t="inlineStr">
        <is>
          <t>GNESTA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3004-2023</t>
        </is>
      </c>
      <c r="B309" s="1" t="n">
        <v>44945</v>
      </c>
      <c r="C309" s="1" t="n">
        <v>45190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3003-2023</t>
        </is>
      </c>
      <c r="B310" s="1" t="n">
        <v>44945</v>
      </c>
      <c r="C310" s="1" t="n">
        <v>45190</v>
      </c>
      <c r="D310" t="inlineStr">
        <is>
          <t>SÖDERMANLANDS LÄN</t>
        </is>
      </c>
      <c r="E310" t="inlineStr">
        <is>
          <t>GNESTA</t>
        </is>
      </c>
      <c r="F310" t="inlineStr">
        <is>
          <t>Kommuner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3002-2023</t>
        </is>
      </c>
      <c r="B311" s="1" t="n">
        <v>44945</v>
      </c>
      <c r="C311" s="1" t="n">
        <v>45190</v>
      </c>
      <c r="D311" t="inlineStr">
        <is>
          <t>SÖDERMANLANDS LÄN</t>
        </is>
      </c>
      <c r="E311" t="inlineStr">
        <is>
          <t>GNESTA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3227-2023</t>
        </is>
      </c>
      <c r="B312" s="1" t="n">
        <v>44946</v>
      </c>
      <c r="C312" s="1" t="n">
        <v>45190</v>
      </c>
      <c r="D312" t="inlineStr">
        <is>
          <t>SÖDERMANLANDS LÄN</t>
        </is>
      </c>
      <c r="E312" t="inlineStr">
        <is>
          <t>GNESTA</t>
        </is>
      </c>
      <c r="F312" t="inlineStr">
        <is>
          <t>Kommuner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3847-2023</t>
        </is>
      </c>
      <c r="B313" s="1" t="n">
        <v>44951</v>
      </c>
      <c r="C313" s="1" t="n">
        <v>45190</v>
      </c>
      <c r="D313" t="inlineStr">
        <is>
          <t>SÖDERMANLANDS LÄN</t>
        </is>
      </c>
      <c r="E313" t="inlineStr">
        <is>
          <t>GNESTA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4509-2023</t>
        </is>
      </c>
      <c r="B314" s="1" t="n">
        <v>44956</v>
      </c>
      <c r="C314" s="1" t="n">
        <v>45190</v>
      </c>
      <c r="D314" t="inlineStr">
        <is>
          <t>SÖDERMANLANDS LÄN</t>
        </is>
      </c>
      <c r="E314" t="inlineStr">
        <is>
          <t>GNESTA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5822-2023</t>
        </is>
      </c>
      <c r="B315" s="1" t="n">
        <v>44958</v>
      </c>
      <c r="C315" s="1" t="n">
        <v>45190</v>
      </c>
      <c r="D315" t="inlineStr">
        <is>
          <t>SÖDERMANLANDS LÄN</t>
        </is>
      </c>
      <c r="E315" t="inlineStr">
        <is>
          <t>GNESTA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5928-2023</t>
        </is>
      </c>
      <c r="B316" s="1" t="n">
        <v>44963</v>
      </c>
      <c r="C316" s="1" t="n">
        <v>45190</v>
      </c>
      <c r="D316" t="inlineStr">
        <is>
          <t>SÖDERMANLANDS LÄN</t>
        </is>
      </c>
      <c r="E316" t="inlineStr">
        <is>
          <t>GNESTA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6216-2023</t>
        </is>
      </c>
      <c r="B317" s="1" t="n">
        <v>44964</v>
      </c>
      <c r="C317" s="1" t="n">
        <v>45190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7292-2023</t>
        </is>
      </c>
      <c r="B318" s="1" t="n">
        <v>44970</v>
      </c>
      <c r="C318" s="1" t="n">
        <v>45190</v>
      </c>
      <c r="D318" t="inlineStr">
        <is>
          <t>SÖDERMANLANDS LÄN</t>
        </is>
      </c>
      <c r="E318" t="inlineStr">
        <is>
          <t>GNESTA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7644-2023</t>
        </is>
      </c>
      <c r="B319" s="1" t="n">
        <v>44972</v>
      </c>
      <c r="C319" s="1" t="n">
        <v>45190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45190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7669-2023</t>
        </is>
      </c>
      <c r="B321" s="1" t="n">
        <v>44972</v>
      </c>
      <c r="C321" s="1" t="n">
        <v>45190</v>
      </c>
      <c r="D321" t="inlineStr">
        <is>
          <t>SÖDERMANLANDS LÄN</t>
        </is>
      </c>
      <c r="E321" t="inlineStr">
        <is>
          <t>GNESTA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7735-2023</t>
        </is>
      </c>
      <c r="B322" s="1" t="n">
        <v>44973</v>
      </c>
      <c r="C322" s="1" t="n">
        <v>45190</v>
      </c>
      <c r="D322" t="inlineStr">
        <is>
          <t>SÖDERMANLANDS LÄN</t>
        </is>
      </c>
      <c r="E322" t="inlineStr">
        <is>
          <t>GNESTA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7794-2023</t>
        </is>
      </c>
      <c r="B323" s="1" t="n">
        <v>44973</v>
      </c>
      <c r="C323" s="1" t="n">
        <v>45190</v>
      </c>
      <c r="D323" t="inlineStr">
        <is>
          <t>SÖDERMANLANDS LÄN</t>
        </is>
      </c>
      <c r="E323" t="inlineStr">
        <is>
          <t>GNESTA</t>
        </is>
      </c>
      <c r="G323" t="n">
        <v>10.2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7803-2023</t>
        </is>
      </c>
      <c r="B324" s="1" t="n">
        <v>44973</v>
      </c>
      <c r="C324" s="1" t="n">
        <v>45190</v>
      </c>
      <c r="D324" t="inlineStr">
        <is>
          <t>SÖDERMANLANDS LÄN</t>
        </is>
      </c>
      <c r="E324" t="inlineStr">
        <is>
          <t>GNESTA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8013-2023</t>
        </is>
      </c>
      <c r="B325" s="1" t="n">
        <v>44973</v>
      </c>
      <c r="C325" s="1" t="n">
        <v>45190</v>
      </c>
      <c r="D325" t="inlineStr">
        <is>
          <t>SÖDERMANLANDS LÄN</t>
        </is>
      </c>
      <c r="E325" t="inlineStr">
        <is>
          <t>GNESTA</t>
        </is>
      </c>
      <c r="G325" t="n">
        <v>10.6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8018-2023</t>
        </is>
      </c>
      <c r="B326" s="1" t="n">
        <v>44973</v>
      </c>
      <c r="C326" s="1" t="n">
        <v>45190</v>
      </c>
      <c r="D326" t="inlineStr">
        <is>
          <t>SÖDERMANLANDS LÄN</t>
        </is>
      </c>
      <c r="E326" t="inlineStr">
        <is>
          <t>GNESTA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7777-2023</t>
        </is>
      </c>
      <c r="B327" s="1" t="n">
        <v>44973</v>
      </c>
      <c r="C327" s="1" t="n">
        <v>45190</v>
      </c>
      <c r="D327" t="inlineStr">
        <is>
          <t>SÖDERMANLANDS LÄN</t>
        </is>
      </c>
      <c r="E327" t="inlineStr">
        <is>
          <t>GNESTA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7748-2023</t>
        </is>
      </c>
      <c r="B328" s="1" t="n">
        <v>44973</v>
      </c>
      <c r="C328" s="1" t="n">
        <v>45190</v>
      </c>
      <c r="D328" t="inlineStr">
        <is>
          <t>SÖDERMANLANDS LÄN</t>
        </is>
      </c>
      <c r="E328" t="inlineStr">
        <is>
          <t>GNESTA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7785-2023</t>
        </is>
      </c>
      <c r="B329" s="1" t="n">
        <v>44973</v>
      </c>
      <c r="C329" s="1" t="n">
        <v>45190</v>
      </c>
      <c r="D329" t="inlineStr">
        <is>
          <t>SÖDERMANLANDS LÄN</t>
        </is>
      </c>
      <c r="E329" t="inlineStr">
        <is>
          <t>GNESTA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9178-2023</t>
        </is>
      </c>
      <c r="B330" s="1" t="n">
        <v>44980</v>
      </c>
      <c r="C330" s="1" t="n">
        <v>45190</v>
      </c>
      <c r="D330" t="inlineStr">
        <is>
          <t>SÖDERMANLANDS LÄN</t>
        </is>
      </c>
      <c r="E330" t="inlineStr">
        <is>
          <t>GNESTA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9325-2023</t>
        </is>
      </c>
      <c r="B331" s="1" t="n">
        <v>44980</v>
      </c>
      <c r="C331" s="1" t="n">
        <v>45190</v>
      </c>
      <c r="D331" t="inlineStr">
        <is>
          <t>SÖDERMANLANDS LÄN</t>
        </is>
      </c>
      <c r="E331" t="inlineStr">
        <is>
          <t>GNESTA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11726-2023</t>
        </is>
      </c>
      <c r="B332" s="1" t="n">
        <v>44994</v>
      </c>
      <c r="C332" s="1" t="n">
        <v>45190</v>
      </c>
      <c r="D332" t="inlineStr">
        <is>
          <t>SÖDERMANLANDS LÄN</t>
        </is>
      </c>
      <c r="E332" t="inlineStr">
        <is>
          <t>GNESTA</t>
        </is>
      </c>
      <c r="G332" t="n">
        <v>13.4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11746-2023</t>
        </is>
      </c>
      <c r="B333" s="1" t="n">
        <v>44994</v>
      </c>
      <c r="C333" s="1" t="n">
        <v>45190</v>
      </c>
      <c r="D333" t="inlineStr">
        <is>
          <t>SÖDERMANLANDS LÄN</t>
        </is>
      </c>
      <c r="E333" t="inlineStr">
        <is>
          <t>GNESTA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12624-2023</t>
        </is>
      </c>
      <c r="B334" s="1" t="n">
        <v>45000</v>
      </c>
      <c r="C334" s="1" t="n">
        <v>45190</v>
      </c>
      <c r="D334" t="inlineStr">
        <is>
          <t>SÖDERMANLANDS LÄN</t>
        </is>
      </c>
      <c r="E334" t="inlineStr">
        <is>
          <t>GNESTA</t>
        </is>
      </c>
      <c r="F334" t="inlineStr">
        <is>
          <t>Allmännings- och besparingsskogar</t>
        </is>
      </c>
      <c r="G334" t="n">
        <v>19.1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13046-2023</t>
        </is>
      </c>
      <c r="B335" s="1" t="n">
        <v>45002</v>
      </c>
      <c r="C335" s="1" t="n">
        <v>45190</v>
      </c>
      <c r="D335" t="inlineStr">
        <is>
          <t>SÖDERMANLANDS LÄN</t>
        </is>
      </c>
      <c r="E335" t="inlineStr">
        <is>
          <t>GNESTA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13346-2023</t>
        </is>
      </c>
      <c r="B336" s="1" t="n">
        <v>45005</v>
      </c>
      <c r="C336" s="1" t="n">
        <v>45190</v>
      </c>
      <c r="D336" t="inlineStr">
        <is>
          <t>SÖDERMANLANDS LÄN</t>
        </is>
      </c>
      <c r="E336" t="inlineStr">
        <is>
          <t>GNESTA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13351-2023</t>
        </is>
      </c>
      <c r="B337" s="1" t="n">
        <v>45005</v>
      </c>
      <c r="C337" s="1" t="n">
        <v>45190</v>
      </c>
      <c r="D337" t="inlineStr">
        <is>
          <t>SÖDERMANLANDS LÄN</t>
        </is>
      </c>
      <c r="E337" t="inlineStr">
        <is>
          <t>GNESTA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14055-2023</t>
        </is>
      </c>
      <c r="B338" s="1" t="n">
        <v>45008</v>
      </c>
      <c r="C338" s="1" t="n">
        <v>45190</v>
      </c>
      <c r="D338" t="inlineStr">
        <is>
          <t>SÖDERMANLANDS LÄN</t>
        </is>
      </c>
      <c r="E338" t="inlineStr">
        <is>
          <t>GNESTA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17185-2023</t>
        </is>
      </c>
      <c r="B339" s="1" t="n">
        <v>45034</v>
      </c>
      <c r="C339" s="1" t="n">
        <v>45190</v>
      </c>
      <c r="D339" t="inlineStr">
        <is>
          <t>SÖDERMANLANDS LÄN</t>
        </is>
      </c>
      <c r="E339" t="inlineStr">
        <is>
          <t>GNESTA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17155-2023</t>
        </is>
      </c>
      <c r="B340" s="1" t="n">
        <v>45034</v>
      </c>
      <c r="C340" s="1" t="n">
        <v>45190</v>
      </c>
      <c r="D340" t="inlineStr">
        <is>
          <t>SÖDERMANLANDS LÄN</t>
        </is>
      </c>
      <c r="E340" t="inlineStr">
        <is>
          <t>GNESTA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17183-2023</t>
        </is>
      </c>
      <c r="B341" s="1" t="n">
        <v>45034</v>
      </c>
      <c r="C341" s="1" t="n">
        <v>45190</v>
      </c>
      <c r="D341" t="inlineStr">
        <is>
          <t>SÖDERMANLANDS LÄN</t>
        </is>
      </c>
      <c r="E341" t="inlineStr">
        <is>
          <t>GNESTA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17653-2023</t>
        </is>
      </c>
      <c r="B342" s="1" t="n">
        <v>45036</v>
      </c>
      <c r="C342" s="1" t="n">
        <v>45190</v>
      </c>
      <c r="D342" t="inlineStr">
        <is>
          <t>SÖDERMANLANDS LÄN</t>
        </is>
      </c>
      <c r="E342" t="inlineStr">
        <is>
          <t>GNESTA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18406-2023</t>
        </is>
      </c>
      <c r="B343" s="1" t="n">
        <v>45042</v>
      </c>
      <c r="C343" s="1" t="n">
        <v>45190</v>
      </c>
      <c r="D343" t="inlineStr">
        <is>
          <t>SÖDERMANLANDS LÄN</t>
        </is>
      </c>
      <c r="E343" t="inlineStr">
        <is>
          <t>GNESTA</t>
        </is>
      </c>
      <c r="F343" t="inlineStr">
        <is>
          <t>Holmen skog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18763-2023</t>
        </is>
      </c>
      <c r="B344" s="1" t="n">
        <v>45043</v>
      </c>
      <c r="C344" s="1" t="n">
        <v>45190</v>
      </c>
      <c r="D344" t="inlineStr">
        <is>
          <t>SÖDERMANLANDS LÄN</t>
        </is>
      </c>
      <c r="E344" t="inlineStr">
        <is>
          <t>GNESTA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18898-2023</t>
        </is>
      </c>
      <c r="B345" s="1" t="n">
        <v>45044</v>
      </c>
      <c r="C345" s="1" t="n">
        <v>45190</v>
      </c>
      <c r="D345" t="inlineStr">
        <is>
          <t>SÖDERMANLANDS LÄN</t>
        </is>
      </c>
      <c r="E345" t="inlineStr">
        <is>
          <t>GNESTA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18902-2023</t>
        </is>
      </c>
      <c r="B346" s="1" t="n">
        <v>45044</v>
      </c>
      <c r="C346" s="1" t="n">
        <v>45190</v>
      </c>
      <c r="D346" t="inlineStr">
        <is>
          <t>SÖDERMANLANDS LÄN</t>
        </is>
      </c>
      <c r="E346" t="inlineStr">
        <is>
          <t>GNESTA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18900-2023</t>
        </is>
      </c>
      <c r="B347" s="1" t="n">
        <v>45044</v>
      </c>
      <c r="C347" s="1" t="n">
        <v>45190</v>
      </c>
      <c r="D347" t="inlineStr">
        <is>
          <t>SÖDERMANLANDS LÄN</t>
        </is>
      </c>
      <c r="E347" t="inlineStr">
        <is>
          <t>GNESTA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19126-2023</t>
        </is>
      </c>
      <c r="B348" s="1" t="n">
        <v>45048</v>
      </c>
      <c r="C348" s="1" t="n">
        <v>45190</v>
      </c>
      <c r="D348" t="inlineStr">
        <is>
          <t>SÖDERMANLANDS LÄN</t>
        </is>
      </c>
      <c r="E348" t="inlineStr">
        <is>
          <t>GNESTA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19149-2023</t>
        </is>
      </c>
      <c r="B349" s="1" t="n">
        <v>45048</v>
      </c>
      <c r="C349" s="1" t="n">
        <v>45190</v>
      </c>
      <c r="D349" t="inlineStr">
        <is>
          <t>SÖDERMANLANDS LÄN</t>
        </is>
      </c>
      <c r="E349" t="inlineStr">
        <is>
          <t>GNESTA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19054-2023</t>
        </is>
      </c>
      <c r="B350" s="1" t="n">
        <v>45048</v>
      </c>
      <c r="C350" s="1" t="n">
        <v>45190</v>
      </c>
      <c r="D350" t="inlineStr">
        <is>
          <t>SÖDERMANLANDS LÄN</t>
        </is>
      </c>
      <c r="E350" t="inlineStr">
        <is>
          <t>GNESTA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21174-2023</t>
        </is>
      </c>
      <c r="B351" s="1" t="n">
        <v>45062</v>
      </c>
      <c r="C351" s="1" t="n">
        <v>45190</v>
      </c>
      <c r="D351" t="inlineStr">
        <is>
          <t>SÖDERMANLANDS LÄN</t>
        </is>
      </c>
      <c r="E351" t="inlineStr">
        <is>
          <t>GNESTA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21172-2023</t>
        </is>
      </c>
      <c r="B352" s="1" t="n">
        <v>45062</v>
      </c>
      <c r="C352" s="1" t="n">
        <v>45190</v>
      </c>
      <c r="D352" t="inlineStr">
        <is>
          <t>SÖDERMANLANDS LÄN</t>
        </is>
      </c>
      <c r="E352" t="inlineStr">
        <is>
          <t>GNESTA</t>
        </is>
      </c>
      <c r="F352" t="inlineStr">
        <is>
          <t>Övriga Aktiebolag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21854-2023</t>
        </is>
      </c>
      <c r="B353" s="1" t="n">
        <v>45068</v>
      </c>
      <c r="C353" s="1" t="n">
        <v>45190</v>
      </c>
      <c r="D353" t="inlineStr">
        <is>
          <t>SÖDERMANLANDS LÄN</t>
        </is>
      </c>
      <c r="E353" t="inlineStr">
        <is>
          <t>GNESTA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21858-2023</t>
        </is>
      </c>
      <c r="B354" s="1" t="n">
        <v>45068</v>
      </c>
      <c r="C354" s="1" t="n">
        <v>45190</v>
      </c>
      <c r="D354" t="inlineStr">
        <is>
          <t>SÖDERMANLANDS LÄN</t>
        </is>
      </c>
      <c r="E354" t="inlineStr">
        <is>
          <t>GNESTA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21860-2023</t>
        </is>
      </c>
      <c r="B355" s="1" t="n">
        <v>45068</v>
      </c>
      <c r="C355" s="1" t="n">
        <v>45190</v>
      </c>
      <c r="D355" t="inlineStr">
        <is>
          <t>SÖDERMANLANDS LÄN</t>
        </is>
      </c>
      <c r="E355" t="inlineStr">
        <is>
          <t>GNESTA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23726-2023</t>
        </is>
      </c>
      <c r="B356" s="1" t="n">
        <v>45077</v>
      </c>
      <c r="C356" s="1" t="n">
        <v>45190</v>
      </c>
      <c r="D356" t="inlineStr">
        <is>
          <t>SÖDERMANLANDS LÄN</t>
        </is>
      </c>
      <c r="E356" t="inlineStr">
        <is>
          <t>GNESTA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23962-2023</t>
        </is>
      </c>
      <c r="B357" s="1" t="n">
        <v>45078</v>
      </c>
      <c r="C357" s="1" t="n">
        <v>45190</v>
      </c>
      <c r="D357" t="inlineStr">
        <is>
          <t>SÖDERMANLANDS LÄN</t>
        </is>
      </c>
      <c r="E357" t="inlineStr">
        <is>
          <t>GNESTA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25615-2023</t>
        </is>
      </c>
      <c r="B358" s="1" t="n">
        <v>45089</v>
      </c>
      <c r="C358" s="1" t="n">
        <v>45190</v>
      </c>
      <c r="D358" t="inlineStr">
        <is>
          <t>SÖDERMANLANDS LÄN</t>
        </is>
      </c>
      <c r="E358" t="inlineStr">
        <is>
          <t>GNESTA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28183-2023</t>
        </is>
      </c>
      <c r="B359" s="1" t="n">
        <v>45099</v>
      </c>
      <c r="C359" s="1" t="n">
        <v>45190</v>
      </c>
      <c r="D359" t="inlineStr">
        <is>
          <t>SÖDERMANLANDS LÄN</t>
        </is>
      </c>
      <c r="E359" t="inlineStr">
        <is>
          <t>GNESTA</t>
        </is>
      </c>
      <c r="G359" t="n">
        <v>25.3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28458-2023</t>
        </is>
      </c>
      <c r="B360" s="1" t="n">
        <v>45103</v>
      </c>
      <c r="C360" s="1" t="n">
        <v>45190</v>
      </c>
      <c r="D360" t="inlineStr">
        <is>
          <t>SÖDERMANLANDS LÄN</t>
        </is>
      </c>
      <c r="E360" t="inlineStr">
        <is>
          <t>GNESTA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31498-2023</t>
        </is>
      </c>
      <c r="B361" s="1" t="n">
        <v>45104</v>
      </c>
      <c r="C361" s="1" t="n">
        <v>45190</v>
      </c>
      <c r="D361" t="inlineStr">
        <is>
          <t>SÖDERMANLANDS LÄN</t>
        </is>
      </c>
      <c r="E361" t="inlineStr">
        <is>
          <t>GNESTA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31499-2023</t>
        </is>
      </c>
      <c r="B362" s="1" t="n">
        <v>45104</v>
      </c>
      <c r="C362" s="1" t="n">
        <v>45190</v>
      </c>
      <c r="D362" t="inlineStr">
        <is>
          <t>SÖDERMANLANDS LÄN</t>
        </is>
      </c>
      <c r="E362" t="inlineStr">
        <is>
          <t>GNESTA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31500-2023</t>
        </is>
      </c>
      <c r="B363" s="1" t="n">
        <v>45104</v>
      </c>
      <c r="C363" s="1" t="n">
        <v>45190</v>
      </c>
      <c r="D363" t="inlineStr">
        <is>
          <t>SÖDERMANLANDS LÄN</t>
        </is>
      </c>
      <c r="E363" t="inlineStr">
        <is>
          <t>GNESTA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34429-2023</t>
        </is>
      </c>
      <c r="B364" s="1" t="n">
        <v>45133</v>
      </c>
      <c r="C364" s="1" t="n">
        <v>45190</v>
      </c>
      <c r="D364" t="inlineStr">
        <is>
          <t>SÖDERMANLANDS LÄN</t>
        </is>
      </c>
      <c r="E364" t="inlineStr">
        <is>
          <t>GNESTA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34425-2023</t>
        </is>
      </c>
      <c r="B365" s="1" t="n">
        <v>45133</v>
      </c>
      <c r="C365" s="1" t="n">
        <v>45190</v>
      </c>
      <c r="D365" t="inlineStr">
        <is>
          <t>SÖDERMANLANDS LÄN</t>
        </is>
      </c>
      <c r="E365" t="inlineStr">
        <is>
          <t>GNESTA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34426-2023</t>
        </is>
      </c>
      <c r="B366" s="1" t="n">
        <v>45133</v>
      </c>
      <c r="C366" s="1" t="n">
        <v>45190</v>
      </c>
      <c r="D366" t="inlineStr">
        <is>
          <t>SÖDERMANLANDS LÄN</t>
        </is>
      </c>
      <c r="E366" t="inlineStr">
        <is>
          <t>GNESTA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34437-2023</t>
        </is>
      </c>
      <c r="B367" s="1" t="n">
        <v>45133</v>
      </c>
      <c r="C367" s="1" t="n">
        <v>45190</v>
      </c>
      <c r="D367" t="inlineStr">
        <is>
          <t>SÖDERMANLANDS LÄN</t>
        </is>
      </c>
      <c r="E367" t="inlineStr">
        <is>
          <t>GNESTA</t>
        </is>
      </c>
      <c r="G367" t="n">
        <v>9.699999999999999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34384-2023</t>
        </is>
      </c>
      <c r="B368" s="1" t="n">
        <v>45139</v>
      </c>
      <c r="C368" s="1" t="n">
        <v>45190</v>
      </c>
      <c r="D368" t="inlineStr">
        <is>
          <t>SÖDERMANLANDS LÄN</t>
        </is>
      </c>
      <c r="E368" t="inlineStr">
        <is>
          <t>GNESTA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34392-2023</t>
        </is>
      </c>
      <c r="B369" s="1" t="n">
        <v>45139</v>
      </c>
      <c r="C369" s="1" t="n">
        <v>45190</v>
      </c>
      <c r="D369" t="inlineStr">
        <is>
          <t>SÖDERMANLANDS LÄN</t>
        </is>
      </c>
      <c r="E369" t="inlineStr">
        <is>
          <t>GNESTA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34435-2023</t>
        </is>
      </c>
      <c r="B370" s="1" t="n">
        <v>45139</v>
      </c>
      <c r="C370" s="1" t="n">
        <v>45190</v>
      </c>
      <c r="D370" t="inlineStr">
        <is>
          <t>SÖDERMANLANDS LÄN</t>
        </is>
      </c>
      <c r="E370" t="inlineStr">
        <is>
          <t>GNESTA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34615-2023</t>
        </is>
      </c>
      <c r="B371" s="1" t="n">
        <v>45140</v>
      </c>
      <c r="C371" s="1" t="n">
        <v>45190</v>
      </c>
      <c r="D371" t="inlineStr">
        <is>
          <t>SÖDERMANLANDS LÄN</t>
        </is>
      </c>
      <c r="E371" t="inlineStr">
        <is>
          <t>GNESTA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34596-2023</t>
        </is>
      </c>
      <c r="B372" s="1" t="n">
        <v>45140</v>
      </c>
      <c r="C372" s="1" t="n">
        <v>45190</v>
      </c>
      <c r="D372" t="inlineStr">
        <is>
          <t>SÖDERMANLANDS LÄN</t>
        </is>
      </c>
      <c r="E372" t="inlineStr">
        <is>
          <t>GNESTA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36333-2023</t>
        </is>
      </c>
      <c r="B373" s="1" t="n">
        <v>45152</v>
      </c>
      <c r="C373" s="1" t="n">
        <v>45190</v>
      </c>
      <c r="D373" t="inlineStr">
        <is>
          <t>SÖDERMANLANDS LÄN</t>
        </is>
      </c>
      <c r="E373" t="inlineStr">
        <is>
          <t>GNESTA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36308-2023</t>
        </is>
      </c>
      <c r="B374" s="1" t="n">
        <v>45152</v>
      </c>
      <c r="C374" s="1" t="n">
        <v>45190</v>
      </c>
      <c r="D374" t="inlineStr">
        <is>
          <t>SÖDERMANLANDS LÄN</t>
        </is>
      </c>
      <c r="E374" t="inlineStr">
        <is>
          <t>GNESTA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38961-2023</t>
        </is>
      </c>
      <c r="B375" s="1" t="n">
        <v>45163</v>
      </c>
      <c r="C375" s="1" t="n">
        <v>45190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40133-2023</t>
        </is>
      </c>
      <c r="B376" s="1" t="n">
        <v>45169</v>
      </c>
      <c r="C376" s="1" t="n">
        <v>45190</v>
      </c>
      <c r="D376" t="inlineStr">
        <is>
          <t>SÖDERMANLANDS LÄN</t>
        </is>
      </c>
      <c r="E376" t="inlineStr">
        <is>
          <t>GNESTA</t>
        </is>
      </c>
      <c r="F376" t="inlineStr">
        <is>
          <t>Holmen skog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43079-2023</t>
        </is>
      </c>
      <c r="B377" s="1" t="n">
        <v>45182</v>
      </c>
      <c r="C377" s="1" t="n">
        <v>45190</v>
      </c>
      <c r="D377" t="inlineStr">
        <is>
          <t>SÖDERMANLANDS LÄN</t>
        </is>
      </c>
      <c r="E377" t="inlineStr">
        <is>
          <t>GNESTA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43076-2023</t>
        </is>
      </c>
      <c r="B378" s="1" t="n">
        <v>45182</v>
      </c>
      <c r="C378" s="1" t="n">
        <v>45190</v>
      </c>
      <c r="D378" t="inlineStr">
        <is>
          <t>SÖDERMANLANDS LÄN</t>
        </is>
      </c>
      <c r="E378" t="inlineStr">
        <is>
          <t>GNESTA</t>
        </is>
      </c>
      <c r="G378" t="n">
        <v>18.2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43081-2023</t>
        </is>
      </c>
      <c r="B379" s="1" t="n">
        <v>45182</v>
      </c>
      <c r="C379" s="1" t="n">
        <v>45190</v>
      </c>
      <c r="D379" t="inlineStr">
        <is>
          <t>SÖDERMANLANDS LÄN</t>
        </is>
      </c>
      <c r="E379" t="inlineStr">
        <is>
          <t>GNESTA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>
      <c r="A380" t="inlineStr">
        <is>
          <t>A 44208-2023</t>
        </is>
      </c>
      <c r="B380" s="1" t="n">
        <v>45188</v>
      </c>
      <c r="C380" s="1" t="n">
        <v>45190</v>
      </c>
      <c r="D380" t="inlineStr">
        <is>
          <t>SÖDERMANLANDS LÄN</t>
        </is>
      </c>
      <c r="E380" t="inlineStr">
        <is>
          <t>GNESTA</t>
        </is>
      </c>
      <c r="F380" t="inlineStr">
        <is>
          <t>Holmen skog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2023-09-21T06:50:38Z</dcterms:created>
  <dcterms:modified xmlns:dcterms="http://purl.org/dc/terms/" xmlns:xsi="http://www.w3.org/2001/XMLSchema-instance" xsi:type="dcterms:W3CDTF">2023-09-21T06:50:38Z</dcterms:modified>
</cp:coreProperties>
</file>