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1484-2020</t>
        </is>
      </c>
      <c r="B2" s="1" t="n">
        <v>43843</v>
      </c>
      <c r="C2" s="1" t="n">
        <v>45203</v>
      </c>
      <c r="D2" t="inlineStr">
        <is>
          <t>VÄSTRA GÖTALANDS LÄN</t>
        </is>
      </c>
      <c r="E2" t="inlineStr">
        <is>
          <t>GÖTENE</t>
        </is>
      </c>
      <c r="G2" t="n">
        <v>16.6</v>
      </c>
      <c r="H2" t="n">
        <v>5</v>
      </c>
      <c r="I2" t="n">
        <v>2</v>
      </c>
      <c r="J2" t="n">
        <v>4</v>
      </c>
      <c r="K2" t="n">
        <v>0</v>
      </c>
      <c r="L2" t="n">
        <v>0</v>
      </c>
      <c r="M2" t="n">
        <v>1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Skogsalm
Gul dropplav
Krusfrö
Svinrot
Vippärt
Brun nållav
Tvåblad
Fläcknycklar
Grönvit nattviol
Nattviol
Gullviva</t>
        </is>
      </c>
      <c r="S2">
        <f>HYPERLINK("https://klasma.github.io/Logging_GOTENE/artfynd/A 1484-2020.xlsx", "A 1484-2020")</f>
        <v/>
      </c>
      <c r="T2">
        <f>HYPERLINK("https://klasma.github.io/Logging_GOTENE/kartor/A 1484-2020.png", "A 1484-2020")</f>
        <v/>
      </c>
      <c r="V2">
        <f>HYPERLINK("https://klasma.github.io/Logging_GOTENE/klagomål/A 1484-2020.docx", "A 1484-2020")</f>
        <v/>
      </c>
      <c r="W2">
        <f>HYPERLINK("https://klasma.github.io/Logging_GOTENE/klagomålsmail/A 1484-2020.docx", "A 1484-2020")</f>
        <v/>
      </c>
      <c r="X2">
        <f>HYPERLINK("https://klasma.github.io/Logging_GOTENE/tillsyn/A 1484-2020.docx", "A 1484-2020")</f>
        <v/>
      </c>
      <c r="Y2">
        <f>HYPERLINK("https://klasma.github.io/Logging_GOTENE/tillsynsmail/A 1484-2020.docx", "A 1484-2020")</f>
        <v/>
      </c>
    </row>
    <row r="3" ht="15" customHeight="1">
      <c r="A3" t="inlineStr">
        <is>
          <t>A 28254-2023</t>
        </is>
      </c>
      <c r="B3" s="1" t="n">
        <v>45099</v>
      </c>
      <c r="C3" s="1" t="n">
        <v>45203</v>
      </c>
      <c r="D3" t="inlineStr">
        <is>
          <t>VÄSTRA GÖTALANDS LÄN</t>
        </is>
      </c>
      <c r="E3" t="inlineStr">
        <is>
          <t>GÖTENE</t>
        </is>
      </c>
      <c r="G3" t="n">
        <v>11.6</v>
      </c>
      <c r="H3" t="n">
        <v>6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9</v>
      </c>
      <c r="R3" s="2" t="inlineStr">
        <is>
          <t>Brunlångöra
Dammfladdermus
Dvärglin
Nordfladdermus
Blodticka
Gulpudrad spiklav
Dvärgpipistrell
Större brunfladdermus
Vattenfladdermus</t>
        </is>
      </c>
      <c r="S3">
        <f>HYPERLINK("https://klasma.github.io/Logging_GOTENE/artfynd/A 28254-2023.xlsx", "A 28254-2023")</f>
        <v/>
      </c>
      <c r="T3">
        <f>HYPERLINK("https://klasma.github.io/Logging_GOTENE/kartor/A 28254-2023.png", "A 28254-2023")</f>
        <v/>
      </c>
      <c r="V3">
        <f>HYPERLINK("https://klasma.github.io/Logging_GOTENE/klagomål/A 28254-2023.docx", "A 28254-2023")</f>
        <v/>
      </c>
      <c r="W3">
        <f>HYPERLINK("https://klasma.github.io/Logging_GOTENE/klagomålsmail/A 28254-2023.docx", "A 28254-2023")</f>
        <v/>
      </c>
      <c r="X3">
        <f>HYPERLINK("https://klasma.github.io/Logging_GOTENE/tillsyn/A 28254-2023.docx", "A 28254-2023")</f>
        <v/>
      </c>
      <c r="Y3">
        <f>HYPERLINK("https://klasma.github.io/Logging_GOTENE/tillsynsmail/A 28254-2023.docx", "A 28254-2023")</f>
        <v/>
      </c>
    </row>
    <row r="4" ht="15" customHeight="1">
      <c r="A4" t="inlineStr">
        <is>
          <t>A 12865-2022</t>
        </is>
      </c>
      <c r="B4" s="1" t="n">
        <v>44642</v>
      </c>
      <c r="C4" s="1" t="n">
        <v>45203</v>
      </c>
      <c r="D4" t="inlineStr">
        <is>
          <t>VÄSTRA GÖTALANDS LÄN</t>
        </is>
      </c>
      <c r="E4" t="inlineStr">
        <is>
          <t>GÖTENE</t>
        </is>
      </c>
      <c r="G4" t="n">
        <v>0.5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Större brunfladdermus
Vattenfladdermus</t>
        </is>
      </c>
      <c r="S4">
        <f>HYPERLINK("https://klasma.github.io/Logging_GOTENE/artfynd/A 12865-2022.xlsx", "A 12865-2022")</f>
        <v/>
      </c>
      <c r="T4">
        <f>HYPERLINK("https://klasma.github.io/Logging_GOTENE/kartor/A 12865-2022.png", "A 12865-2022")</f>
        <v/>
      </c>
      <c r="V4">
        <f>HYPERLINK("https://klasma.github.io/Logging_GOTENE/klagomål/A 12865-2022.docx", "A 12865-2022")</f>
        <v/>
      </c>
      <c r="W4">
        <f>HYPERLINK("https://klasma.github.io/Logging_GOTENE/klagomålsmail/A 12865-2022.docx", "A 12865-2022")</f>
        <v/>
      </c>
      <c r="X4">
        <f>HYPERLINK("https://klasma.github.io/Logging_GOTENE/tillsyn/A 12865-2022.docx", "A 12865-2022")</f>
        <v/>
      </c>
      <c r="Y4">
        <f>HYPERLINK("https://klasma.github.io/Logging_GOTENE/tillsynsmail/A 12865-2022.docx", "A 12865-2022")</f>
        <v/>
      </c>
    </row>
    <row r="5" ht="15" customHeight="1">
      <c r="A5" t="inlineStr">
        <is>
          <t>A 1486-2020</t>
        </is>
      </c>
      <c r="B5" s="1" t="n">
        <v>43843</v>
      </c>
      <c r="C5" s="1" t="n">
        <v>45203</v>
      </c>
      <c r="D5" t="inlineStr">
        <is>
          <t>VÄSTRA GÖTALANDS LÄN</t>
        </is>
      </c>
      <c r="E5" t="inlineStr">
        <is>
          <t>GÖTENE</t>
        </is>
      </c>
      <c r="G5" t="n">
        <v>9.4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Gulbrämad flugsvamp
Vippärt</t>
        </is>
      </c>
      <c r="S5">
        <f>HYPERLINK("https://klasma.github.io/Logging_GOTENE/artfynd/A 1486-2020.xlsx", "A 1486-2020")</f>
        <v/>
      </c>
      <c r="T5">
        <f>HYPERLINK("https://klasma.github.io/Logging_GOTENE/kartor/A 1486-2020.png", "A 1486-2020")</f>
        <v/>
      </c>
      <c r="V5">
        <f>HYPERLINK("https://klasma.github.io/Logging_GOTENE/klagomål/A 1486-2020.docx", "A 1486-2020")</f>
        <v/>
      </c>
      <c r="W5">
        <f>HYPERLINK("https://klasma.github.io/Logging_GOTENE/klagomålsmail/A 1486-2020.docx", "A 1486-2020")</f>
        <v/>
      </c>
      <c r="X5">
        <f>HYPERLINK("https://klasma.github.io/Logging_GOTENE/tillsyn/A 1486-2020.docx", "A 1486-2020")</f>
        <v/>
      </c>
      <c r="Y5">
        <f>HYPERLINK("https://klasma.github.io/Logging_GOTENE/tillsynsmail/A 1486-2020.docx", "A 1486-2020")</f>
        <v/>
      </c>
    </row>
    <row r="6" ht="15" customHeight="1">
      <c r="A6" t="inlineStr">
        <is>
          <t>A 27439-2020</t>
        </is>
      </c>
      <c r="B6" s="1" t="n">
        <v>43993</v>
      </c>
      <c r="C6" s="1" t="n">
        <v>45203</v>
      </c>
      <c r="D6" t="inlineStr">
        <is>
          <t>VÄSTRA GÖTALANDS LÄN</t>
        </is>
      </c>
      <c r="E6" t="inlineStr">
        <is>
          <t>GÖTENE</t>
        </is>
      </c>
      <c r="F6" t="inlineStr">
        <is>
          <t>Kyrkan</t>
        </is>
      </c>
      <c r="G6" t="n">
        <v>1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Tvåblad</t>
        </is>
      </c>
      <c r="S6">
        <f>HYPERLINK("https://klasma.github.io/Logging_GOTENE/artfynd/A 27439-2020.xlsx", "A 27439-2020")</f>
        <v/>
      </c>
      <c r="T6">
        <f>HYPERLINK("https://klasma.github.io/Logging_GOTENE/kartor/A 27439-2020.png", "A 27439-2020")</f>
        <v/>
      </c>
      <c r="V6">
        <f>HYPERLINK("https://klasma.github.io/Logging_GOTENE/klagomål/A 27439-2020.docx", "A 27439-2020")</f>
        <v/>
      </c>
      <c r="W6">
        <f>HYPERLINK("https://klasma.github.io/Logging_GOTENE/klagomålsmail/A 27439-2020.docx", "A 27439-2020")</f>
        <v/>
      </c>
      <c r="X6">
        <f>HYPERLINK("https://klasma.github.io/Logging_GOTENE/tillsyn/A 27439-2020.docx", "A 27439-2020")</f>
        <v/>
      </c>
      <c r="Y6">
        <f>HYPERLINK("https://klasma.github.io/Logging_GOTENE/tillsynsmail/A 27439-2020.docx", "A 27439-2020")</f>
        <v/>
      </c>
    </row>
    <row r="7" ht="15" customHeight="1">
      <c r="A7" t="inlineStr">
        <is>
          <t>A 12658-2023</t>
        </is>
      </c>
      <c r="B7" s="1" t="n">
        <v>45000</v>
      </c>
      <c r="C7" s="1" t="n">
        <v>45203</v>
      </c>
      <c r="D7" t="inlineStr">
        <is>
          <t>VÄSTRA GÖTALANDS LÄN</t>
        </is>
      </c>
      <c r="E7" t="inlineStr">
        <is>
          <t>GÖTENE</t>
        </is>
      </c>
      <c r="G7" t="n">
        <v>1.2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1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Skogsalm
Gulsparv</t>
        </is>
      </c>
      <c r="S7">
        <f>HYPERLINK("https://klasma.github.io/Logging_GOTENE/artfynd/A 12658-2023.xlsx", "A 12658-2023")</f>
        <v/>
      </c>
      <c r="T7">
        <f>HYPERLINK("https://klasma.github.io/Logging_GOTENE/kartor/A 12658-2023.png", "A 12658-2023")</f>
        <v/>
      </c>
      <c r="V7">
        <f>HYPERLINK("https://klasma.github.io/Logging_GOTENE/klagomål/A 12658-2023.docx", "A 12658-2023")</f>
        <v/>
      </c>
      <c r="W7">
        <f>HYPERLINK("https://klasma.github.io/Logging_GOTENE/klagomålsmail/A 12658-2023.docx", "A 12658-2023")</f>
        <v/>
      </c>
      <c r="X7">
        <f>HYPERLINK("https://klasma.github.io/Logging_GOTENE/tillsyn/A 12658-2023.docx", "A 12658-2023")</f>
        <v/>
      </c>
      <c r="Y7">
        <f>HYPERLINK("https://klasma.github.io/Logging_GOTENE/tillsynsmail/A 12658-2023.docx", "A 12658-2023")</f>
        <v/>
      </c>
    </row>
    <row r="8" ht="15" customHeight="1">
      <c r="A8" t="inlineStr">
        <is>
          <t>A 23423-2023</t>
        </is>
      </c>
      <c r="B8" s="1" t="n">
        <v>45076</v>
      </c>
      <c r="C8" s="1" t="n">
        <v>45203</v>
      </c>
      <c r="D8" t="inlineStr">
        <is>
          <t>VÄSTRA GÖTALANDS LÄN</t>
        </is>
      </c>
      <c r="E8" t="inlineStr">
        <is>
          <t>GÖTENE</t>
        </is>
      </c>
      <c r="G8" t="n">
        <v>2.7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Blyspindling agg.
Kopparspindling</t>
        </is>
      </c>
      <c r="S8">
        <f>HYPERLINK("https://klasma.github.io/Logging_GOTENE/artfynd/A 23423-2023.xlsx", "A 23423-2023")</f>
        <v/>
      </c>
      <c r="T8">
        <f>HYPERLINK("https://klasma.github.io/Logging_GOTENE/kartor/A 23423-2023.png", "A 23423-2023")</f>
        <v/>
      </c>
      <c r="V8">
        <f>HYPERLINK("https://klasma.github.io/Logging_GOTENE/klagomål/A 23423-2023.docx", "A 23423-2023")</f>
        <v/>
      </c>
      <c r="W8">
        <f>HYPERLINK("https://klasma.github.io/Logging_GOTENE/klagomålsmail/A 23423-2023.docx", "A 23423-2023")</f>
        <v/>
      </c>
      <c r="X8">
        <f>HYPERLINK("https://klasma.github.io/Logging_GOTENE/tillsyn/A 23423-2023.docx", "A 23423-2023")</f>
        <v/>
      </c>
      <c r="Y8">
        <f>HYPERLINK("https://klasma.github.io/Logging_GOTENE/tillsynsmail/A 23423-2023.docx", "A 23423-2023")</f>
        <v/>
      </c>
    </row>
    <row r="9" ht="15" customHeight="1">
      <c r="A9" t="inlineStr">
        <is>
          <t>A 15590-2019</t>
        </is>
      </c>
      <c r="B9" s="1" t="n">
        <v>43543</v>
      </c>
      <c r="C9" s="1" t="n">
        <v>45203</v>
      </c>
      <c r="D9" t="inlineStr">
        <is>
          <t>VÄSTRA GÖTALANDS LÄN</t>
        </is>
      </c>
      <c r="E9" t="inlineStr">
        <is>
          <t>GÖTENE</t>
        </is>
      </c>
      <c r="G9" t="n">
        <v>9.6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Gulpudrad spiklav</t>
        </is>
      </c>
      <c r="S9">
        <f>HYPERLINK("https://klasma.github.io/Logging_GOTENE/artfynd/A 15590-2019.xlsx", "A 15590-2019")</f>
        <v/>
      </c>
      <c r="T9">
        <f>HYPERLINK("https://klasma.github.io/Logging_GOTENE/kartor/A 15590-2019.png", "A 15590-2019")</f>
        <v/>
      </c>
      <c r="V9">
        <f>HYPERLINK("https://klasma.github.io/Logging_GOTENE/klagomål/A 15590-2019.docx", "A 15590-2019")</f>
        <v/>
      </c>
      <c r="W9">
        <f>HYPERLINK("https://klasma.github.io/Logging_GOTENE/klagomålsmail/A 15590-2019.docx", "A 15590-2019")</f>
        <v/>
      </c>
      <c r="X9">
        <f>HYPERLINK("https://klasma.github.io/Logging_GOTENE/tillsyn/A 15590-2019.docx", "A 15590-2019")</f>
        <v/>
      </c>
      <c r="Y9">
        <f>HYPERLINK("https://klasma.github.io/Logging_GOTENE/tillsynsmail/A 15590-2019.docx", "A 15590-2019")</f>
        <v/>
      </c>
    </row>
    <row r="10" ht="15" customHeight="1">
      <c r="A10" t="inlineStr">
        <is>
          <t>A 48181-2019</t>
        </is>
      </c>
      <c r="B10" s="1" t="n">
        <v>43726</v>
      </c>
      <c r="C10" s="1" t="n">
        <v>45203</v>
      </c>
      <c r="D10" t="inlineStr">
        <is>
          <t>VÄSTRA GÖTALANDS LÄN</t>
        </is>
      </c>
      <c r="E10" t="inlineStr">
        <is>
          <t>GÖTENE</t>
        </is>
      </c>
      <c r="F10" t="inlineStr">
        <is>
          <t>Sveaskog</t>
        </is>
      </c>
      <c r="G10" t="n">
        <v>1.3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HYPERLINK("https://klasma.github.io/Logging_GOTENE/artfynd/A 48181-2019.xlsx", "A 48181-2019")</f>
        <v/>
      </c>
      <c r="T10">
        <f>HYPERLINK("https://klasma.github.io/Logging_GOTENE/kartor/A 48181-2019.png", "A 48181-2019")</f>
        <v/>
      </c>
      <c r="V10">
        <f>HYPERLINK("https://klasma.github.io/Logging_GOTENE/klagomål/A 48181-2019.docx", "A 48181-2019")</f>
        <v/>
      </c>
      <c r="W10">
        <f>HYPERLINK("https://klasma.github.io/Logging_GOTENE/klagomålsmail/A 48181-2019.docx", "A 48181-2019")</f>
        <v/>
      </c>
      <c r="X10">
        <f>HYPERLINK("https://klasma.github.io/Logging_GOTENE/tillsyn/A 48181-2019.docx", "A 48181-2019")</f>
        <v/>
      </c>
      <c r="Y10">
        <f>HYPERLINK("https://klasma.github.io/Logging_GOTENE/tillsynsmail/A 48181-2019.docx", "A 48181-2019")</f>
        <v/>
      </c>
    </row>
    <row r="11" ht="15" customHeight="1">
      <c r="A11" t="inlineStr">
        <is>
          <t>A 41724-2022</t>
        </is>
      </c>
      <c r="B11" s="1" t="n">
        <v>44827</v>
      </c>
      <c r="C11" s="1" t="n">
        <v>45203</v>
      </c>
      <c r="D11" t="inlineStr">
        <is>
          <t>VÄSTRA GÖTALANDS LÄN</t>
        </is>
      </c>
      <c r="E11" t="inlineStr">
        <is>
          <t>GÖTENE</t>
        </is>
      </c>
      <c r="G11" t="n">
        <v>1.9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HYPERLINK("https://klasma.github.io/Logging_GOTENE/artfynd/A 41724-2022.xlsx", "A 41724-2022")</f>
        <v/>
      </c>
      <c r="T11">
        <f>HYPERLINK("https://klasma.github.io/Logging_GOTENE/kartor/A 41724-2022.png", "A 41724-2022")</f>
        <v/>
      </c>
      <c r="V11">
        <f>HYPERLINK("https://klasma.github.io/Logging_GOTENE/klagomål/A 41724-2022.docx", "A 41724-2022")</f>
        <v/>
      </c>
      <c r="W11">
        <f>HYPERLINK("https://klasma.github.io/Logging_GOTENE/klagomålsmail/A 41724-2022.docx", "A 41724-2022")</f>
        <v/>
      </c>
      <c r="X11">
        <f>HYPERLINK("https://klasma.github.io/Logging_GOTENE/tillsyn/A 41724-2022.docx", "A 41724-2022")</f>
        <v/>
      </c>
      <c r="Y11">
        <f>HYPERLINK("https://klasma.github.io/Logging_GOTENE/tillsynsmail/A 41724-2022.docx", "A 41724-2022")</f>
        <v/>
      </c>
    </row>
    <row r="12" ht="15" customHeight="1">
      <c r="A12" t="inlineStr">
        <is>
          <t>A 23414-2023</t>
        </is>
      </c>
      <c r="B12" s="1" t="n">
        <v>45076</v>
      </c>
      <c r="C12" s="1" t="n">
        <v>45203</v>
      </c>
      <c r="D12" t="inlineStr">
        <is>
          <t>VÄSTRA GÖTALANDS LÄN</t>
        </is>
      </c>
      <c r="E12" t="inlineStr">
        <is>
          <t>GÖTENE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HYPERLINK("https://klasma.github.io/Logging_GOTENE/artfynd/A 23414-2023.xlsx", "A 23414-2023")</f>
        <v/>
      </c>
      <c r="T12">
        <f>HYPERLINK("https://klasma.github.io/Logging_GOTENE/kartor/A 23414-2023.png", "A 23414-2023")</f>
        <v/>
      </c>
      <c r="V12">
        <f>HYPERLINK("https://klasma.github.io/Logging_GOTENE/klagomål/A 23414-2023.docx", "A 23414-2023")</f>
        <v/>
      </c>
      <c r="W12">
        <f>HYPERLINK("https://klasma.github.io/Logging_GOTENE/klagomålsmail/A 23414-2023.docx", "A 23414-2023")</f>
        <v/>
      </c>
      <c r="X12">
        <f>HYPERLINK("https://klasma.github.io/Logging_GOTENE/tillsyn/A 23414-2023.docx", "A 23414-2023")</f>
        <v/>
      </c>
      <c r="Y12">
        <f>HYPERLINK("https://klasma.github.io/Logging_GOTENE/tillsynsmail/A 23414-2023.docx", "A 23414-2023")</f>
        <v/>
      </c>
    </row>
    <row r="13" ht="15" customHeight="1">
      <c r="A13" t="inlineStr">
        <is>
          <t>A 34450-2023</t>
        </is>
      </c>
      <c r="B13" s="1" t="n">
        <v>45139</v>
      </c>
      <c r="C13" s="1" t="n">
        <v>45203</v>
      </c>
      <c r="D13" t="inlineStr">
        <is>
          <t>VÄSTRA GÖTALANDS LÄN</t>
        </is>
      </c>
      <c r="E13" t="inlineStr">
        <is>
          <t>GÖTENE</t>
        </is>
      </c>
      <c r="G13" t="n">
        <v>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Klofibbla</t>
        </is>
      </c>
      <c r="S13">
        <f>HYPERLINK("https://klasma.github.io/Logging_GOTENE/artfynd/A 34450-2023.xlsx", "A 34450-2023")</f>
        <v/>
      </c>
      <c r="T13">
        <f>HYPERLINK("https://klasma.github.io/Logging_GOTENE/kartor/A 34450-2023.png", "A 34450-2023")</f>
        <v/>
      </c>
      <c r="V13">
        <f>HYPERLINK("https://klasma.github.io/Logging_GOTENE/klagomål/A 34450-2023.docx", "A 34450-2023")</f>
        <v/>
      </c>
      <c r="W13">
        <f>HYPERLINK("https://klasma.github.io/Logging_GOTENE/klagomålsmail/A 34450-2023.docx", "A 34450-2023")</f>
        <v/>
      </c>
      <c r="X13">
        <f>HYPERLINK("https://klasma.github.io/Logging_GOTENE/tillsyn/A 34450-2023.docx", "A 34450-2023")</f>
        <v/>
      </c>
      <c r="Y13">
        <f>HYPERLINK("https://klasma.github.io/Logging_GOTENE/tillsynsmail/A 34450-2023.docx", "A 34450-2023")</f>
        <v/>
      </c>
    </row>
    <row r="14" ht="15" customHeight="1">
      <c r="A14" t="inlineStr">
        <is>
          <t>A 43625-2018</t>
        </is>
      </c>
      <c r="B14" s="1" t="n">
        <v>43354</v>
      </c>
      <c r="C14" s="1" t="n">
        <v>45203</v>
      </c>
      <c r="D14" t="inlineStr">
        <is>
          <t>VÄSTRA GÖTALANDS LÄN</t>
        </is>
      </c>
      <c r="E14" t="inlineStr">
        <is>
          <t>GÖTENE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46257-2018</t>
        </is>
      </c>
      <c r="B15" s="1" t="n">
        <v>43364</v>
      </c>
      <c r="C15" s="1" t="n">
        <v>45203</v>
      </c>
      <c r="D15" t="inlineStr">
        <is>
          <t>VÄSTRA GÖTALANDS LÄN</t>
        </is>
      </c>
      <c r="E15" t="inlineStr">
        <is>
          <t>GÖTENE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51916-2018</t>
        </is>
      </c>
      <c r="B16" s="1" t="n">
        <v>43382</v>
      </c>
      <c r="C16" s="1" t="n">
        <v>45203</v>
      </c>
      <c r="D16" t="inlineStr">
        <is>
          <t>VÄSTRA GÖTALANDS LÄN</t>
        </is>
      </c>
      <c r="E16" t="inlineStr">
        <is>
          <t>GÖTENE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51918-2018</t>
        </is>
      </c>
      <c r="B17" s="1" t="n">
        <v>43382</v>
      </c>
      <c r="C17" s="1" t="n">
        <v>45203</v>
      </c>
      <c r="D17" t="inlineStr">
        <is>
          <t>VÄSTRA GÖTALANDS LÄN</t>
        </is>
      </c>
      <c r="E17" t="inlineStr">
        <is>
          <t>GÖTENE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62028-2018</t>
        </is>
      </c>
      <c r="B18" s="1" t="n">
        <v>43416</v>
      </c>
      <c r="C18" s="1" t="n">
        <v>45203</v>
      </c>
      <c r="D18" t="inlineStr">
        <is>
          <t>VÄSTRA GÖTALANDS LÄN</t>
        </is>
      </c>
      <c r="E18" t="inlineStr">
        <is>
          <t>GÖTENE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64629-2018</t>
        </is>
      </c>
      <c r="B19" s="1" t="n">
        <v>43431</v>
      </c>
      <c r="C19" s="1" t="n">
        <v>45203</v>
      </c>
      <c r="D19" t="inlineStr">
        <is>
          <t>VÄSTRA GÖTALANDS LÄN</t>
        </is>
      </c>
      <c r="E19" t="inlineStr">
        <is>
          <t>GÖTENE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1359-2019</t>
        </is>
      </c>
      <c r="B20" s="1" t="n">
        <v>43473</v>
      </c>
      <c r="C20" s="1" t="n">
        <v>45203</v>
      </c>
      <c r="D20" t="inlineStr">
        <is>
          <t>VÄSTRA GÖTALANDS LÄN</t>
        </is>
      </c>
      <c r="E20" t="inlineStr">
        <is>
          <t>GÖTENE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1436-2019</t>
        </is>
      </c>
      <c r="B21" s="1" t="n">
        <v>43473</v>
      </c>
      <c r="C21" s="1" t="n">
        <v>45203</v>
      </c>
      <c r="D21" t="inlineStr">
        <is>
          <t>VÄSTRA GÖTALANDS LÄN</t>
        </is>
      </c>
      <c r="E21" t="inlineStr">
        <is>
          <t>GÖTENE</t>
        </is>
      </c>
      <c r="G21" t="n">
        <v>6.5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1432-2019</t>
        </is>
      </c>
      <c r="B22" s="1" t="n">
        <v>43473</v>
      </c>
      <c r="C22" s="1" t="n">
        <v>45203</v>
      </c>
      <c r="D22" t="inlineStr">
        <is>
          <t>VÄSTRA GÖTALANDS LÄN</t>
        </is>
      </c>
      <c r="E22" t="inlineStr">
        <is>
          <t>GÖTENE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5369-2019</t>
        </is>
      </c>
      <c r="B23" s="1" t="n">
        <v>43488</v>
      </c>
      <c r="C23" s="1" t="n">
        <v>45203</v>
      </c>
      <c r="D23" t="inlineStr">
        <is>
          <t>VÄSTRA GÖTALANDS LÄN</t>
        </is>
      </c>
      <c r="E23" t="inlineStr">
        <is>
          <t>GÖTENE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5848-2019</t>
        </is>
      </c>
      <c r="B24" s="1" t="n">
        <v>43490</v>
      </c>
      <c r="C24" s="1" t="n">
        <v>45203</v>
      </c>
      <c r="D24" t="inlineStr">
        <is>
          <t>VÄSTRA GÖTALANDS LÄN</t>
        </is>
      </c>
      <c r="E24" t="inlineStr">
        <is>
          <t>GÖTENE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8868-2019</t>
        </is>
      </c>
      <c r="B25" s="1" t="n">
        <v>43502</v>
      </c>
      <c r="C25" s="1" t="n">
        <v>45203</v>
      </c>
      <c r="D25" t="inlineStr">
        <is>
          <t>VÄSTRA GÖTALANDS LÄN</t>
        </is>
      </c>
      <c r="E25" t="inlineStr">
        <is>
          <t>GÖTENE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8764-2019</t>
        </is>
      </c>
      <c r="B26" s="1" t="n">
        <v>43502</v>
      </c>
      <c r="C26" s="1" t="n">
        <v>45203</v>
      </c>
      <c r="D26" t="inlineStr">
        <is>
          <t>VÄSTRA GÖTALANDS LÄN</t>
        </is>
      </c>
      <c r="E26" t="inlineStr">
        <is>
          <t>GÖTENE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10950-2019</t>
        </is>
      </c>
      <c r="B27" s="1" t="n">
        <v>43515</v>
      </c>
      <c r="C27" s="1" t="n">
        <v>45203</v>
      </c>
      <c r="D27" t="inlineStr">
        <is>
          <t>VÄSTRA GÖTALANDS LÄN</t>
        </is>
      </c>
      <c r="E27" t="inlineStr">
        <is>
          <t>GÖTENE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11907-2019</t>
        </is>
      </c>
      <c r="B28" s="1" t="n">
        <v>43521</v>
      </c>
      <c r="C28" s="1" t="n">
        <v>45203</v>
      </c>
      <c r="D28" t="inlineStr">
        <is>
          <t>VÄSTRA GÖTALANDS LÄN</t>
        </is>
      </c>
      <c r="E28" t="inlineStr">
        <is>
          <t>GÖTENE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11962-2019</t>
        </is>
      </c>
      <c r="B29" s="1" t="n">
        <v>43521</v>
      </c>
      <c r="C29" s="1" t="n">
        <v>45203</v>
      </c>
      <c r="D29" t="inlineStr">
        <is>
          <t>VÄSTRA GÖTALANDS LÄN</t>
        </is>
      </c>
      <c r="E29" t="inlineStr">
        <is>
          <t>GÖTENE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15532-2019</t>
        </is>
      </c>
      <c r="B30" s="1" t="n">
        <v>43542</v>
      </c>
      <c r="C30" s="1" t="n">
        <v>45203</v>
      </c>
      <c r="D30" t="inlineStr">
        <is>
          <t>VÄSTRA GÖTALANDS LÄN</t>
        </is>
      </c>
      <c r="E30" t="inlineStr">
        <is>
          <t>GÖTENE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15529-2019</t>
        </is>
      </c>
      <c r="B31" s="1" t="n">
        <v>43542</v>
      </c>
      <c r="C31" s="1" t="n">
        <v>45203</v>
      </c>
      <c r="D31" t="inlineStr">
        <is>
          <t>VÄSTRA GÖTALANDS LÄN</t>
        </is>
      </c>
      <c r="E31" t="inlineStr">
        <is>
          <t>GÖTENE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15601-2019</t>
        </is>
      </c>
      <c r="B32" s="1" t="n">
        <v>43543</v>
      </c>
      <c r="C32" s="1" t="n">
        <v>45203</v>
      </c>
      <c r="D32" t="inlineStr">
        <is>
          <t>VÄSTRA GÖTALANDS LÄN</t>
        </is>
      </c>
      <c r="E32" t="inlineStr">
        <is>
          <t>GÖTENE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15608-2019</t>
        </is>
      </c>
      <c r="B33" s="1" t="n">
        <v>43543</v>
      </c>
      <c r="C33" s="1" t="n">
        <v>45203</v>
      </c>
      <c r="D33" t="inlineStr">
        <is>
          <t>VÄSTRA GÖTALANDS LÄN</t>
        </is>
      </c>
      <c r="E33" t="inlineStr">
        <is>
          <t>GÖTENE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15928-2019</t>
        </is>
      </c>
      <c r="B34" s="1" t="n">
        <v>43543</v>
      </c>
      <c r="C34" s="1" t="n">
        <v>45203</v>
      </c>
      <c r="D34" t="inlineStr">
        <is>
          <t>VÄSTRA GÖTALANDS LÄN</t>
        </is>
      </c>
      <c r="E34" t="inlineStr">
        <is>
          <t>GÖTENE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15593-2019</t>
        </is>
      </c>
      <c r="B35" s="1" t="n">
        <v>43543</v>
      </c>
      <c r="C35" s="1" t="n">
        <v>45203</v>
      </c>
      <c r="D35" t="inlineStr">
        <is>
          <t>VÄSTRA GÖTALANDS LÄN</t>
        </is>
      </c>
      <c r="E35" t="inlineStr">
        <is>
          <t>GÖTENE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15604-2019</t>
        </is>
      </c>
      <c r="B36" s="1" t="n">
        <v>43543</v>
      </c>
      <c r="C36" s="1" t="n">
        <v>45203</v>
      </c>
      <c r="D36" t="inlineStr">
        <is>
          <t>VÄSTRA GÖTALANDS LÄN</t>
        </is>
      </c>
      <c r="E36" t="inlineStr">
        <is>
          <t>GÖTENE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15933-2019</t>
        </is>
      </c>
      <c r="B37" s="1" t="n">
        <v>43543</v>
      </c>
      <c r="C37" s="1" t="n">
        <v>45203</v>
      </c>
      <c r="D37" t="inlineStr">
        <is>
          <t>VÄSTRA GÖTALANDS LÄN</t>
        </is>
      </c>
      <c r="E37" t="inlineStr">
        <is>
          <t>GÖTENE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19250-2019</t>
        </is>
      </c>
      <c r="B38" s="1" t="n">
        <v>43564</v>
      </c>
      <c r="C38" s="1" t="n">
        <v>45203</v>
      </c>
      <c r="D38" t="inlineStr">
        <is>
          <t>VÄSTRA GÖTALANDS LÄN</t>
        </is>
      </c>
      <c r="E38" t="inlineStr">
        <is>
          <t>GÖTENE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21587-2019</t>
        </is>
      </c>
      <c r="B39" s="1" t="n">
        <v>43580</v>
      </c>
      <c r="C39" s="1" t="n">
        <v>45203</v>
      </c>
      <c r="D39" t="inlineStr">
        <is>
          <t>VÄSTRA GÖTALANDS LÄN</t>
        </is>
      </c>
      <c r="E39" t="inlineStr">
        <is>
          <t>GÖTENE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26168-2019</t>
        </is>
      </c>
      <c r="B40" s="1" t="n">
        <v>43609</v>
      </c>
      <c r="C40" s="1" t="n">
        <v>45203</v>
      </c>
      <c r="D40" t="inlineStr">
        <is>
          <t>VÄSTRA GÖTALANDS LÄN</t>
        </is>
      </c>
      <c r="E40" t="inlineStr">
        <is>
          <t>GÖTENE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27175-2019</t>
        </is>
      </c>
      <c r="B41" s="1" t="n">
        <v>43614</v>
      </c>
      <c r="C41" s="1" t="n">
        <v>45203</v>
      </c>
      <c r="D41" t="inlineStr">
        <is>
          <t>VÄSTRA GÖTALANDS LÄN</t>
        </is>
      </c>
      <c r="E41" t="inlineStr">
        <is>
          <t>GÖTENE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30703-2019</t>
        </is>
      </c>
      <c r="B42" s="1" t="n">
        <v>43635</v>
      </c>
      <c r="C42" s="1" t="n">
        <v>45203</v>
      </c>
      <c r="D42" t="inlineStr">
        <is>
          <t>VÄSTRA GÖTALANDS LÄN</t>
        </is>
      </c>
      <c r="E42" t="inlineStr">
        <is>
          <t>GÖTENE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36203-2019</t>
        </is>
      </c>
      <c r="B43" s="1" t="n">
        <v>43669</v>
      </c>
      <c r="C43" s="1" t="n">
        <v>45203</v>
      </c>
      <c r="D43" t="inlineStr">
        <is>
          <t>VÄSTRA GÖTALANDS LÄN</t>
        </is>
      </c>
      <c r="E43" t="inlineStr">
        <is>
          <t>GÖTENE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37917-2019</t>
        </is>
      </c>
      <c r="B44" s="1" t="n">
        <v>43683</v>
      </c>
      <c r="C44" s="1" t="n">
        <v>45203</v>
      </c>
      <c r="D44" t="inlineStr">
        <is>
          <t>VÄSTRA GÖTALANDS LÄN</t>
        </is>
      </c>
      <c r="E44" t="inlineStr">
        <is>
          <t>GÖTENE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38999-2019</t>
        </is>
      </c>
      <c r="B45" s="1" t="n">
        <v>43689</v>
      </c>
      <c r="C45" s="1" t="n">
        <v>45203</v>
      </c>
      <c r="D45" t="inlineStr">
        <is>
          <t>VÄSTRA GÖTALANDS LÄN</t>
        </is>
      </c>
      <c r="E45" t="inlineStr">
        <is>
          <t>GÖTENE</t>
        </is>
      </c>
      <c r="F45" t="inlineStr">
        <is>
          <t>Övriga Aktiebolag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41186-2019</t>
        </is>
      </c>
      <c r="B46" s="1" t="n">
        <v>43698</v>
      </c>
      <c r="C46" s="1" t="n">
        <v>45203</v>
      </c>
      <c r="D46" t="inlineStr">
        <is>
          <t>VÄSTRA GÖTALANDS LÄN</t>
        </is>
      </c>
      <c r="E46" t="inlineStr">
        <is>
          <t>GÖTENE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44788-2019</t>
        </is>
      </c>
      <c r="B47" s="1" t="n">
        <v>43712</v>
      </c>
      <c r="C47" s="1" t="n">
        <v>45203</v>
      </c>
      <c r="D47" t="inlineStr">
        <is>
          <t>VÄSTRA GÖTALANDS LÄN</t>
        </is>
      </c>
      <c r="E47" t="inlineStr">
        <is>
          <t>GÖTENE</t>
        </is>
      </c>
      <c r="F47" t="inlineStr">
        <is>
          <t>Övriga Aktiebolag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47126-2019</t>
        </is>
      </c>
      <c r="B48" s="1" t="n">
        <v>43721</v>
      </c>
      <c r="C48" s="1" t="n">
        <v>45203</v>
      </c>
      <c r="D48" t="inlineStr">
        <is>
          <t>VÄSTRA GÖTALANDS LÄN</t>
        </is>
      </c>
      <c r="E48" t="inlineStr">
        <is>
          <t>GÖTENE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47210-2019</t>
        </is>
      </c>
      <c r="B49" s="1" t="n">
        <v>43721</v>
      </c>
      <c r="C49" s="1" t="n">
        <v>45203</v>
      </c>
      <c r="D49" t="inlineStr">
        <is>
          <t>VÄSTRA GÖTALANDS LÄN</t>
        </is>
      </c>
      <c r="E49" t="inlineStr">
        <is>
          <t>GÖTENE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48821-2019</t>
        </is>
      </c>
      <c r="B50" s="1" t="n">
        <v>43728</v>
      </c>
      <c r="C50" s="1" t="n">
        <v>45203</v>
      </c>
      <c r="D50" t="inlineStr">
        <is>
          <t>VÄSTRA GÖTALANDS LÄN</t>
        </is>
      </c>
      <c r="E50" t="inlineStr">
        <is>
          <t>GÖTENE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49386-2019</t>
        </is>
      </c>
      <c r="B51" s="1" t="n">
        <v>43732</v>
      </c>
      <c r="C51" s="1" t="n">
        <v>45203</v>
      </c>
      <c r="D51" t="inlineStr">
        <is>
          <t>VÄSTRA GÖTALANDS LÄN</t>
        </is>
      </c>
      <c r="E51" t="inlineStr">
        <is>
          <t>GÖTENE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53328-2019</t>
        </is>
      </c>
      <c r="B52" s="1" t="n">
        <v>43748</v>
      </c>
      <c r="C52" s="1" t="n">
        <v>45203</v>
      </c>
      <c r="D52" t="inlineStr">
        <is>
          <t>VÄSTRA GÖTALANDS LÄN</t>
        </is>
      </c>
      <c r="E52" t="inlineStr">
        <is>
          <t>GÖTENE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57300-2019</t>
        </is>
      </c>
      <c r="B53" s="1" t="n">
        <v>43760</v>
      </c>
      <c r="C53" s="1" t="n">
        <v>45203</v>
      </c>
      <c r="D53" t="inlineStr">
        <is>
          <t>VÄSTRA GÖTALANDS LÄN</t>
        </is>
      </c>
      <c r="E53" t="inlineStr">
        <is>
          <t>GÖTENE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58451-2019</t>
        </is>
      </c>
      <c r="B54" s="1" t="n">
        <v>43766</v>
      </c>
      <c r="C54" s="1" t="n">
        <v>45203</v>
      </c>
      <c r="D54" t="inlineStr">
        <is>
          <t>VÄSTRA GÖTALANDS LÄN</t>
        </is>
      </c>
      <c r="E54" t="inlineStr">
        <is>
          <t>GÖTENE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61965-2019</t>
        </is>
      </c>
      <c r="B55" s="1" t="n">
        <v>43787</v>
      </c>
      <c r="C55" s="1" t="n">
        <v>45203</v>
      </c>
      <c r="D55" t="inlineStr">
        <is>
          <t>VÄSTRA GÖTALANDS LÄN</t>
        </is>
      </c>
      <c r="E55" t="inlineStr">
        <is>
          <t>GÖTENE</t>
        </is>
      </c>
      <c r="G55" t="n">
        <v>19.7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62024-2019</t>
        </is>
      </c>
      <c r="B56" s="1" t="n">
        <v>43787</v>
      </c>
      <c r="C56" s="1" t="n">
        <v>45203</v>
      </c>
      <c r="D56" t="inlineStr">
        <is>
          <t>VÄSTRA GÖTALANDS LÄN</t>
        </is>
      </c>
      <c r="E56" t="inlineStr">
        <is>
          <t>GÖTENE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62881-2019</t>
        </is>
      </c>
      <c r="B57" s="1" t="n">
        <v>43790</v>
      </c>
      <c r="C57" s="1" t="n">
        <v>45203</v>
      </c>
      <c r="D57" t="inlineStr">
        <is>
          <t>VÄSTRA GÖTALANDS LÄN</t>
        </is>
      </c>
      <c r="E57" t="inlineStr">
        <is>
          <t>GÖTENE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64333-2019</t>
        </is>
      </c>
      <c r="B58" s="1" t="n">
        <v>43794</v>
      </c>
      <c r="C58" s="1" t="n">
        <v>45203</v>
      </c>
      <c r="D58" t="inlineStr">
        <is>
          <t>VÄSTRA GÖTALANDS LÄN</t>
        </is>
      </c>
      <c r="E58" t="inlineStr">
        <is>
          <t>GÖTENE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64087-2019</t>
        </is>
      </c>
      <c r="B59" s="1" t="n">
        <v>43796</v>
      </c>
      <c r="C59" s="1" t="n">
        <v>45203</v>
      </c>
      <c r="D59" t="inlineStr">
        <is>
          <t>VÄSTRA GÖTALANDS LÄN</t>
        </is>
      </c>
      <c r="E59" t="inlineStr">
        <is>
          <t>GÖTENE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65513-2019</t>
        </is>
      </c>
      <c r="B60" s="1" t="n">
        <v>43803</v>
      </c>
      <c r="C60" s="1" t="n">
        <v>45203</v>
      </c>
      <c r="D60" t="inlineStr">
        <is>
          <t>VÄSTRA GÖTALANDS LÄN</t>
        </is>
      </c>
      <c r="E60" t="inlineStr">
        <is>
          <t>GÖTENE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1737-2020</t>
        </is>
      </c>
      <c r="B61" s="1" t="n">
        <v>43832</v>
      </c>
      <c r="C61" s="1" t="n">
        <v>45203</v>
      </c>
      <c r="D61" t="inlineStr">
        <is>
          <t>VÄSTRA GÖTALANDS LÄN</t>
        </is>
      </c>
      <c r="E61" t="inlineStr">
        <is>
          <t>GÖTENE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1726-2020</t>
        </is>
      </c>
      <c r="B62" s="1" t="n">
        <v>43832</v>
      </c>
      <c r="C62" s="1" t="n">
        <v>45203</v>
      </c>
      <c r="D62" t="inlineStr">
        <is>
          <t>VÄSTRA GÖTALANDS LÄN</t>
        </is>
      </c>
      <c r="E62" t="inlineStr">
        <is>
          <t>GÖTENE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2352-2020</t>
        </is>
      </c>
      <c r="B63" s="1" t="n">
        <v>43846</v>
      </c>
      <c r="C63" s="1" t="n">
        <v>45203</v>
      </c>
      <c r="D63" t="inlineStr">
        <is>
          <t>VÄSTRA GÖTALANDS LÄN</t>
        </is>
      </c>
      <c r="E63" t="inlineStr">
        <is>
          <t>GÖTENE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3342-2020</t>
        </is>
      </c>
      <c r="B64" s="1" t="n">
        <v>43852</v>
      </c>
      <c r="C64" s="1" t="n">
        <v>45203</v>
      </c>
      <c r="D64" t="inlineStr">
        <is>
          <t>VÄSTRA GÖTALANDS LÄN</t>
        </is>
      </c>
      <c r="E64" t="inlineStr">
        <is>
          <t>GÖTENE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4928-2020</t>
        </is>
      </c>
      <c r="B65" s="1" t="n">
        <v>43853</v>
      </c>
      <c r="C65" s="1" t="n">
        <v>45203</v>
      </c>
      <c r="D65" t="inlineStr">
        <is>
          <t>VÄSTRA GÖTALANDS LÄN</t>
        </is>
      </c>
      <c r="E65" t="inlineStr">
        <is>
          <t>GÖTENE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6577-2020</t>
        </is>
      </c>
      <c r="B66" s="1" t="n">
        <v>43867</v>
      </c>
      <c r="C66" s="1" t="n">
        <v>45203</v>
      </c>
      <c r="D66" t="inlineStr">
        <is>
          <t>VÄSTRA GÖTALANDS LÄN</t>
        </is>
      </c>
      <c r="E66" t="inlineStr">
        <is>
          <t>GÖTENE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6544-2020</t>
        </is>
      </c>
      <c r="B67" s="1" t="n">
        <v>43867</v>
      </c>
      <c r="C67" s="1" t="n">
        <v>45203</v>
      </c>
      <c r="D67" t="inlineStr">
        <is>
          <t>VÄSTRA GÖTALANDS LÄN</t>
        </is>
      </c>
      <c r="E67" t="inlineStr">
        <is>
          <t>GÖTENE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6574-2020</t>
        </is>
      </c>
      <c r="B68" s="1" t="n">
        <v>43867</v>
      </c>
      <c r="C68" s="1" t="n">
        <v>45203</v>
      </c>
      <c r="D68" t="inlineStr">
        <is>
          <t>VÄSTRA GÖTALANDS LÄN</t>
        </is>
      </c>
      <c r="E68" t="inlineStr">
        <is>
          <t>GÖTENE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8008-2020</t>
        </is>
      </c>
      <c r="B69" s="1" t="n">
        <v>43873</v>
      </c>
      <c r="C69" s="1" t="n">
        <v>45203</v>
      </c>
      <c r="D69" t="inlineStr">
        <is>
          <t>VÄSTRA GÖTALANDS LÄN</t>
        </is>
      </c>
      <c r="E69" t="inlineStr">
        <is>
          <t>GÖTENE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11877-2020</t>
        </is>
      </c>
      <c r="B70" s="1" t="n">
        <v>43894</v>
      </c>
      <c r="C70" s="1" t="n">
        <v>45203</v>
      </c>
      <c r="D70" t="inlineStr">
        <is>
          <t>VÄSTRA GÖTALANDS LÄN</t>
        </is>
      </c>
      <c r="E70" t="inlineStr">
        <is>
          <t>GÖTENE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14261-2020</t>
        </is>
      </c>
      <c r="B71" s="1" t="n">
        <v>43907</v>
      </c>
      <c r="C71" s="1" t="n">
        <v>45203</v>
      </c>
      <c r="D71" t="inlineStr">
        <is>
          <t>VÄSTRA GÖTALANDS LÄN</t>
        </is>
      </c>
      <c r="E71" t="inlineStr">
        <is>
          <t>GÖTENE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18564-2020</t>
        </is>
      </c>
      <c r="B72" s="1" t="n">
        <v>43929</v>
      </c>
      <c r="C72" s="1" t="n">
        <v>45203</v>
      </c>
      <c r="D72" t="inlineStr">
        <is>
          <t>VÄSTRA GÖTALANDS LÄN</t>
        </is>
      </c>
      <c r="E72" t="inlineStr">
        <is>
          <t>GÖTENE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24813-2020</t>
        </is>
      </c>
      <c r="B73" s="1" t="n">
        <v>43978</v>
      </c>
      <c r="C73" s="1" t="n">
        <v>45203</v>
      </c>
      <c r="D73" t="inlineStr">
        <is>
          <t>VÄSTRA GÖTALANDS LÄN</t>
        </is>
      </c>
      <c r="E73" t="inlineStr">
        <is>
          <t>GÖTENE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24814-2020</t>
        </is>
      </c>
      <c r="B74" s="1" t="n">
        <v>43978</v>
      </c>
      <c r="C74" s="1" t="n">
        <v>45203</v>
      </c>
      <c r="D74" t="inlineStr">
        <is>
          <t>VÄSTRA GÖTALANDS LÄN</t>
        </is>
      </c>
      <c r="E74" t="inlineStr">
        <is>
          <t>GÖTENE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24812-2020</t>
        </is>
      </c>
      <c r="B75" s="1" t="n">
        <v>43978</v>
      </c>
      <c r="C75" s="1" t="n">
        <v>45203</v>
      </c>
      <c r="D75" t="inlineStr">
        <is>
          <t>VÄSTRA GÖTALANDS LÄN</t>
        </is>
      </c>
      <c r="E75" t="inlineStr">
        <is>
          <t>GÖTENE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33656-2020</t>
        </is>
      </c>
      <c r="B76" s="1" t="n">
        <v>44026</v>
      </c>
      <c r="C76" s="1" t="n">
        <v>45203</v>
      </c>
      <c r="D76" t="inlineStr">
        <is>
          <t>VÄSTRA GÖTALANDS LÄN</t>
        </is>
      </c>
      <c r="E76" t="inlineStr">
        <is>
          <t>GÖTENE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35508-2020</t>
        </is>
      </c>
      <c r="B77" s="1" t="n">
        <v>44043</v>
      </c>
      <c r="C77" s="1" t="n">
        <v>45203</v>
      </c>
      <c r="D77" t="inlineStr">
        <is>
          <t>VÄSTRA GÖTALANDS LÄN</t>
        </is>
      </c>
      <c r="E77" t="inlineStr">
        <is>
          <t>GÖTENE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36140-2020</t>
        </is>
      </c>
      <c r="B78" s="1" t="n">
        <v>44048</v>
      </c>
      <c r="C78" s="1" t="n">
        <v>45203</v>
      </c>
      <c r="D78" t="inlineStr">
        <is>
          <t>VÄSTRA GÖTALANDS LÄN</t>
        </is>
      </c>
      <c r="E78" t="inlineStr">
        <is>
          <t>GÖTENE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36299-2020</t>
        </is>
      </c>
      <c r="B79" s="1" t="n">
        <v>44049</v>
      </c>
      <c r="C79" s="1" t="n">
        <v>45203</v>
      </c>
      <c r="D79" t="inlineStr">
        <is>
          <t>VÄSTRA GÖTALANDS LÄN</t>
        </is>
      </c>
      <c r="E79" t="inlineStr">
        <is>
          <t>GÖTENE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38057-2020</t>
        </is>
      </c>
      <c r="B80" s="1" t="n">
        <v>44057</v>
      </c>
      <c r="C80" s="1" t="n">
        <v>45203</v>
      </c>
      <c r="D80" t="inlineStr">
        <is>
          <t>VÄSTRA GÖTALANDS LÄN</t>
        </is>
      </c>
      <c r="E80" t="inlineStr">
        <is>
          <t>GÖTENE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52452-2020</t>
        </is>
      </c>
      <c r="B81" s="1" t="n">
        <v>44113</v>
      </c>
      <c r="C81" s="1" t="n">
        <v>45203</v>
      </c>
      <c r="D81" t="inlineStr">
        <is>
          <t>VÄSTRA GÖTALANDS LÄN</t>
        </is>
      </c>
      <c r="E81" t="inlineStr">
        <is>
          <t>GÖTENE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52453-2020</t>
        </is>
      </c>
      <c r="B82" s="1" t="n">
        <v>44113</v>
      </c>
      <c r="C82" s="1" t="n">
        <v>45203</v>
      </c>
      <c r="D82" t="inlineStr">
        <is>
          <t>VÄSTRA GÖTALANDS LÄN</t>
        </is>
      </c>
      <c r="E82" t="inlineStr">
        <is>
          <t>GÖTENE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52873-2020</t>
        </is>
      </c>
      <c r="B83" s="1" t="n">
        <v>44119</v>
      </c>
      <c r="C83" s="1" t="n">
        <v>45203</v>
      </c>
      <c r="D83" t="inlineStr">
        <is>
          <t>VÄSTRA GÖTALANDS LÄN</t>
        </is>
      </c>
      <c r="E83" t="inlineStr">
        <is>
          <t>GÖTENE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57349-2020</t>
        </is>
      </c>
      <c r="B84" s="1" t="n">
        <v>44139</v>
      </c>
      <c r="C84" s="1" t="n">
        <v>45203</v>
      </c>
      <c r="D84" t="inlineStr">
        <is>
          <t>VÄSTRA GÖTALANDS LÄN</t>
        </is>
      </c>
      <c r="E84" t="inlineStr">
        <is>
          <t>GÖTENE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59651-2020</t>
        </is>
      </c>
      <c r="B85" s="1" t="n">
        <v>44151</v>
      </c>
      <c r="C85" s="1" t="n">
        <v>45203</v>
      </c>
      <c r="D85" t="inlineStr">
        <is>
          <t>VÄSTRA GÖTALANDS LÄN</t>
        </is>
      </c>
      <c r="E85" t="inlineStr">
        <is>
          <t>GÖTENE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59650-2020</t>
        </is>
      </c>
      <c r="B86" s="1" t="n">
        <v>44151</v>
      </c>
      <c r="C86" s="1" t="n">
        <v>45203</v>
      </c>
      <c r="D86" t="inlineStr">
        <is>
          <t>VÄSTRA GÖTALANDS LÄN</t>
        </is>
      </c>
      <c r="E86" t="inlineStr">
        <is>
          <t>GÖTENE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63943-2020</t>
        </is>
      </c>
      <c r="B87" s="1" t="n">
        <v>44167</v>
      </c>
      <c r="C87" s="1" t="n">
        <v>45203</v>
      </c>
      <c r="D87" t="inlineStr">
        <is>
          <t>VÄSTRA GÖTALANDS LÄN</t>
        </is>
      </c>
      <c r="E87" t="inlineStr">
        <is>
          <t>GÖTENE</t>
        </is>
      </c>
      <c r="F87" t="inlineStr">
        <is>
          <t>Sveaskog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64569-2020</t>
        </is>
      </c>
      <c r="B88" s="1" t="n">
        <v>44169</v>
      </c>
      <c r="C88" s="1" t="n">
        <v>45203</v>
      </c>
      <c r="D88" t="inlineStr">
        <is>
          <t>VÄSTRA GÖTALANDS LÄN</t>
        </is>
      </c>
      <c r="E88" t="inlineStr">
        <is>
          <t>GÖTENE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64693-2020</t>
        </is>
      </c>
      <c r="B89" s="1" t="n">
        <v>44169</v>
      </c>
      <c r="C89" s="1" t="n">
        <v>45203</v>
      </c>
      <c r="D89" t="inlineStr">
        <is>
          <t>VÄSTRA GÖTALANDS LÄN</t>
        </is>
      </c>
      <c r="E89" t="inlineStr">
        <is>
          <t>GÖTENE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64568-2020</t>
        </is>
      </c>
      <c r="B90" s="1" t="n">
        <v>44169</v>
      </c>
      <c r="C90" s="1" t="n">
        <v>45203</v>
      </c>
      <c r="D90" t="inlineStr">
        <is>
          <t>VÄSTRA GÖTALANDS LÄN</t>
        </is>
      </c>
      <c r="E90" t="inlineStr">
        <is>
          <t>GÖTENE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64697-2020</t>
        </is>
      </c>
      <c r="B91" s="1" t="n">
        <v>44169</v>
      </c>
      <c r="C91" s="1" t="n">
        <v>45203</v>
      </c>
      <c r="D91" t="inlineStr">
        <is>
          <t>VÄSTRA GÖTALANDS LÄN</t>
        </is>
      </c>
      <c r="E91" t="inlineStr">
        <is>
          <t>GÖTENE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67177-2020</t>
        </is>
      </c>
      <c r="B92" s="1" t="n">
        <v>44180</v>
      </c>
      <c r="C92" s="1" t="n">
        <v>45203</v>
      </c>
      <c r="D92" t="inlineStr">
        <is>
          <t>VÄSTRA GÖTALANDS LÄN</t>
        </is>
      </c>
      <c r="E92" t="inlineStr">
        <is>
          <t>GÖTENE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719-2021</t>
        </is>
      </c>
      <c r="B93" s="1" t="n">
        <v>44204</v>
      </c>
      <c r="C93" s="1" t="n">
        <v>45203</v>
      </c>
      <c r="D93" t="inlineStr">
        <is>
          <t>VÄSTRA GÖTALANDS LÄN</t>
        </is>
      </c>
      <c r="E93" t="inlineStr">
        <is>
          <t>GÖTENE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2342-2021</t>
        </is>
      </c>
      <c r="B94" s="1" t="n">
        <v>44214</v>
      </c>
      <c r="C94" s="1" t="n">
        <v>45203</v>
      </c>
      <c r="D94" t="inlineStr">
        <is>
          <t>VÄSTRA GÖTALANDS LÄN</t>
        </is>
      </c>
      <c r="E94" t="inlineStr">
        <is>
          <t>GÖTENE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2337-2021</t>
        </is>
      </c>
      <c r="B95" s="1" t="n">
        <v>44214</v>
      </c>
      <c r="C95" s="1" t="n">
        <v>45203</v>
      </c>
      <c r="D95" t="inlineStr">
        <is>
          <t>VÄSTRA GÖTALANDS LÄN</t>
        </is>
      </c>
      <c r="E95" t="inlineStr">
        <is>
          <t>GÖTENE</t>
        </is>
      </c>
      <c r="G95" t="n">
        <v>32.5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4541-2021</t>
        </is>
      </c>
      <c r="B96" s="1" t="n">
        <v>44224</v>
      </c>
      <c r="C96" s="1" t="n">
        <v>45203</v>
      </c>
      <c r="D96" t="inlineStr">
        <is>
          <t>VÄSTRA GÖTALANDS LÄN</t>
        </is>
      </c>
      <c r="E96" t="inlineStr">
        <is>
          <t>GÖTENE</t>
        </is>
      </c>
      <c r="G96" t="n">
        <v>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4538-2021</t>
        </is>
      </c>
      <c r="B97" s="1" t="n">
        <v>44224</v>
      </c>
      <c r="C97" s="1" t="n">
        <v>45203</v>
      </c>
      <c r="D97" t="inlineStr">
        <is>
          <t>VÄSTRA GÖTALANDS LÄN</t>
        </is>
      </c>
      <c r="E97" t="inlineStr">
        <is>
          <t>GÖTENE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5833-2021</t>
        </is>
      </c>
      <c r="B98" s="1" t="n">
        <v>44231</v>
      </c>
      <c r="C98" s="1" t="n">
        <v>45203</v>
      </c>
      <c r="D98" t="inlineStr">
        <is>
          <t>VÄSTRA GÖTALANDS LÄN</t>
        </is>
      </c>
      <c r="E98" t="inlineStr">
        <is>
          <t>GÖTENE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6993-2021</t>
        </is>
      </c>
      <c r="B99" s="1" t="n">
        <v>44237</v>
      </c>
      <c r="C99" s="1" t="n">
        <v>45203</v>
      </c>
      <c r="D99" t="inlineStr">
        <is>
          <t>VÄSTRA GÖTALANDS LÄN</t>
        </is>
      </c>
      <c r="E99" t="inlineStr">
        <is>
          <t>GÖTENE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8124-2021</t>
        </is>
      </c>
      <c r="B100" s="1" t="n">
        <v>44243</v>
      </c>
      <c r="C100" s="1" t="n">
        <v>45203</v>
      </c>
      <c r="D100" t="inlineStr">
        <is>
          <t>VÄSTRA GÖTALANDS LÄN</t>
        </is>
      </c>
      <c r="E100" t="inlineStr">
        <is>
          <t>GÖTENE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8127-2021</t>
        </is>
      </c>
      <c r="B101" s="1" t="n">
        <v>44243</v>
      </c>
      <c r="C101" s="1" t="n">
        <v>45203</v>
      </c>
      <c r="D101" t="inlineStr">
        <is>
          <t>VÄSTRA GÖTALANDS LÄN</t>
        </is>
      </c>
      <c r="E101" t="inlineStr">
        <is>
          <t>GÖTENE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10345-2021</t>
        </is>
      </c>
      <c r="B102" s="1" t="n">
        <v>44257</v>
      </c>
      <c r="C102" s="1" t="n">
        <v>45203</v>
      </c>
      <c r="D102" t="inlineStr">
        <is>
          <t>VÄSTRA GÖTALANDS LÄN</t>
        </is>
      </c>
      <c r="E102" t="inlineStr">
        <is>
          <t>GÖTENE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20362-2021</t>
        </is>
      </c>
      <c r="B103" s="1" t="n">
        <v>44315</v>
      </c>
      <c r="C103" s="1" t="n">
        <v>45203</v>
      </c>
      <c r="D103" t="inlineStr">
        <is>
          <t>VÄSTRA GÖTALANDS LÄN</t>
        </is>
      </c>
      <c r="E103" t="inlineStr">
        <is>
          <t>GÖTENE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28236-2021</t>
        </is>
      </c>
      <c r="B104" s="1" t="n">
        <v>44355</v>
      </c>
      <c r="C104" s="1" t="n">
        <v>45203</v>
      </c>
      <c r="D104" t="inlineStr">
        <is>
          <t>VÄSTRA GÖTALANDS LÄN</t>
        </is>
      </c>
      <c r="E104" t="inlineStr">
        <is>
          <t>GÖTENE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28233-2021</t>
        </is>
      </c>
      <c r="B105" s="1" t="n">
        <v>44355</v>
      </c>
      <c r="C105" s="1" t="n">
        <v>45203</v>
      </c>
      <c r="D105" t="inlineStr">
        <is>
          <t>VÄSTRA GÖTALANDS LÄN</t>
        </is>
      </c>
      <c r="E105" t="inlineStr">
        <is>
          <t>GÖTENE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28205-2021</t>
        </is>
      </c>
      <c r="B106" s="1" t="n">
        <v>44355</v>
      </c>
      <c r="C106" s="1" t="n">
        <v>45203</v>
      </c>
      <c r="D106" t="inlineStr">
        <is>
          <t>VÄSTRA GÖTALANDS LÄN</t>
        </is>
      </c>
      <c r="E106" t="inlineStr">
        <is>
          <t>GÖTENE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28240-2021</t>
        </is>
      </c>
      <c r="B107" s="1" t="n">
        <v>44355</v>
      </c>
      <c r="C107" s="1" t="n">
        <v>45203</v>
      </c>
      <c r="D107" t="inlineStr">
        <is>
          <t>VÄSTRA GÖTALANDS LÄN</t>
        </is>
      </c>
      <c r="E107" t="inlineStr">
        <is>
          <t>GÖTENE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28231-2021</t>
        </is>
      </c>
      <c r="B108" s="1" t="n">
        <v>44355</v>
      </c>
      <c r="C108" s="1" t="n">
        <v>45203</v>
      </c>
      <c r="D108" t="inlineStr">
        <is>
          <t>VÄSTRA GÖTALANDS LÄN</t>
        </is>
      </c>
      <c r="E108" t="inlineStr">
        <is>
          <t>GÖTENE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30869-2021</t>
        </is>
      </c>
      <c r="B109" s="1" t="n">
        <v>44365</v>
      </c>
      <c r="C109" s="1" t="n">
        <v>45203</v>
      </c>
      <c r="D109" t="inlineStr">
        <is>
          <t>VÄSTRA GÖTALANDS LÄN</t>
        </is>
      </c>
      <c r="E109" t="inlineStr">
        <is>
          <t>GÖTENE</t>
        </is>
      </c>
      <c r="G109" t="n">
        <v>6.8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31448-2021</t>
        </is>
      </c>
      <c r="B110" s="1" t="n">
        <v>44369</v>
      </c>
      <c r="C110" s="1" t="n">
        <v>45203</v>
      </c>
      <c r="D110" t="inlineStr">
        <is>
          <t>VÄSTRA GÖTALANDS LÄN</t>
        </is>
      </c>
      <c r="E110" t="inlineStr">
        <is>
          <t>GÖTENE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31559-2021</t>
        </is>
      </c>
      <c r="B111" s="1" t="n">
        <v>44369</v>
      </c>
      <c r="C111" s="1" t="n">
        <v>45203</v>
      </c>
      <c r="D111" t="inlineStr">
        <is>
          <t>VÄSTRA GÖTALANDS LÄN</t>
        </is>
      </c>
      <c r="E111" t="inlineStr">
        <is>
          <t>GÖTENE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38252-2021</t>
        </is>
      </c>
      <c r="B112" s="1" t="n">
        <v>44405</v>
      </c>
      <c r="C112" s="1" t="n">
        <v>45203</v>
      </c>
      <c r="D112" t="inlineStr">
        <is>
          <t>VÄSTRA GÖTALANDS LÄN</t>
        </is>
      </c>
      <c r="E112" t="inlineStr">
        <is>
          <t>GÖTENE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38251-2021</t>
        </is>
      </c>
      <c r="B113" s="1" t="n">
        <v>44405</v>
      </c>
      <c r="C113" s="1" t="n">
        <v>45203</v>
      </c>
      <c r="D113" t="inlineStr">
        <is>
          <t>VÄSTRA GÖTALANDS LÄN</t>
        </is>
      </c>
      <c r="E113" t="inlineStr">
        <is>
          <t>GÖTENE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40096-2021</t>
        </is>
      </c>
      <c r="B114" s="1" t="n">
        <v>44418</v>
      </c>
      <c r="C114" s="1" t="n">
        <v>45203</v>
      </c>
      <c r="D114" t="inlineStr">
        <is>
          <t>VÄSTRA GÖTALANDS LÄN</t>
        </is>
      </c>
      <c r="E114" t="inlineStr">
        <is>
          <t>GÖTENE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41977-2021</t>
        </is>
      </c>
      <c r="B115" s="1" t="n">
        <v>44426</v>
      </c>
      <c r="C115" s="1" t="n">
        <v>45203</v>
      </c>
      <c r="D115" t="inlineStr">
        <is>
          <t>VÄSTRA GÖTALANDS LÄN</t>
        </is>
      </c>
      <c r="E115" t="inlineStr">
        <is>
          <t>GÖTENE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46978-2021</t>
        </is>
      </c>
      <c r="B116" s="1" t="n">
        <v>44446</v>
      </c>
      <c r="C116" s="1" t="n">
        <v>45203</v>
      </c>
      <c r="D116" t="inlineStr">
        <is>
          <t>VÄSTRA GÖTALANDS LÄN</t>
        </is>
      </c>
      <c r="E116" t="inlineStr">
        <is>
          <t>GÖTENE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49700-2021</t>
        </is>
      </c>
      <c r="B117" s="1" t="n">
        <v>44455</v>
      </c>
      <c r="C117" s="1" t="n">
        <v>45203</v>
      </c>
      <c r="D117" t="inlineStr">
        <is>
          <t>VÄSTRA GÖTALANDS LÄN</t>
        </is>
      </c>
      <c r="E117" t="inlineStr">
        <is>
          <t>GÖTENE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55496-2021</t>
        </is>
      </c>
      <c r="B118" s="1" t="n">
        <v>44475</v>
      </c>
      <c r="C118" s="1" t="n">
        <v>45203</v>
      </c>
      <c r="D118" t="inlineStr">
        <is>
          <t>VÄSTRA GÖTALANDS LÄN</t>
        </is>
      </c>
      <c r="E118" t="inlineStr">
        <is>
          <t>GÖTENE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59086-2021</t>
        </is>
      </c>
      <c r="B119" s="1" t="n">
        <v>44490</v>
      </c>
      <c r="C119" s="1" t="n">
        <v>45203</v>
      </c>
      <c r="D119" t="inlineStr">
        <is>
          <t>VÄSTRA GÖTALANDS LÄN</t>
        </is>
      </c>
      <c r="E119" t="inlineStr">
        <is>
          <t>GÖTENE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59103-2021</t>
        </is>
      </c>
      <c r="B120" s="1" t="n">
        <v>44490</v>
      </c>
      <c r="C120" s="1" t="n">
        <v>45203</v>
      </c>
      <c r="D120" t="inlineStr">
        <is>
          <t>VÄSTRA GÖTALANDS LÄN</t>
        </is>
      </c>
      <c r="E120" t="inlineStr">
        <is>
          <t>GÖTENE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61148-2021</t>
        </is>
      </c>
      <c r="B121" s="1" t="n">
        <v>44498</v>
      </c>
      <c r="C121" s="1" t="n">
        <v>45203</v>
      </c>
      <c r="D121" t="inlineStr">
        <is>
          <t>VÄSTRA GÖTALANDS LÄN</t>
        </is>
      </c>
      <c r="E121" t="inlineStr">
        <is>
          <t>GÖTENE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63198-2021</t>
        </is>
      </c>
      <c r="B122" s="1" t="n">
        <v>44507</v>
      </c>
      <c r="C122" s="1" t="n">
        <v>45203</v>
      </c>
      <c r="D122" t="inlineStr">
        <is>
          <t>VÄSTRA GÖTALANDS LÄN</t>
        </is>
      </c>
      <c r="E122" t="inlineStr">
        <is>
          <t>GÖTENE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68680-2021</t>
        </is>
      </c>
      <c r="B123" s="1" t="n">
        <v>44529</v>
      </c>
      <c r="C123" s="1" t="n">
        <v>45203</v>
      </c>
      <c r="D123" t="inlineStr">
        <is>
          <t>VÄSTRA GÖTALANDS LÄN</t>
        </is>
      </c>
      <c r="E123" t="inlineStr">
        <is>
          <t>GÖTENE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72340-2021</t>
        </is>
      </c>
      <c r="B124" s="1" t="n">
        <v>44545</v>
      </c>
      <c r="C124" s="1" t="n">
        <v>45203</v>
      </c>
      <c r="D124" t="inlineStr">
        <is>
          <t>VÄSTRA GÖTALANDS LÄN</t>
        </is>
      </c>
      <c r="E124" t="inlineStr">
        <is>
          <t>GÖTENE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72879-2021</t>
        </is>
      </c>
      <c r="B125" s="1" t="n">
        <v>44547</v>
      </c>
      <c r="C125" s="1" t="n">
        <v>45203</v>
      </c>
      <c r="D125" t="inlineStr">
        <is>
          <t>VÄSTRA GÖTALANDS LÄN</t>
        </is>
      </c>
      <c r="E125" t="inlineStr">
        <is>
          <t>GÖTENE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562-2022</t>
        </is>
      </c>
      <c r="B126" s="1" t="n">
        <v>44566</v>
      </c>
      <c r="C126" s="1" t="n">
        <v>45203</v>
      </c>
      <c r="D126" t="inlineStr">
        <is>
          <t>VÄSTRA GÖTALANDS LÄN</t>
        </is>
      </c>
      <c r="E126" t="inlineStr">
        <is>
          <t>GÖTENE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561-2022</t>
        </is>
      </c>
      <c r="B127" s="1" t="n">
        <v>44566</v>
      </c>
      <c r="C127" s="1" t="n">
        <v>45203</v>
      </c>
      <c r="D127" t="inlineStr">
        <is>
          <t>VÄSTRA GÖTALANDS LÄN</t>
        </is>
      </c>
      <c r="E127" t="inlineStr">
        <is>
          <t>GÖTENE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2006-2022</t>
        </is>
      </c>
      <c r="B128" s="1" t="n">
        <v>44575</v>
      </c>
      <c r="C128" s="1" t="n">
        <v>45203</v>
      </c>
      <c r="D128" t="inlineStr">
        <is>
          <t>VÄSTRA GÖTALANDS LÄN</t>
        </is>
      </c>
      <c r="E128" t="inlineStr">
        <is>
          <t>GÖTENE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3708-2022</t>
        </is>
      </c>
      <c r="B129" s="1" t="n">
        <v>44586</v>
      </c>
      <c r="C129" s="1" t="n">
        <v>45203</v>
      </c>
      <c r="D129" t="inlineStr">
        <is>
          <t>VÄSTRA GÖTALANDS LÄN</t>
        </is>
      </c>
      <c r="E129" t="inlineStr">
        <is>
          <t>GÖTENE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8786-2022</t>
        </is>
      </c>
      <c r="B130" s="1" t="n">
        <v>44614</v>
      </c>
      <c r="C130" s="1" t="n">
        <v>45203</v>
      </c>
      <c r="D130" t="inlineStr">
        <is>
          <t>VÄSTRA GÖTALANDS LÄN</t>
        </is>
      </c>
      <c r="E130" t="inlineStr">
        <is>
          <t>GÖTENE</t>
        </is>
      </c>
      <c r="F130" t="inlineStr">
        <is>
          <t>Kyrkan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8765-2022</t>
        </is>
      </c>
      <c r="B131" s="1" t="n">
        <v>44614</v>
      </c>
      <c r="C131" s="1" t="n">
        <v>45203</v>
      </c>
      <c r="D131" t="inlineStr">
        <is>
          <t>VÄSTRA GÖTALANDS LÄN</t>
        </is>
      </c>
      <c r="E131" t="inlineStr">
        <is>
          <t>GÖTENE</t>
        </is>
      </c>
      <c r="F131" t="inlineStr">
        <is>
          <t>Kyrkan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10958-2022</t>
        </is>
      </c>
      <c r="B132" s="1" t="n">
        <v>44628</v>
      </c>
      <c r="C132" s="1" t="n">
        <v>45203</v>
      </c>
      <c r="D132" t="inlineStr">
        <is>
          <t>VÄSTRA GÖTALANDS LÄN</t>
        </is>
      </c>
      <c r="E132" t="inlineStr">
        <is>
          <t>GÖTENE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12450-2022</t>
        </is>
      </c>
      <c r="B133" s="1" t="n">
        <v>44638</v>
      </c>
      <c r="C133" s="1" t="n">
        <v>45203</v>
      </c>
      <c r="D133" t="inlineStr">
        <is>
          <t>VÄSTRA GÖTALANDS LÄN</t>
        </is>
      </c>
      <c r="E133" t="inlineStr">
        <is>
          <t>GÖTENE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13345-2022</t>
        </is>
      </c>
      <c r="B134" s="1" t="n">
        <v>44645</v>
      </c>
      <c r="C134" s="1" t="n">
        <v>45203</v>
      </c>
      <c r="D134" t="inlineStr">
        <is>
          <t>VÄSTRA GÖTALANDS LÄN</t>
        </is>
      </c>
      <c r="E134" t="inlineStr">
        <is>
          <t>GÖTENE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13340-2022</t>
        </is>
      </c>
      <c r="B135" s="1" t="n">
        <v>44645</v>
      </c>
      <c r="C135" s="1" t="n">
        <v>45203</v>
      </c>
      <c r="D135" t="inlineStr">
        <is>
          <t>VÄSTRA GÖTALANDS LÄN</t>
        </is>
      </c>
      <c r="E135" t="inlineStr">
        <is>
          <t>GÖTENE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13348-2022</t>
        </is>
      </c>
      <c r="B136" s="1" t="n">
        <v>44645</v>
      </c>
      <c r="C136" s="1" t="n">
        <v>45203</v>
      </c>
      <c r="D136" t="inlineStr">
        <is>
          <t>VÄSTRA GÖTALANDS LÄN</t>
        </is>
      </c>
      <c r="E136" t="inlineStr">
        <is>
          <t>GÖTENE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13357-2022</t>
        </is>
      </c>
      <c r="B137" s="1" t="n">
        <v>44645</v>
      </c>
      <c r="C137" s="1" t="n">
        <v>45203</v>
      </c>
      <c r="D137" t="inlineStr">
        <is>
          <t>VÄSTRA GÖTALANDS LÄN</t>
        </is>
      </c>
      <c r="E137" t="inlineStr">
        <is>
          <t>GÖTENE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13342-2022</t>
        </is>
      </c>
      <c r="B138" s="1" t="n">
        <v>44645</v>
      </c>
      <c r="C138" s="1" t="n">
        <v>45203</v>
      </c>
      <c r="D138" t="inlineStr">
        <is>
          <t>VÄSTRA GÖTALANDS LÄN</t>
        </is>
      </c>
      <c r="E138" t="inlineStr">
        <is>
          <t>GÖTENE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13366-2022</t>
        </is>
      </c>
      <c r="B139" s="1" t="n">
        <v>44645</v>
      </c>
      <c r="C139" s="1" t="n">
        <v>45203</v>
      </c>
      <c r="D139" t="inlineStr">
        <is>
          <t>VÄSTRA GÖTALANDS LÄN</t>
        </is>
      </c>
      <c r="E139" t="inlineStr">
        <is>
          <t>GÖTENE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15741-2022</t>
        </is>
      </c>
      <c r="B140" s="1" t="n">
        <v>44663</v>
      </c>
      <c r="C140" s="1" t="n">
        <v>45203</v>
      </c>
      <c r="D140" t="inlineStr">
        <is>
          <t>VÄSTRA GÖTALANDS LÄN</t>
        </is>
      </c>
      <c r="E140" t="inlineStr">
        <is>
          <t>GÖTENE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18124-2022</t>
        </is>
      </c>
      <c r="B141" s="1" t="n">
        <v>44684</v>
      </c>
      <c r="C141" s="1" t="n">
        <v>45203</v>
      </c>
      <c r="D141" t="inlineStr">
        <is>
          <t>VÄSTRA GÖTALANDS LÄN</t>
        </is>
      </c>
      <c r="E141" t="inlineStr">
        <is>
          <t>GÖTENE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21429-2022</t>
        </is>
      </c>
      <c r="B142" s="1" t="n">
        <v>44706</v>
      </c>
      <c r="C142" s="1" t="n">
        <v>45203</v>
      </c>
      <c r="D142" t="inlineStr">
        <is>
          <t>VÄSTRA GÖTALANDS LÄN</t>
        </is>
      </c>
      <c r="E142" t="inlineStr">
        <is>
          <t>GÖTENE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30128-2022</t>
        </is>
      </c>
      <c r="B143" s="1" t="n">
        <v>44757</v>
      </c>
      <c r="C143" s="1" t="n">
        <v>45203</v>
      </c>
      <c r="D143" t="inlineStr">
        <is>
          <t>VÄSTRA GÖTALANDS LÄN</t>
        </is>
      </c>
      <c r="E143" t="inlineStr">
        <is>
          <t>GÖTENE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30174-2022</t>
        </is>
      </c>
      <c r="B144" s="1" t="n">
        <v>44757</v>
      </c>
      <c r="C144" s="1" t="n">
        <v>45203</v>
      </c>
      <c r="D144" t="inlineStr">
        <is>
          <t>VÄSTRA GÖTALANDS LÄN</t>
        </is>
      </c>
      <c r="E144" t="inlineStr">
        <is>
          <t>GÖTENE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36024-2022</t>
        </is>
      </c>
      <c r="B145" s="1" t="n">
        <v>44802</v>
      </c>
      <c r="C145" s="1" t="n">
        <v>45203</v>
      </c>
      <c r="D145" t="inlineStr">
        <is>
          <t>VÄSTRA GÖTALANDS LÄN</t>
        </is>
      </c>
      <c r="E145" t="inlineStr">
        <is>
          <t>GÖTENE</t>
        </is>
      </c>
      <c r="F145" t="inlineStr">
        <is>
          <t>Övriga Aktiebolag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36244-2022</t>
        </is>
      </c>
      <c r="B146" s="1" t="n">
        <v>44803</v>
      </c>
      <c r="C146" s="1" t="n">
        <v>45203</v>
      </c>
      <c r="D146" t="inlineStr">
        <is>
          <t>VÄSTRA GÖTALANDS LÄN</t>
        </is>
      </c>
      <c r="E146" t="inlineStr">
        <is>
          <t>GÖTENE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38945-2022</t>
        </is>
      </c>
      <c r="B147" s="1" t="n">
        <v>44816</v>
      </c>
      <c r="C147" s="1" t="n">
        <v>45203</v>
      </c>
      <c r="D147" t="inlineStr">
        <is>
          <t>VÄSTRA GÖTALANDS LÄN</t>
        </is>
      </c>
      <c r="E147" t="inlineStr">
        <is>
          <t>GÖTENE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41721-2022</t>
        </is>
      </c>
      <c r="B148" s="1" t="n">
        <v>44827</v>
      </c>
      <c r="C148" s="1" t="n">
        <v>45203</v>
      </c>
      <c r="D148" t="inlineStr">
        <is>
          <t>VÄSTRA GÖTALANDS LÄN</t>
        </is>
      </c>
      <c r="E148" t="inlineStr">
        <is>
          <t>GÖTENE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41722-2022</t>
        </is>
      </c>
      <c r="B149" s="1" t="n">
        <v>44827</v>
      </c>
      <c r="C149" s="1" t="n">
        <v>45203</v>
      </c>
      <c r="D149" t="inlineStr">
        <is>
          <t>VÄSTRA GÖTALANDS LÄN</t>
        </is>
      </c>
      <c r="E149" t="inlineStr">
        <is>
          <t>GÖTENE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45239-2022</t>
        </is>
      </c>
      <c r="B150" s="1" t="n">
        <v>44844</v>
      </c>
      <c r="C150" s="1" t="n">
        <v>45203</v>
      </c>
      <c r="D150" t="inlineStr">
        <is>
          <t>VÄSTRA GÖTALANDS LÄN</t>
        </is>
      </c>
      <c r="E150" t="inlineStr">
        <is>
          <t>GÖTENE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46381-2022</t>
        </is>
      </c>
      <c r="B151" s="1" t="n">
        <v>44848</v>
      </c>
      <c r="C151" s="1" t="n">
        <v>45203</v>
      </c>
      <c r="D151" t="inlineStr">
        <is>
          <t>VÄSTRA GÖTALANDS LÄN</t>
        </is>
      </c>
      <c r="E151" t="inlineStr">
        <is>
          <t>GÖTENE</t>
        </is>
      </c>
      <c r="F151" t="inlineStr">
        <is>
          <t>Sveaskog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48733-2022</t>
        </is>
      </c>
      <c r="B152" s="1" t="n">
        <v>44859</v>
      </c>
      <c r="C152" s="1" t="n">
        <v>45203</v>
      </c>
      <c r="D152" t="inlineStr">
        <is>
          <t>VÄSTRA GÖTALANDS LÄN</t>
        </is>
      </c>
      <c r="E152" t="inlineStr">
        <is>
          <t>GÖTENE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48981-2022</t>
        </is>
      </c>
      <c r="B153" s="1" t="n">
        <v>44860</v>
      </c>
      <c r="C153" s="1" t="n">
        <v>45203</v>
      </c>
      <c r="D153" t="inlineStr">
        <is>
          <t>VÄSTRA GÖTALANDS LÄN</t>
        </is>
      </c>
      <c r="E153" t="inlineStr">
        <is>
          <t>GÖTENE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61021-2022</t>
        </is>
      </c>
      <c r="B154" s="1" t="n">
        <v>44914</v>
      </c>
      <c r="C154" s="1" t="n">
        <v>45203</v>
      </c>
      <c r="D154" t="inlineStr">
        <is>
          <t>VÄSTRA GÖTALANDS LÄN</t>
        </is>
      </c>
      <c r="E154" t="inlineStr">
        <is>
          <t>GÖTENE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1352-2023</t>
        </is>
      </c>
      <c r="B155" s="1" t="n">
        <v>44931</v>
      </c>
      <c r="C155" s="1" t="n">
        <v>45203</v>
      </c>
      <c r="D155" t="inlineStr">
        <is>
          <t>VÄSTRA GÖTALANDS LÄN</t>
        </is>
      </c>
      <c r="E155" t="inlineStr">
        <is>
          <t>GÖTENE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6925-2023</t>
        </is>
      </c>
      <c r="B156" s="1" t="n">
        <v>44967</v>
      </c>
      <c r="C156" s="1" t="n">
        <v>45203</v>
      </c>
      <c r="D156" t="inlineStr">
        <is>
          <t>VÄSTRA GÖTALANDS LÄN</t>
        </is>
      </c>
      <c r="E156" t="inlineStr">
        <is>
          <t>GÖTENE</t>
        </is>
      </c>
      <c r="F156" t="inlineStr">
        <is>
          <t>Kyrkan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9145-2023</t>
        </is>
      </c>
      <c r="B157" s="1" t="n">
        <v>44974</v>
      </c>
      <c r="C157" s="1" t="n">
        <v>45203</v>
      </c>
      <c r="D157" t="inlineStr">
        <is>
          <t>VÄSTRA GÖTALANDS LÄN</t>
        </is>
      </c>
      <c r="E157" t="inlineStr">
        <is>
          <t>GÖTENE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12345-2023</t>
        </is>
      </c>
      <c r="B158" s="1" t="n">
        <v>44999</v>
      </c>
      <c r="C158" s="1" t="n">
        <v>45203</v>
      </c>
      <c r="D158" t="inlineStr">
        <is>
          <t>VÄSTRA GÖTALANDS LÄN</t>
        </is>
      </c>
      <c r="E158" t="inlineStr">
        <is>
          <t>GÖTENE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12348-2023</t>
        </is>
      </c>
      <c r="B159" s="1" t="n">
        <v>44999</v>
      </c>
      <c r="C159" s="1" t="n">
        <v>45203</v>
      </c>
      <c r="D159" t="inlineStr">
        <is>
          <t>VÄSTRA GÖTALANDS LÄN</t>
        </is>
      </c>
      <c r="E159" t="inlineStr">
        <is>
          <t>GÖTENE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12660-2023</t>
        </is>
      </c>
      <c r="B160" s="1" t="n">
        <v>45000</v>
      </c>
      <c r="C160" s="1" t="n">
        <v>45203</v>
      </c>
      <c r="D160" t="inlineStr">
        <is>
          <t>VÄSTRA GÖTALANDS LÄN</t>
        </is>
      </c>
      <c r="E160" t="inlineStr">
        <is>
          <t>GÖTENE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12664-2023</t>
        </is>
      </c>
      <c r="B161" s="1" t="n">
        <v>45000</v>
      </c>
      <c r="C161" s="1" t="n">
        <v>45203</v>
      </c>
      <c r="D161" t="inlineStr">
        <is>
          <t>VÄSTRA GÖTALANDS LÄN</t>
        </is>
      </c>
      <c r="E161" t="inlineStr">
        <is>
          <t>GÖTENE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14296-2023</t>
        </is>
      </c>
      <c r="B162" s="1" t="n">
        <v>45011</v>
      </c>
      <c r="C162" s="1" t="n">
        <v>45203</v>
      </c>
      <c r="D162" t="inlineStr">
        <is>
          <t>VÄSTRA GÖTALANDS LÄN</t>
        </is>
      </c>
      <c r="E162" t="inlineStr">
        <is>
          <t>GÖTENE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17069-2023</t>
        </is>
      </c>
      <c r="B163" s="1" t="n">
        <v>45034</v>
      </c>
      <c r="C163" s="1" t="n">
        <v>45203</v>
      </c>
      <c r="D163" t="inlineStr">
        <is>
          <t>VÄSTRA GÖTALANDS LÄN</t>
        </is>
      </c>
      <c r="E163" t="inlineStr">
        <is>
          <t>GÖTENE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17451-2023</t>
        </is>
      </c>
      <c r="B164" s="1" t="n">
        <v>45036</v>
      </c>
      <c r="C164" s="1" t="n">
        <v>45203</v>
      </c>
      <c r="D164" t="inlineStr">
        <is>
          <t>VÄSTRA GÖTALANDS LÄN</t>
        </is>
      </c>
      <c r="E164" t="inlineStr">
        <is>
          <t>GÖTENE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20582-2023</t>
        </is>
      </c>
      <c r="B165" s="1" t="n">
        <v>45057</v>
      </c>
      <c r="C165" s="1" t="n">
        <v>45203</v>
      </c>
      <c r="D165" t="inlineStr">
        <is>
          <t>VÄSTRA GÖTALANDS LÄN</t>
        </is>
      </c>
      <c r="E165" t="inlineStr">
        <is>
          <t>GÖTENE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28267-2023</t>
        </is>
      </c>
      <c r="B166" s="1" t="n">
        <v>45099</v>
      </c>
      <c r="C166" s="1" t="n">
        <v>45203</v>
      </c>
      <c r="D166" t="inlineStr">
        <is>
          <t>VÄSTRA GÖTALANDS LÄN</t>
        </is>
      </c>
      <c r="E166" t="inlineStr">
        <is>
          <t>GÖTENE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28258-2023</t>
        </is>
      </c>
      <c r="B167" s="1" t="n">
        <v>45099</v>
      </c>
      <c r="C167" s="1" t="n">
        <v>45203</v>
      </c>
      <c r="D167" t="inlineStr">
        <is>
          <t>VÄSTRA GÖTALANDS LÄN</t>
        </is>
      </c>
      <c r="E167" t="inlineStr">
        <is>
          <t>GÖTENE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28264-2023</t>
        </is>
      </c>
      <c r="B168" s="1" t="n">
        <v>45099</v>
      </c>
      <c r="C168" s="1" t="n">
        <v>45203</v>
      </c>
      <c r="D168" t="inlineStr">
        <is>
          <t>VÄSTRA GÖTALANDS LÄN</t>
        </is>
      </c>
      <c r="E168" t="inlineStr">
        <is>
          <t>GÖTENE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31776-2023</t>
        </is>
      </c>
      <c r="B169" s="1" t="n">
        <v>45118</v>
      </c>
      <c r="C169" s="1" t="n">
        <v>45203</v>
      </c>
      <c r="D169" t="inlineStr">
        <is>
          <t>VÄSTRA GÖTALANDS LÄN</t>
        </is>
      </c>
      <c r="E169" t="inlineStr">
        <is>
          <t>GÖTENE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35408-2023</t>
        </is>
      </c>
      <c r="B170" s="1" t="n">
        <v>45146</v>
      </c>
      <c r="C170" s="1" t="n">
        <v>45203</v>
      </c>
      <c r="D170" t="inlineStr">
        <is>
          <t>VÄSTRA GÖTALANDS LÄN</t>
        </is>
      </c>
      <c r="E170" t="inlineStr">
        <is>
          <t>GÖTENE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35405-2023</t>
        </is>
      </c>
      <c r="B171" s="1" t="n">
        <v>45146</v>
      </c>
      <c r="C171" s="1" t="n">
        <v>45203</v>
      </c>
      <c r="D171" t="inlineStr">
        <is>
          <t>VÄSTRA GÖTALANDS LÄN</t>
        </is>
      </c>
      <c r="E171" t="inlineStr">
        <is>
          <t>GÖTENE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2023-10-04T06:55:45Z</dcterms:created>
  <dcterms:modified xmlns:dcterms="http://purl.org/dc/terms/" xmlns:xsi="http://www.w3.org/2001/XMLSchema-instance" xsi:type="dcterms:W3CDTF">2023-10-04T06:55:45Z</dcterms:modified>
</cp:coreProperties>
</file>