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45203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47667-2020.xlsx", "A 47667-2020")</f>
        <v/>
      </c>
      <c r="T2">
        <f>HYPERLINK("https://klasma.github.io/Logging_HAGFORS/kartor/A 47667-2020.png", "A 47667-2020")</f>
        <v/>
      </c>
      <c r="V2">
        <f>HYPERLINK("https://klasma.github.io/Logging_HAGFORS/klagomål/A 47667-2020.docx", "A 47667-2020")</f>
        <v/>
      </c>
      <c r="W2">
        <f>HYPERLINK("https://klasma.github.io/Logging_HAGFORS/klagomålsmail/A 47667-2020.docx", "A 47667-2020")</f>
        <v/>
      </c>
      <c r="X2">
        <f>HYPERLINK("https://klasma.github.io/Logging_HAGFORS/tillsyn/A 47667-2020.docx", "A 47667-2020")</f>
        <v/>
      </c>
      <c r="Y2">
        <f>HYPERLINK("https://klasma.github.io/Logging_HAGFORS/tillsynsmail/A 47667-2020.docx", "A 47667-2020")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45203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HYPERLINK("https://klasma.github.io/Logging_HAGFORS/artfynd/A 39627-2023.xlsx", "A 39627-2023")</f>
        <v/>
      </c>
      <c r="T3">
        <f>HYPERLINK("https://klasma.github.io/Logging_HAGFORS/kartor/A 39627-2023.png", "A 39627-2023")</f>
        <v/>
      </c>
      <c r="V3">
        <f>HYPERLINK("https://klasma.github.io/Logging_HAGFORS/klagomål/A 39627-2023.docx", "A 39627-2023")</f>
        <v/>
      </c>
      <c r="W3">
        <f>HYPERLINK("https://klasma.github.io/Logging_HAGFORS/klagomålsmail/A 39627-2023.docx", "A 39627-2023")</f>
        <v/>
      </c>
      <c r="X3">
        <f>HYPERLINK("https://klasma.github.io/Logging_HAGFORS/tillsyn/A 39627-2023.docx", "A 39627-2023")</f>
        <v/>
      </c>
      <c r="Y3">
        <f>HYPERLINK("https://klasma.github.io/Logging_HAGFORS/tillsynsmail/A 39627-2023.docx",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45203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HYPERLINK("https://klasma.github.io/Logging_HAGFORS/artfynd/A 46698-2021.xlsx", "A 46698-2021")</f>
        <v/>
      </c>
      <c r="T4">
        <f>HYPERLINK("https://klasma.github.io/Logging_HAGFORS/kartor/A 46698-2021.png", "A 46698-2021")</f>
        <v/>
      </c>
      <c r="V4">
        <f>HYPERLINK("https://klasma.github.io/Logging_HAGFORS/klagomål/A 46698-2021.docx", "A 46698-2021")</f>
        <v/>
      </c>
      <c r="W4">
        <f>HYPERLINK("https://klasma.github.io/Logging_HAGFORS/klagomålsmail/A 46698-2021.docx", "A 46698-2021")</f>
        <v/>
      </c>
      <c r="X4">
        <f>HYPERLINK("https://klasma.github.io/Logging_HAGFORS/tillsyn/A 46698-2021.docx", "A 46698-2021")</f>
        <v/>
      </c>
      <c r="Y4">
        <f>HYPERLINK("https://klasma.github.io/Logging_HAGFORS/tillsynsmail/A 46698-2021.docx", "A 46698-2021")</f>
        <v/>
      </c>
    </row>
    <row r="5" ht="15" customHeight="1">
      <c r="A5" t="inlineStr">
        <is>
          <t>A 17619-2023</t>
        </is>
      </c>
      <c r="B5" s="1" t="n">
        <v>45036</v>
      </c>
      <c r="C5" s="1" t="n">
        <v>45203</v>
      </c>
      <c r="D5" t="inlineStr">
        <is>
          <t>VÄRMLANDS LÄN</t>
        </is>
      </c>
      <c r="E5" t="inlineStr">
        <is>
          <t>HAGFORS</t>
        </is>
      </c>
      <c r="F5" t="inlineStr">
        <is>
          <t>Kyrkan</t>
        </is>
      </c>
      <c r="G5" t="n">
        <v>3.1</v>
      </c>
      <c r="H5" t="n">
        <v>0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Garnlav
Kortskaftad ärgspik
Mörk kolflarnlav
Dropptaggsvamp
Mindre märgborre</t>
        </is>
      </c>
      <c r="S5">
        <f>HYPERLINK("https://klasma.github.io/Logging_HAGFORS/artfynd/A 17619-2023.xlsx", "A 17619-2023")</f>
        <v/>
      </c>
      <c r="T5">
        <f>HYPERLINK("https://klasma.github.io/Logging_HAGFORS/kartor/A 17619-2023.png", "A 17619-2023")</f>
        <v/>
      </c>
      <c r="V5">
        <f>HYPERLINK("https://klasma.github.io/Logging_HAGFORS/klagomål/A 17619-2023.docx", "A 17619-2023")</f>
        <v/>
      </c>
      <c r="W5">
        <f>HYPERLINK("https://klasma.github.io/Logging_HAGFORS/klagomålsmail/A 17619-2023.docx", "A 17619-2023")</f>
        <v/>
      </c>
      <c r="X5">
        <f>HYPERLINK("https://klasma.github.io/Logging_HAGFORS/tillsyn/A 17619-2023.docx", "A 17619-2023")</f>
        <v/>
      </c>
      <c r="Y5">
        <f>HYPERLINK("https://klasma.github.io/Logging_HAGFORS/tillsynsmail/A 17619-2023.docx", "A 17619-2023")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45203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656-2022.xlsx", "A 656-2022")</f>
        <v/>
      </c>
      <c r="T6">
        <f>HYPERLINK("https://klasma.github.io/Logging_HAGFORS/kartor/A 656-2022.png", "A 656-2022")</f>
        <v/>
      </c>
      <c r="V6">
        <f>HYPERLINK("https://klasma.github.io/Logging_HAGFORS/klagomål/A 656-2022.docx", "A 656-2022")</f>
        <v/>
      </c>
      <c r="W6">
        <f>HYPERLINK("https://klasma.github.io/Logging_HAGFORS/klagomålsmail/A 656-2022.docx", "A 656-2022")</f>
        <v/>
      </c>
      <c r="X6">
        <f>HYPERLINK("https://klasma.github.io/Logging_HAGFORS/tillsyn/A 656-2022.docx", "A 656-2022")</f>
        <v/>
      </c>
      <c r="Y6">
        <f>HYPERLINK("https://klasma.github.io/Logging_HAGFORS/tillsynsmail/A 656-2022.docx", "A 656-2022")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45203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59035-2018.xlsx", "A 59035-2018")</f>
        <v/>
      </c>
      <c r="T7">
        <f>HYPERLINK("https://klasma.github.io/Logging_HAGFORS/kartor/A 59035-2018.png", "A 59035-2018")</f>
        <v/>
      </c>
      <c r="V7">
        <f>HYPERLINK("https://klasma.github.io/Logging_HAGFORS/klagomål/A 59035-2018.docx", "A 59035-2018")</f>
        <v/>
      </c>
      <c r="W7">
        <f>HYPERLINK("https://klasma.github.io/Logging_HAGFORS/klagomålsmail/A 59035-2018.docx", "A 59035-2018")</f>
        <v/>
      </c>
      <c r="X7">
        <f>HYPERLINK("https://klasma.github.io/Logging_HAGFORS/tillsyn/A 59035-2018.docx", "A 59035-2018")</f>
        <v/>
      </c>
      <c r="Y7">
        <f>HYPERLINK("https://klasma.github.io/Logging_HAGFORS/tillsynsmail/A 59035-2018.docx", "A 59035-2018")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45203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51021-2019.xlsx", "A 51021-2019")</f>
        <v/>
      </c>
      <c r="T8">
        <f>HYPERLINK("https://klasma.github.io/Logging_HAGFORS/kartor/A 51021-2019.png", "A 51021-2019")</f>
        <v/>
      </c>
      <c r="V8">
        <f>HYPERLINK("https://klasma.github.io/Logging_HAGFORS/klagomål/A 51021-2019.docx", "A 51021-2019")</f>
        <v/>
      </c>
      <c r="W8">
        <f>HYPERLINK("https://klasma.github.io/Logging_HAGFORS/klagomålsmail/A 51021-2019.docx", "A 51021-2019")</f>
        <v/>
      </c>
      <c r="X8">
        <f>HYPERLINK("https://klasma.github.io/Logging_HAGFORS/tillsyn/A 51021-2019.docx", "A 51021-2019")</f>
        <v/>
      </c>
      <c r="Y8">
        <f>HYPERLINK("https://klasma.github.io/Logging_HAGFORS/tillsynsmail/A 51021-2019.docx", "A 51021-2019")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45203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47721-2020.xlsx", "A 47721-2020")</f>
        <v/>
      </c>
      <c r="T9">
        <f>HYPERLINK("https://klasma.github.io/Logging_HAGFORS/kartor/A 47721-2020.png", "A 47721-2020")</f>
        <v/>
      </c>
      <c r="V9">
        <f>HYPERLINK("https://klasma.github.io/Logging_HAGFORS/klagomål/A 47721-2020.docx", "A 47721-2020")</f>
        <v/>
      </c>
      <c r="W9">
        <f>HYPERLINK("https://klasma.github.io/Logging_HAGFORS/klagomålsmail/A 47721-2020.docx", "A 47721-2020")</f>
        <v/>
      </c>
      <c r="X9">
        <f>HYPERLINK("https://klasma.github.io/Logging_HAGFORS/tillsyn/A 47721-2020.docx", "A 47721-2020")</f>
        <v/>
      </c>
      <c r="Y9">
        <f>HYPERLINK("https://klasma.github.io/Logging_HAGFORS/tillsynsmail/A 47721-2020.docx", "A 47721-2020")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45203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45073-2021.xlsx", "A 45073-2021")</f>
        <v/>
      </c>
      <c r="T10">
        <f>HYPERLINK("https://klasma.github.io/Logging_HAGFORS/kartor/A 45073-2021.png", "A 45073-2021")</f>
        <v/>
      </c>
      <c r="V10">
        <f>HYPERLINK("https://klasma.github.io/Logging_HAGFORS/klagomål/A 45073-2021.docx", "A 45073-2021")</f>
        <v/>
      </c>
      <c r="W10">
        <f>HYPERLINK("https://klasma.github.io/Logging_HAGFORS/klagomålsmail/A 45073-2021.docx", "A 45073-2021")</f>
        <v/>
      </c>
      <c r="X10">
        <f>HYPERLINK("https://klasma.github.io/Logging_HAGFORS/tillsyn/A 45073-2021.docx", "A 45073-2021")</f>
        <v/>
      </c>
      <c r="Y10">
        <f>HYPERLINK("https://klasma.github.io/Logging_HAGFORS/tillsynsmail/A 45073-2021.docx", "A 45073-2021")</f>
        <v/>
      </c>
    </row>
    <row r="11" ht="15" customHeight="1">
      <c r="A11" t="inlineStr">
        <is>
          <t>A 69709-2021</t>
        </is>
      </c>
      <c r="B11" s="1" t="n">
        <v>44532</v>
      </c>
      <c r="C11" s="1" t="n">
        <v>45203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8.9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taggsvamp</t>
        </is>
      </c>
      <c r="S11">
        <f>HYPERLINK("https://klasma.github.io/Logging_HAGFORS/artfynd/A 69709-2021.xlsx", "A 69709-2021")</f>
        <v/>
      </c>
      <c r="T11">
        <f>HYPERLINK("https://klasma.github.io/Logging_HAGFORS/kartor/A 69709-2021.png", "A 69709-2021")</f>
        <v/>
      </c>
      <c r="V11">
        <f>HYPERLINK("https://klasma.github.io/Logging_HAGFORS/klagomål/A 69709-2021.docx", "A 69709-2021")</f>
        <v/>
      </c>
      <c r="W11">
        <f>HYPERLINK("https://klasma.github.io/Logging_HAGFORS/klagomålsmail/A 69709-2021.docx", "A 69709-2021")</f>
        <v/>
      </c>
      <c r="X11">
        <f>HYPERLINK("https://klasma.github.io/Logging_HAGFORS/tillsyn/A 69709-2021.docx", "A 69709-2021")</f>
        <v/>
      </c>
      <c r="Y11">
        <f>HYPERLINK("https://klasma.github.io/Logging_HAGFORS/tillsynsmail/A 69709-2021.docx", "A 69709-2021")</f>
        <v/>
      </c>
    </row>
    <row r="12" ht="15" customHeight="1">
      <c r="A12" t="inlineStr">
        <is>
          <t>A 6986-2022</t>
        </is>
      </c>
      <c r="B12" s="1" t="n">
        <v>44603</v>
      </c>
      <c r="C12" s="1" t="n">
        <v>45203</v>
      </c>
      <c r="D12" t="inlineStr">
        <is>
          <t>VÄRMLANDS LÄN</t>
        </is>
      </c>
      <c r="E12" t="inlineStr">
        <is>
          <t>HAGFORS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Vedticka</t>
        </is>
      </c>
      <c r="S12">
        <f>HYPERLINK("https://klasma.github.io/Logging_HAGFORS/artfynd/A 6986-2022.xlsx", "A 6986-2022")</f>
        <v/>
      </c>
      <c r="T12">
        <f>HYPERLINK("https://klasma.github.io/Logging_HAGFORS/kartor/A 6986-2022.png", "A 6986-2022")</f>
        <v/>
      </c>
      <c r="V12">
        <f>HYPERLINK("https://klasma.github.io/Logging_HAGFORS/klagomål/A 6986-2022.docx", "A 6986-2022")</f>
        <v/>
      </c>
      <c r="W12">
        <f>HYPERLINK("https://klasma.github.io/Logging_HAGFORS/klagomålsmail/A 6986-2022.docx", "A 6986-2022")</f>
        <v/>
      </c>
      <c r="X12">
        <f>HYPERLINK("https://klasma.github.io/Logging_HAGFORS/tillsyn/A 6986-2022.docx", "A 6986-2022")</f>
        <v/>
      </c>
      <c r="Y12">
        <f>HYPERLINK("https://klasma.github.io/Logging_HAGFORS/tillsynsmail/A 6986-2022.docx", "A 6986-2022")</f>
        <v/>
      </c>
    </row>
    <row r="13" ht="15" customHeight="1">
      <c r="A13" t="inlineStr">
        <is>
          <t>A 56083-2022</t>
        </is>
      </c>
      <c r="B13" s="1" t="n">
        <v>44889</v>
      </c>
      <c r="C13" s="1" t="n">
        <v>45203</v>
      </c>
      <c r="D13" t="inlineStr">
        <is>
          <t>VÄRMLANDS LÄN</t>
        </is>
      </c>
      <c r="E13" t="inlineStr">
        <is>
          <t>HAGFORS</t>
        </is>
      </c>
      <c r="F13" t="inlineStr">
        <is>
          <t>Bergvik skog väst AB</t>
        </is>
      </c>
      <c r="G13" t="n">
        <v>19.1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HYPERLINK("https://klasma.github.io/Logging_HAGFORS/artfynd/A 56083-2022.xlsx", "A 56083-2022")</f>
        <v/>
      </c>
      <c r="T13">
        <f>HYPERLINK("https://klasma.github.io/Logging_HAGFORS/kartor/A 56083-2022.png", "A 56083-2022")</f>
        <v/>
      </c>
      <c r="V13">
        <f>HYPERLINK("https://klasma.github.io/Logging_HAGFORS/klagomål/A 56083-2022.docx", "A 56083-2022")</f>
        <v/>
      </c>
      <c r="W13">
        <f>HYPERLINK("https://klasma.github.io/Logging_HAGFORS/klagomålsmail/A 56083-2022.docx", "A 56083-2022")</f>
        <v/>
      </c>
      <c r="X13">
        <f>HYPERLINK("https://klasma.github.io/Logging_HAGFORS/tillsyn/A 56083-2022.docx", "A 56083-2022")</f>
        <v/>
      </c>
      <c r="Y13">
        <f>HYPERLINK("https://klasma.github.io/Logging_HAGFORS/tillsynsmail/A 56083-2022.docx", "A 56083-2022")</f>
        <v/>
      </c>
    </row>
    <row r="14" ht="15" customHeight="1">
      <c r="A14" t="inlineStr">
        <is>
          <t>A 44095-2023</t>
        </is>
      </c>
      <c r="B14" s="1" t="n">
        <v>45188</v>
      </c>
      <c r="C14" s="1" t="n">
        <v>45203</v>
      </c>
      <c r="D14" t="inlineStr">
        <is>
          <t>VÄRMLANDS LÄN</t>
        </is>
      </c>
      <c r="E14" t="inlineStr">
        <is>
          <t>HAGFORS</t>
        </is>
      </c>
      <c r="G14" t="n">
        <v>3.6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Utter</t>
        </is>
      </c>
      <c r="S14">
        <f>HYPERLINK("https://klasma.github.io/Logging_HAGFORS/artfynd/A 44095-2023.xlsx", "A 44095-2023")</f>
        <v/>
      </c>
      <c r="T14">
        <f>HYPERLINK("https://klasma.github.io/Logging_HAGFORS/kartor/A 44095-2023.png", "A 44095-2023")</f>
        <v/>
      </c>
      <c r="V14">
        <f>HYPERLINK("https://klasma.github.io/Logging_HAGFORS/klagomål/A 44095-2023.docx", "A 44095-2023")</f>
        <v/>
      </c>
      <c r="W14">
        <f>HYPERLINK("https://klasma.github.io/Logging_HAGFORS/klagomålsmail/A 44095-2023.docx", "A 44095-2023")</f>
        <v/>
      </c>
      <c r="X14">
        <f>HYPERLINK("https://klasma.github.io/Logging_HAGFORS/tillsyn/A 44095-2023.docx", "A 44095-2023")</f>
        <v/>
      </c>
      <c r="Y14">
        <f>HYPERLINK("https://klasma.github.io/Logging_HAGFORS/tillsynsmail/A 44095-2023.docx", "A 44095-2023")</f>
        <v/>
      </c>
    </row>
    <row r="15" ht="15" customHeight="1">
      <c r="A15" t="inlineStr">
        <is>
          <t>A 34557-2018</t>
        </is>
      </c>
      <c r="B15" s="1" t="n">
        <v>43320</v>
      </c>
      <c r="C15" s="1" t="n">
        <v>45203</v>
      </c>
      <c r="D15" t="inlineStr">
        <is>
          <t>VÄRMLANDS LÄN</t>
        </is>
      </c>
      <c r="E15" t="inlineStr">
        <is>
          <t>HAGFORS</t>
        </is>
      </c>
      <c r="F15" t="inlineStr">
        <is>
          <t>Kyrkan</t>
        </is>
      </c>
      <c r="G15" t="n">
        <v>20.4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39161-2018</t>
        </is>
      </c>
      <c r="B16" s="1" t="n">
        <v>43341</v>
      </c>
      <c r="C16" s="1" t="n">
        <v>45203</v>
      </c>
      <c r="D16" t="inlineStr">
        <is>
          <t>VÄRMLANDS LÄN</t>
        </is>
      </c>
      <c r="E16" t="inlineStr">
        <is>
          <t>HAGFORS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39917-2018</t>
        </is>
      </c>
      <c r="B17" s="1" t="n">
        <v>43343</v>
      </c>
      <c r="C17" s="1" t="n">
        <v>45203</v>
      </c>
      <c r="D17" t="inlineStr">
        <is>
          <t>VÄRMLANDS LÄN</t>
        </is>
      </c>
      <c r="E17" t="inlineStr">
        <is>
          <t>HAGFORS</t>
        </is>
      </c>
      <c r="G17" t="n">
        <v>9.4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44594-2018</t>
        </is>
      </c>
      <c r="B18" s="1" t="n">
        <v>43356</v>
      </c>
      <c r="C18" s="1" t="n">
        <v>45203</v>
      </c>
      <c r="D18" t="inlineStr">
        <is>
          <t>VÄRMLANDS LÄN</t>
        </is>
      </c>
      <c r="E18" t="inlineStr">
        <is>
          <t>HAGFORS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46268-2018</t>
        </is>
      </c>
      <c r="B19" s="1" t="n">
        <v>43364</v>
      </c>
      <c r="C19" s="1" t="n">
        <v>45203</v>
      </c>
      <c r="D19" t="inlineStr">
        <is>
          <t>VÄRMLANDS LÄN</t>
        </is>
      </c>
      <c r="E19" t="inlineStr">
        <is>
          <t>HAGFORS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51610-2018</t>
        </is>
      </c>
      <c r="B20" s="1" t="n">
        <v>43381</v>
      </c>
      <c r="C20" s="1" t="n">
        <v>45203</v>
      </c>
      <c r="D20" t="inlineStr">
        <is>
          <t>VÄRMLANDS LÄN</t>
        </is>
      </c>
      <c r="E20" t="inlineStr">
        <is>
          <t>HAGFORS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53698-2018</t>
        </is>
      </c>
      <c r="B21" s="1" t="n">
        <v>43388</v>
      </c>
      <c r="C21" s="1" t="n">
        <v>45203</v>
      </c>
      <c r="D21" t="inlineStr">
        <is>
          <t>VÄRMLANDS LÄN</t>
        </is>
      </c>
      <c r="E21" t="inlineStr">
        <is>
          <t>HAGFORS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56709-2018</t>
        </is>
      </c>
      <c r="B22" s="1" t="n">
        <v>43402</v>
      </c>
      <c r="C22" s="1" t="n">
        <v>45203</v>
      </c>
      <c r="D22" t="inlineStr">
        <is>
          <t>VÄRMLANDS LÄN</t>
        </is>
      </c>
      <c r="E22" t="inlineStr">
        <is>
          <t>HAGFORS</t>
        </is>
      </c>
      <c r="G22" t="n">
        <v>11.2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57545-2018</t>
        </is>
      </c>
      <c r="B23" s="1" t="n">
        <v>43404</v>
      </c>
      <c r="C23" s="1" t="n">
        <v>45203</v>
      </c>
      <c r="D23" t="inlineStr">
        <is>
          <t>VÄRMLANDS LÄN</t>
        </is>
      </c>
      <c r="E23" t="inlineStr">
        <is>
          <t>HAGFORS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57540-2018</t>
        </is>
      </c>
      <c r="B24" s="1" t="n">
        <v>43404</v>
      </c>
      <c r="C24" s="1" t="n">
        <v>45203</v>
      </c>
      <c r="D24" t="inlineStr">
        <is>
          <t>VÄRMLANDS LÄN</t>
        </is>
      </c>
      <c r="E24" t="inlineStr">
        <is>
          <t>HAGFORS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59863-2018</t>
        </is>
      </c>
      <c r="B25" s="1" t="n">
        <v>43405</v>
      </c>
      <c r="C25" s="1" t="n">
        <v>45203</v>
      </c>
      <c r="D25" t="inlineStr">
        <is>
          <t>VÄRMLANDS LÄN</t>
        </is>
      </c>
      <c r="E25" t="inlineStr">
        <is>
          <t>HAGFORS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60710-2018</t>
        </is>
      </c>
      <c r="B26" s="1" t="n">
        <v>43409</v>
      </c>
      <c r="C26" s="1" t="n">
        <v>45203</v>
      </c>
      <c r="D26" t="inlineStr">
        <is>
          <t>VÄRMLANDS LÄN</t>
        </is>
      </c>
      <c r="E26" t="inlineStr">
        <is>
          <t>HAGFORS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60778-2018</t>
        </is>
      </c>
      <c r="B27" s="1" t="n">
        <v>43410</v>
      </c>
      <c r="C27" s="1" t="n">
        <v>45203</v>
      </c>
      <c r="D27" t="inlineStr">
        <is>
          <t>VÄRMLANDS LÄN</t>
        </is>
      </c>
      <c r="E27" t="inlineStr">
        <is>
          <t>HAGFORS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63417-2018</t>
        </is>
      </c>
      <c r="B28" s="1" t="n">
        <v>43416</v>
      </c>
      <c r="C28" s="1" t="n">
        <v>45203</v>
      </c>
      <c r="D28" t="inlineStr">
        <is>
          <t>VÄRMLANDS LÄN</t>
        </is>
      </c>
      <c r="E28" t="inlineStr">
        <is>
          <t>HAGFORS</t>
        </is>
      </c>
      <c r="F28" t="inlineStr">
        <is>
          <t>Kyrkan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63422-2018</t>
        </is>
      </c>
      <c r="B29" s="1" t="n">
        <v>43416</v>
      </c>
      <c r="C29" s="1" t="n">
        <v>45203</v>
      </c>
      <c r="D29" t="inlineStr">
        <is>
          <t>VÄRMLANDS LÄN</t>
        </is>
      </c>
      <c r="E29" t="inlineStr">
        <is>
          <t>HAGFORS</t>
        </is>
      </c>
      <c r="F29" t="inlineStr">
        <is>
          <t>Kyrkan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63037-2018</t>
        </is>
      </c>
      <c r="B30" s="1" t="n">
        <v>43418</v>
      </c>
      <c r="C30" s="1" t="n">
        <v>45203</v>
      </c>
      <c r="D30" t="inlineStr">
        <is>
          <t>VÄRMLANDS LÄN</t>
        </is>
      </c>
      <c r="E30" t="inlineStr">
        <is>
          <t>HAGFORS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60760-2018</t>
        </is>
      </c>
      <c r="B31" s="1" t="n">
        <v>43421</v>
      </c>
      <c r="C31" s="1" t="n">
        <v>45203</v>
      </c>
      <c r="D31" t="inlineStr">
        <is>
          <t>VÄRMLANDS LÄN</t>
        </is>
      </c>
      <c r="E31" t="inlineStr">
        <is>
          <t>HAGFORS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65390-2018</t>
        </is>
      </c>
      <c r="B32" s="1" t="n">
        <v>43424</v>
      </c>
      <c r="C32" s="1" t="n">
        <v>45203</v>
      </c>
      <c r="D32" t="inlineStr">
        <is>
          <t>VÄRMLANDS LÄN</t>
        </is>
      </c>
      <c r="E32" t="inlineStr">
        <is>
          <t>HAGFORS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66233-2018</t>
        </is>
      </c>
      <c r="B33" s="1" t="n">
        <v>43426</v>
      </c>
      <c r="C33" s="1" t="n">
        <v>45203</v>
      </c>
      <c r="D33" t="inlineStr">
        <is>
          <t>VÄRMLANDS LÄN</t>
        </is>
      </c>
      <c r="E33" t="inlineStr">
        <is>
          <t>HAGFORS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63236-2018</t>
        </is>
      </c>
      <c r="B34" s="1" t="n">
        <v>43426</v>
      </c>
      <c r="C34" s="1" t="n">
        <v>45203</v>
      </c>
      <c r="D34" t="inlineStr">
        <is>
          <t>VÄRMLANDS LÄN</t>
        </is>
      </c>
      <c r="E34" t="inlineStr">
        <is>
          <t>HAGFORS</t>
        </is>
      </c>
      <c r="G34" t="n">
        <v>10.3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63679-2018</t>
        </is>
      </c>
      <c r="B35" s="1" t="n">
        <v>43427</v>
      </c>
      <c r="C35" s="1" t="n">
        <v>45203</v>
      </c>
      <c r="D35" t="inlineStr">
        <is>
          <t>VÄRMLANDS LÄN</t>
        </is>
      </c>
      <c r="E35" t="inlineStr">
        <is>
          <t>HAGFORS</t>
        </is>
      </c>
      <c r="G35" t="n">
        <v>14.3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63339-2018</t>
        </is>
      </c>
      <c r="B36" s="1" t="n">
        <v>43427</v>
      </c>
      <c r="C36" s="1" t="n">
        <v>45203</v>
      </c>
      <c r="D36" t="inlineStr">
        <is>
          <t>VÄRMLANDS LÄN</t>
        </is>
      </c>
      <c r="E36" t="inlineStr">
        <is>
          <t>HAGFORS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63677-2018</t>
        </is>
      </c>
      <c r="B37" s="1" t="n">
        <v>43427</v>
      </c>
      <c r="C37" s="1" t="n">
        <v>45203</v>
      </c>
      <c r="D37" t="inlineStr">
        <is>
          <t>VÄRMLANDS LÄN</t>
        </is>
      </c>
      <c r="E37" t="inlineStr">
        <is>
          <t>HAGFORS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64507-2018</t>
        </is>
      </c>
      <c r="B38" s="1" t="n">
        <v>43431</v>
      </c>
      <c r="C38" s="1" t="n">
        <v>45203</v>
      </c>
      <c r="D38" t="inlineStr">
        <is>
          <t>VÄRMLANDS LÄN</t>
        </is>
      </c>
      <c r="E38" t="inlineStr">
        <is>
          <t>HAGFORS</t>
        </is>
      </c>
      <c r="F38" t="inlineStr">
        <is>
          <t>Bergvik skog väst AB</t>
        </is>
      </c>
      <c r="G38" t="n">
        <v>31.1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64844-2018</t>
        </is>
      </c>
      <c r="B39" s="1" t="n">
        <v>43431</v>
      </c>
      <c r="C39" s="1" t="n">
        <v>45203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13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68229-2018</t>
        </is>
      </c>
      <c r="B40" s="1" t="n">
        <v>43437</v>
      </c>
      <c r="C40" s="1" t="n">
        <v>45203</v>
      </c>
      <c r="D40" t="inlineStr">
        <is>
          <t>VÄRMLANDS LÄN</t>
        </is>
      </c>
      <c r="E40" t="inlineStr">
        <is>
          <t>HAGFORS</t>
        </is>
      </c>
      <c r="F40" t="inlineStr">
        <is>
          <t>Kyrkan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66889-2018</t>
        </is>
      </c>
      <c r="B41" s="1" t="n">
        <v>43438</v>
      </c>
      <c r="C41" s="1" t="n">
        <v>45203</v>
      </c>
      <c r="D41" t="inlineStr">
        <is>
          <t>VÄRMLANDS LÄN</t>
        </is>
      </c>
      <c r="E41" t="inlineStr">
        <is>
          <t>HAGFORS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67126-2018</t>
        </is>
      </c>
      <c r="B42" s="1" t="n">
        <v>43438</v>
      </c>
      <c r="C42" s="1" t="n">
        <v>45203</v>
      </c>
      <c r="D42" t="inlineStr">
        <is>
          <t>VÄRMLANDS LÄN</t>
        </is>
      </c>
      <c r="E42" t="inlineStr">
        <is>
          <t>HAGFORS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68802-2018</t>
        </is>
      </c>
      <c r="B43" s="1" t="n">
        <v>43444</v>
      </c>
      <c r="C43" s="1" t="n">
        <v>45203</v>
      </c>
      <c r="D43" t="inlineStr">
        <is>
          <t>VÄRMLANDS LÄN</t>
        </is>
      </c>
      <c r="E43" t="inlineStr">
        <is>
          <t>HAGFORS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70331-2018</t>
        </is>
      </c>
      <c r="B44" s="1" t="n">
        <v>43446</v>
      </c>
      <c r="C44" s="1" t="n">
        <v>45203</v>
      </c>
      <c r="D44" t="inlineStr">
        <is>
          <t>VÄRMLANDS LÄN</t>
        </is>
      </c>
      <c r="E44" t="inlineStr">
        <is>
          <t>HAGFORS</t>
        </is>
      </c>
      <c r="G44" t="n">
        <v>7.3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70336-2018</t>
        </is>
      </c>
      <c r="B45" s="1" t="n">
        <v>43446</v>
      </c>
      <c r="C45" s="1" t="n">
        <v>45203</v>
      </c>
      <c r="D45" t="inlineStr">
        <is>
          <t>VÄRMLANDS LÄN</t>
        </is>
      </c>
      <c r="E45" t="inlineStr">
        <is>
          <t>HAGFORS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70333-2018</t>
        </is>
      </c>
      <c r="B46" s="1" t="n">
        <v>43446</v>
      </c>
      <c r="C46" s="1" t="n">
        <v>45203</v>
      </c>
      <c r="D46" t="inlineStr">
        <is>
          <t>VÄRMLANDS LÄN</t>
        </is>
      </c>
      <c r="E46" t="inlineStr">
        <is>
          <t>HAGFORS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2689-2019</t>
        </is>
      </c>
      <c r="B47" s="1" t="n">
        <v>43469</v>
      </c>
      <c r="C47" s="1" t="n">
        <v>45203</v>
      </c>
      <c r="D47" t="inlineStr">
        <is>
          <t>VÄRMLANDS LÄN</t>
        </is>
      </c>
      <c r="E47" t="inlineStr">
        <is>
          <t>HAGFORS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3458-2019</t>
        </is>
      </c>
      <c r="B48" s="1" t="n">
        <v>43474</v>
      </c>
      <c r="C48" s="1" t="n">
        <v>45203</v>
      </c>
      <c r="D48" t="inlineStr">
        <is>
          <t>VÄRMLANDS LÄN</t>
        </is>
      </c>
      <c r="E48" t="inlineStr">
        <is>
          <t>HAGFORS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2889-2019</t>
        </is>
      </c>
      <c r="B49" s="1" t="n">
        <v>43479</v>
      </c>
      <c r="C49" s="1" t="n">
        <v>45203</v>
      </c>
      <c r="D49" t="inlineStr">
        <is>
          <t>VÄRMLANDS LÄN</t>
        </is>
      </c>
      <c r="E49" t="inlineStr">
        <is>
          <t>HAGFORS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2762-2019</t>
        </is>
      </c>
      <c r="B50" s="1" t="n">
        <v>43479</v>
      </c>
      <c r="C50" s="1" t="n">
        <v>45203</v>
      </c>
      <c r="D50" t="inlineStr">
        <is>
          <t>VÄRMLANDS LÄN</t>
        </is>
      </c>
      <c r="E50" t="inlineStr">
        <is>
          <t>HAGFORS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3501-2019</t>
        </is>
      </c>
      <c r="B51" s="1" t="n">
        <v>43481</v>
      </c>
      <c r="C51" s="1" t="n">
        <v>45203</v>
      </c>
      <c r="D51" t="inlineStr">
        <is>
          <t>VÄRMLANDS LÄN</t>
        </is>
      </c>
      <c r="E51" t="inlineStr">
        <is>
          <t>HAGFORS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3495-2019</t>
        </is>
      </c>
      <c r="B52" s="1" t="n">
        <v>43481</v>
      </c>
      <c r="C52" s="1" t="n">
        <v>45203</v>
      </c>
      <c r="D52" t="inlineStr">
        <is>
          <t>VÄRMLANDS LÄN</t>
        </is>
      </c>
      <c r="E52" t="inlineStr">
        <is>
          <t>HAGFORS</t>
        </is>
      </c>
      <c r="G52" t="n">
        <v>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6159-2019</t>
        </is>
      </c>
      <c r="B53" s="1" t="n">
        <v>43486</v>
      </c>
      <c r="C53" s="1" t="n">
        <v>45203</v>
      </c>
      <c r="D53" t="inlineStr">
        <is>
          <t>VÄRMLANDS LÄN</t>
        </is>
      </c>
      <c r="E53" t="inlineStr">
        <is>
          <t>HAGFORS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5095-2019</t>
        </is>
      </c>
      <c r="B54" s="1" t="n">
        <v>43487</v>
      </c>
      <c r="C54" s="1" t="n">
        <v>45203</v>
      </c>
      <c r="D54" t="inlineStr">
        <is>
          <t>VÄRMLANDS LÄN</t>
        </is>
      </c>
      <c r="E54" t="inlineStr">
        <is>
          <t>HAGFORS</t>
        </is>
      </c>
      <c r="F54" t="inlineStr">
        <is>
          <t>Bergvik skog väst AB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5265-2019</t>
        </is>
      </c>
      <c r="B55" s="1" t="n">
        <v>43488</v>
      </c>
      <c r="C55" s="1" t="n">
        <v>45203</v>
      </c>
      <c r="D55" t="inlineStr">
        <is>
          <t>VÄRMLANDS LÄN</t>
        </is>
      </c>
      <c r="E55" t="inlineStr">
        <is>
          <t>HAGFORS</t>
        </is>
      </c>
      <c r="G55" t="n">
        <v>8.6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5615-2019</t>
        </is>
      </c>
      <c r="B56" s="1" t="n">
        <v>43489</v>
      </c>
      <c r="C56" s="1" t="n">
        <v>45203</v>
      </c>
      <c r="D56" t="inlineStr">
        <is>
          <t>VÄRMLANDS LÄN</t>
        </is>
      </c>
      <c r="E56" t="inlineStr">
        <is>
          <t>HAGFORS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5794-2019</t>
        </is>
      </c>
      <c r="B57" s="1" t="n">
        <v>43490</v>
      </c>
      <c r="C57" s="1" t="n">
        <v>45203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7624-2019</t>
        </is>
      </c>
      <c r="B58" s="1" t="n">
        <v>43500</v>
      </c>
      <c r="C58" s="1" t="n">
        <v>45203</v>
      </c>
      <c r="D58" t="inlineStr">
        <is>
          <t>VÄRMLANDS LÄN</t>
        </is>
      </c>
      <c r="E58" t="inlineStr">
        <is>
          <t>HAGFORS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9563-2019</t>
        </is>
      </c>
      <c r="B59" s="1" t="n">
        <v>43508</v>
      </c>
      <c r="C59" s="1" t="n">
        <v>45203</v>
      </c>
      <c r="D59" t="inlineStr">
        <is>
          <t>VÄRMLANDS LÄN</t>
        </is>
      </c>
      <c r="E59" t="inlineStr">
        <is>
          <t>HAGFORS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11090-2019</t>
        </is>
      </c>
      <c r="B60" s="1" t="n">
        <v>43516</v>
      </c>
      <c r="C60" s="1" t="n">
        <v>45203</v>
      </c>
      <c r="D60" t="inlineStr">
        <is>
          <t>VÄRMLANDS LÄN</t>
        </is>
      </c>
      <c r="E60" t="inlineStr">
        <is>
          <t>HAGFORS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11204-2019</t>
        </is>
      </c>
      <c r="B61" s="1" t="n">
        <v>43516</v>
      </c>
      <c r="C61" s="1" t="n">
        <v>45203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12435-2019</t>
        </is>
      </c>
      <c r="B62" s="1" t="n">
        <v>43523</v>
      </c>
      <c r="C62" s="1" t="n">
        <v>45203</v>
      </c>
      <c r="D62" t="inlineStr">
        <is>
          <t>VÄRMLANDS LÄN</t>
        </is>
      </c>
      <c r="E62" t="inlineStr">
        <is>
          <t>HAGFORS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12436-2019</t>
        </is>
      </c>
      <c r="B63" s="1" t="n">
        <v>43523</v>
      </c>
      <c r="C63" s="1" t="n">
        <v>45203</v>
      </c>
      <c r="D63" t="inlineStr">
        <is>
          <t>VÄRMLANDS LÄN</t>
        </is>
      </c>
      <c r="E63" t="inlineStr">
        <is>
          <t>HAGFORS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14177-2019</t>
        </is>
      </c>
      <c r="B64" s="1" t="n">
        <v>43534</v>
      </c>
      <c r="C64" s="1" t="n">
        <v>45203</v>
      </c>
      <c r="D64" t="inlineStr">
        <is>
          <t>VÄRMLANDS LÄN</t>
        </is>
      </c>
      <c r="E64" t="inlineStr">
        <is>
          <t>HAGFORS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15352-2019</t>
        </is>
      </c>
      <c r="B65" s="1" t="n">
        <v>43541</v>
      </c>
      <c r="C65" s="1" t="n">
        <v>45203</v>
      </c>
      <c r="D65" t="inlineStr">
        <is>
          <t>VÄRMLANDS LÄN</t>
        </is>
      </c>
      <c r="E65" t="inlineStr">
        <is>
          <t>HAGFORS</t>
        </is>
      </c>
      <c r="G65" t="n">
        <v>11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16007-2019</t>
        </is>
      </c>
      <c r="B66" s="1" t="n">
        <v>43544</v>
      </c>
      <c r="C66" s="1" t="n">
        <v>45203</v>
      </c>
      <c r="D66" t="inlineStr">
        <is>
          <t>VÄRMLANDS LÄN</t>
        </is>
      </c>
      <c r="E66" t="inlineStr">
        <is>
          <t>HAGFORS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16521-2019</t>
        </is>
      </c>
      <c r="B67" s="1" t="n">
        <v>43546</v>
      </c>
      <c r="C67" s="1" t="n">
        <v>45203</v>
      </c>
      <c r="D67" t="inlineStr">
        <is>
          <t>VÄRMLANDS LÄN</t>
        </is>
      </c>
      <c r="E67" t="inlineStr">
        <is>
          <t>HAGFORS</t>
        </is>
      </c>
      <c r="F67" t="inlineStr">
        <is>
          <t>Kyrkan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16643-2019</t>
        </is>
      </c>
      <c r="B68" s="1" t="n">
        <v>43549</v>
      </c>
      <c r="C68" s="1" t="n">
        <v>45203</v>
      </c>
      <c r="D68" t="inlineStr">
        <is>
          <t>VÄRMLANDS LÄN</t>
        </is>
      </c>
      <c r="E68" t="inlineStr">
        <is>
          <t>HAGFORS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17158-2019</t>
        </is>
      </c>
      <c r="B69" s="1" t="n">
        <v>43551</v>
      </c>
      <c r="C69" s="1" t="n">
        <v>45203</v>
      </c>
      <c r="D69" t="inlineStr">
        <is>
          <t>VÄRMLANDS LÄN</t>
        </is>
      </c>
      <c r="E69" t="inlineStr">
        <is>
          <t>HAGFORS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18281-2019</t>
        </is>
      </c>
      <c r="B70" s="1" t="n">
        <v>43558</v>
      </c>
      <c r="C70" s="1" t="n">
        <v>45203</v>
      </c>
      <c r="D70" t="inlineStr">
        <is>
          <t>VÄRMLANDS LÄN</t>
        </is>
      </c>
      <c r="E70" t="inlineStr">
        <is>
          <t>HAGFORS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18736-2019</t>
        </is>
      </c>
      <c r="B71" s="1" t="n">
        <v>43560</v>
      </c>
      <c r="C71" s="1" t="n">
        <v>45203</v>
      </c>
      <c r="D71" t="inlineStr">
        <is>
          <t>VÄRMLANDS LÄN</t>
        </is>
      </c>
      <c r="E71" t="inlineStr">
        <is>
          <t>HAGFORS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19402-2019</t>
        </is>
      </c>
      <c r="B72" s="1" t="n">
        <v>43565</v>
      </c>
      <c r="C72" s="1" t="n">
        <v>45203</v>
      </c>
      <c r="D72" t="inlineStr">
        <is>
          <t>VÄRMLANDS LÄN</t>
        </is>
      </c>
      <c r="E72" t="inlineStr">
        <is>
          <t>HAGFORS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19421-2019</t>
        </is>
      </c>
      <c r="B73" s="1" t="n">
        <v>43565</v>
      </c>
      <c r="C73" s="1" t="n">
        <v>45203</v>
      </c>
      <c r="D73" t="inlineStr">
        <is>
          <t>VÄRMLANDS LÄN</t>
        </is>
      </c>
      <c r="E73" t="inlineStr">
        <is>
          <t>HAGFORS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19528-2019</t>
        </is>
      </c>
      <c r="B74" s="1" t="n">
        <v>43565</v>
      </c>
      <c r="C74" s="1" t="n">
        <v>45203</v>
      </c>
      <c r="D74" t="inlineStr">
        <is>
          <t>VÄRMLANDS LÄN</t>
        </is>
      </c>
      <c r="E74" t="inlineStr">
        <is>
          <t>HAGFORS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20573-2019</t>
        </is>
      </c>
      <c r="B75" s="1" t="n">
        <v>43572</v>
      </c>
      <c r="C75" s="1" t="n">
        <v>45203</v>
      </c>
      <c r="D75" t="inlineStr">
        <is>
          <t>VÄRMLANDS LÄN</t>
        </is>
      </c>
      <c r="E75" t="inlineStr">
        <is>
          <t>HAGFORS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20866-2019</t>
        </is>
      </c>
      <c r="B76" s="1" t="n">
        <v>43578</v>
      </c>
      <c r="C76" s="1" t="n">
        <v>45203</v>
      </c>
      <c r="D76" t="inlineStr">
        <is>
          <t>VÄRMLANDS LÄN</t>
        </is>
      </c>
      <c r="E76" t="inlineStr">
        <is>
          <t>HAGFORS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22194-2019</t>
        </is>
      </c>
      <c r="B77" s="1" t="n">
        <v>43585</v>
      </c>
      <c r="C77" s="1" t="n">
        <v>45203</v>
      </c>
      <c r="D77" t="inlineStr">
        <is>
          <t>VÄRMLANDS LÄN</t>
        </is>
      </c>
      <c r="E77" t="inlineStr">
        <is>
          <t>HAGFORS</t>
        </is>
      </c>
      <c r="G77" t="n">
        <v>6.5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22204-2019</t>
        </is>
      </c>
      <c r="B78" s="1" t="n">
        <v>43585</v>
      </c>
      <c r="C78" s="1" t="n">
        <v>45203</v>
      </c>
      <c r="D78" t="inlineStr">
        <is>
          <t>VÄRMLANDS LÄN</t>
        </is>
      </c>
      <c r="E78" t="inlineStr">
        <is>
          <t>HAGFORS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22574-2019</t>
        </is>
      </c>
      <c r="B79" s="1" t="n">
        <v>43587</v>
      </c>
      <c r="C79" s="1" t="n">
        <v>45203</v>
      </c>
      <c r="D79" t="inlineStr">
        <is>
          <t>VÄRMLANDS LÄN</t>
        </is>
      </c>
      <c r="E79" t="inlineStr">
        <is>
          <t>HAGFORS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23242-2019</t>
        </is>
      </c>
      <c r="B80" s="1" t="n">
        <v>43591</v>
      </c>
      <c r="C80" s="1" t="n">
        <v>45203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22986-2019</t>
        </is>
      </c>
      <c r="B81" s="1" t="n">
        <v>43591</v>
      </c>
      <c r="C81" s="1" t="n">
        <v>45203</v>
      </c>
      <c r="D81" t="inlineStr">
        <is>
          <t>VÄRMLANDS LÄN</t>
        </is>
      </c>
      <c r="E81" t="inlineStr">
        <is>
          <t>HAGFORS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23251-2019</t>
        </is>
      </c>
      <c r="B82" s="1" t="n">
        <v>43591</v>
      </c>
      <c r="C82" s="1" t="n">
        <v>45203</v>
      </c>
      <c r="D82" t="inlineStr">
        <is>
          <t>VÄRMLANDS LÄN</t>
        </is>
      </c>
      <c r="E82" t="inlineStr">
        <is>
          <t>HAGFORS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24130-2019</t>
        </is>
      </c>
      <c r="B83" s="1" t="n">
        <v>43598</v>
      </c>
      <c r="C83" s="1" t="n">
        <v>45203</v>
      </c>
      <c r="D83" t="inlineStr">
        <is>
          <t>VÄRMLANDS LÄN</t>
        </is>
      </c>
      <c r="E83" t="inlineStr">
        <is>
          <t>HAGFORS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24136-2019</t>
        </is>
      </c>
      <c r="B84" s="1" t="n">
        <v>43598</v>
      </c>
      <c r="C84" s="1" t="n">
        <v>45203</v>
      </c>
      <c r="D84" t="inlineStr">
        <is>
          <t>VÄRMLANDS LÄN</t>
        </is>
      </c>
      <c r="E84" t="inlineStr">
        <is>
          <t>HAGFORS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25782-2019</t>
        </is>
      </c>
      <c r="B85" s="1" t="n">
        <v>43608</v>
      </c>
      <c r="C85" s="1" t="n">
        <v>45203</v>
      </c>
      <c r="D85" t="inlineStr">
        <is>
          <t>VÄRMLANDS LÄN</t>
        </is>
      </c>
      <c r="E85" t="inlineStr">
        <is>
          <t>HAGFORS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25769-2019</t>
        </is>
      </c>
      <c r="B86" s="1" t="n">
        <v>43608</v>
      </c>
      <c r="C86" s="1" t="n">
        <v>45203</v>
      </c>
      <c r="D86" t="inlineStr">
        <is>
          <t>VÄRMLANDS LÄN</t>
        </is>
      </c>
      <c r="E86" t="inlineStr">
        <is>
          <t>HAGFORS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25765-2019</t>
        </is>
      </c>
      <c r="B87" s="1" t="n">
        <v>43608</v>
      </c>
      <c r="C87" s="1" t="n">
        <v>45203</v>
      </c>
      <c r="D87" t="inlineStr">
        <is>
          <t>VÄRMLANDS LÄN</t>
        </is>
      </c>
      <c r="E87" t="inlineStr">
        <is>
          <t>HAGFORS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25784-2019</t>
        </is>
      </c>
      <c r="B88" s="1" t="n">
        <v>43608</v>
      </c>
      <c r="C88" s="1" t="n">
        <v>45203</v>
      </c>
      <c r="D88" t="inlineStr">
        <is>
          <t>VÄRMLANDS LÄN</t>
        </is>
      </c>
      <c r="E88" t="inlineStr">
        <is>
          <t>HAGFORS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26552-2019</t>
        </is>
      </c>
      <c r="B89" s="1" t="n">
        <v>43612</v>
      </c>
      <c r="C89" s="1" t="n">
        <v>45203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8.800000000000001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26415-2019</t>
        </is>
      </c>
      <c r="B90" s="1" t="n">
        <v>43612</v>
      </c>
      <c r="C90" s="1" t="n">
        <v>45203</v>
      </c>
      <c r="D90" t="inlineStr">
        <is>
          <t>VÄRMLANDS LÄN</t>
        </is>
      </c>
      <c r="E90" t="inlineStr">
        <is>
          <t>HAGFORS</t>
        </is>
      </c>
      <c r="F90" t="inlineStr">
        <is>
          <t>Bergvik skog väst AB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27495-2019</t>
        </is>
      </c>
      <c r="B91" s="1" t="n">
        <v>43619</v>
      </c>
      <c r="C91" s="1" t="n">
        <v>45203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28381-2019</t>
        </is>
      </c>
      <c r="B92" s="1" t="n">
        <v>43626</v>
      </c>
      <c r="C92" s="1" t="n">
        <v>45203</v>
      </c>
      <c r="D92" t="inlineStr">
        <is>
          <t>VÄRMLANDS LÄN</t>
        </is>
      </c>
      <c r="E92" t="inlineStr">
        <is>
          <t>HAGFORS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29389-2019</t>
        </is>
      </c>
      <c r="B93" s="1" t="n">
        <v>43629</v>
      </c>
      <c r="C93" s="1" t="n">
        <v>45203</v>
      </c>
      <c r="D93" t="inlineStr">
        <is>
          <t>VÄRMLANDS LÄN</t>
        </is>
      </c>
      <c r="E93" t="inlineStr">
        <is>
          <t>HAGFORS</t>
        </is>
      </c>
      <c r="F93" t="inlineStr">
        <is>
          <t>Bergvik skog väst AB</t>
        </is>
      </c>
      <c r="G93" t="n">
        <v>24.6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29582-2019</t>
        </is>
      </c>
      <c r="B94" s="1" t="n">
        <v>43630</v>
      </c>
      <c r="C94" s="1" t="n">
        <v>45203</v>
      </c>
      <c r="D94" t="inlineStr">
        <is>
          <t>VÄRMLANDS LÄN</t>
        </is>
      </c>
      <c r="E94" t="inlineStr">
        <is>
          <t>HAGFORS</t>
        </is>
      </c>
      <c r="F94" t="inlineStr">
        <is>
          <t>Bergvik skog väst AB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30398-2019</t>
        </is>
      </c>
      <c r="B95" s="1" t="n">
        <v>43633</v>
      </c>
      <c r="C95" s="1" t="n">
        <v>45203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30221-2019</t>
        </is>
      </c>
      <c r="B96" s="1" t="n">
        <v>43633</v>
      </c>
      <c r="C96" s="1" t="n">
        <v>45203</v>
      </c>
      <c r="D96" t="inlineStr">
        <is>
          <t>VÄRMLANDS LÄN</t>
        </is>
      </c>
      <c r="E96" t="inlineStr">
        <is>
          <t>HAGFORS</t>
        </is>
      </c>
      <c r="G96" t="n">
        <v>12.6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33039-2019</t>
        </is>
      </c>
      <c r="B97" s="1" t="n">
        <v>43649</v>
      </c>
      <c r="C97" s="1" t="n">
        <v>45203</v>
      </c>
      <c r="D97" t="inlineStr">
        <is>
          <t>VÄRMLANDS LÄN</t>
        </is>
      </c>
      <c r="E97" t="inlineStr">
        <is>
          <t>HAGFORS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33521-2019</t>
        </is>
      </c>
      <c r="B98" s="1" t="n">
        <v>43651</v>
      </c>
      <c r="C98" s="1" t="n">
        <v>45203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34008-2019</t>
        </is>
      </c>
      <c r="B99" s="1" t="n">
        <v>43654</v>
      </c>
      <c r="C99" s="1" t="n">
        <v>45203</v>
      </c>
      <c r="D99" t="inlineStr">
        <is>
          <t>VÄRMLANDS LÄN</t>
        </is>
      </c>
      <c r="E99" t="inlineStr">
        <is>
          <t>HAGFORS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33996-2019</t>
        </is>
      </c>
      <c r="B100" s="1" t="n">
        <v>43654</v>
      </c>
      <c r="C100" s="1" t="n">
        <v>45203</v>
      </c>
      <c r="D100" t="inlineStr">
        <is>
          <t>VÄRMLANDS LÄN</t>
        </is>
      </c>
      <c r="E100" t="inlineStr">
        <is>
          <t>HAGFORS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35706-2019</t>
        </is>
      </c>
      <c r="B101" s="1" t="n">
        <v>43664</v>
      </c>
      <c r="C101" s="1" t="n">
        <v>45203</v>
      </c>
      <c r="D101" t="inlineStr">
        <is>
          <t>VÄRMLANDS LÄN</t>
        </is>
      </c>
      <c r="E101" t="inlineStr">
        <is>
          <t>HAGFORS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41401-2019</t>
        </is>
      </c>
      <c r="B102" s="1" t="n">
        <v>43689</v>
      </c>
      <c r="C102" s="1" t="n">
        <v>45203</v>
      </c>
      <c r="D102" t="inlineStr">
        <is>
          <t>VÄRMLANDS LÄN</t>
        </is>
      </c>
      <c r="E102" t="inlineStr">
        <is>
          <t>HAGFORS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40166-2019</t>
        </is>
      </c>
      <c r="B103" s="1" t="n">
        <v>43693</v>
      </c>
      <c r="C103" s="1" t="n">
        <v>45203</v>
      </c>
      <c r="D103" t="inlineStr">
        <is>
          <t>VÄRMLANDS LÄN</t>
        </is>
      </c>
      <c r="E103" t="inlineStr">
        <is>
          <t>HAGFORS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41834-2019</t>
        </is>
      </c>
      <c r="B104" s="1" t="n">
        <v>43697</v>
      </c>
      <c r="C104" s="1" t="n">
        <v>45203</v>
      </c>
      <c r="D104" t="inlineStr">
        <is>
          <t>VÄRMLANDS LÄN</t>
        </is>
      </c>
      <c r="E104" t="inlineStr">
        <is>
          <t>HAGFORS</t>
        </is>
      </c>
      <c r="F104" t="inlineStr">
        <is>
          <t>Kyrkan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42967-2019</t>
        </is>
      </c>
      <c r="B105" s="1" t="n">
        <v>43705</v>
      </c>
      <c r="C105" s="1" t="n">
        <v>45203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30.3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44222-2019</t>
        </is>
      </c>
      <c r="B106" s="1" t="n">
        <v>43710</v>
      </c>
      <c r="C106" s="1" t="n">
        <v>45203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44866-2019</t>
        </is>
      </c>
      <c r="B107" s="1" t="n">
        <v>43712</v>
      </c>
      <c r="C107" s="1" t="n">
        <v>45203</v>
      </c>
      <c r="D107" t="inlineStr">
        <is>
          <t>VÄRMLANDS LÄN</t>
        </is>
      </c>
      <c r="E107" t="inlineStr">
        <is>
          <t>HAGFORS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45356-2019</t>
        </is>
      </c>
      <c r="B108" s="1" t="n">
        <v>43714</v>
      </c>
      <c r="C108" s="1" t="n">
        <v>45203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47904-2019</t>
        </is>
      </c>
      <c r="B109" s="1" t="n">
        <v>43725</v>
      </c>
      <c r="C109" s="1" t="n">
        <v>45203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9.800000000000001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47938-2019</t>
        </is>
      </c>
      <c r="B110" s="1" t="n">
        <v>43725</v>
      </c>
      <c r="C110" s="1" t="n">
        <v>45203</v>
      </c>
      <c r="D110" t="inlineStr">
        <is>
          <t>VÄRMLANDS LÄN</t>
        </is>
      </c>
      <c r="E110" t="inlineStr">
        <is>
          <t>HAGFORS</t>
        </is>
      </c>
      <c r="F110" t="inlineStr">
        <is>
          <t>Bergvik skog väst AB</t>
        </is>
      </c>
      <c r="G110" t="n">
        <v>13.3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48524-2019</t>
        </is>
      </c>
      <c r="B111" s="1" t="n">
        <v>43727</v>
      </c>
      <c r="C111" s="1" t="n">
        <v>45203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15.8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50045-2019</t>
        </is>
      </c>
      <c r="B112" s="1" t="n">
        <v>43732</v>
      </c>
      <c r="C112" s="1" t="n">
        <v>45203</v>
      </c>
      <c r="D112" t="inlineStr">
        <is>
          <t>VÄRMLANDS LÄN</t>
        </is>
      </c>
      <c r="E112" t="inlineStr">
        <is>
          <t>HAGFORS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50892-2019</t>
        </is>
      </c>
      <c r="B113" s="1" t="n">
        <v>43738</v>
      </c>
      <c r="C113" s="1" t="n">
        <v>45203</v>
      </c>
      <c r="D113" t="inlineStr">
        <is>
          <t>VÄRMLANDS LÄN</t>
        </is>
      </c>
      <c r="E113" t="inlineStr">
        <is>
          <t>HAGFORS</t>
        </is>
      </c>
      <c r="F113" t="inlineStr">
        <is>
          <t>Bergvik skog väst AB</t>
        </is>
      </c>
      <c r="G113" t="n">
        <v>26.4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50924-2019</t>
        </is>
      </c>
      <c r="B114" s="1" t="n">
        <v>43738</v>
      </c>
      <c r="C114" s="1" t="n">
        <v>45203</v>
      </c>
      <c r="D114" t="inlineStr">
        <is>
          <t>VÄRMLANDS LÄN</t>
        </is>
      </c>
      <c r="E114" t="inlineStr">
        <is>
          <t>HAGFORS</t>
        </is>
      </c>
      <c r="F114" t="inlineStr">
        <is>
          <t>Bergvik skog väst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52853-2019</t>
        </is>
      </c>
      <c r="B115" s="1" t="n">
        <v>43740</v>
      </c>
      <c r="C115" s="1" t="n">
        <v>45203</v>
      </c>
      <c r="D115" t="inlineStr">
        <is>
          <t>VÄRMLANDS LÄN</t>
        </is>
      </c>
      <c r="E115" t="inlineStr">
        <is>
          <t>HAGFORS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53830-2019</t>
        </is>
      </c>
      <c r="B116" s="1" t="n">
        <v>43752</v>
      </c>
      <c r="C116" s="1" t="n">
        <v>45203</v>
      </c>
      <c r="D116" t="inlineStr">
        <is>
          <t>VÄRMLANDS LÄN</t>
        </is>
      </c>
      <c r="E116" t="inlineStr">
        <is>
          <t>HAGFORS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54950-2019</t>
        </is>
      </c>
      <c r="B117" s="1" t="n">
        <v>43752</v>
      </c>
      <c r="C117" s="1" t="n">
        <v>45203</v>
      </c>
      <c r="D117" t="inlineStr">
        <is>
          <t>VÄRMLANDS LÄN</t>
        </is>
      </c>
      <c r="E117" t="inlineStr">
        <is>
          <t>HAGFORS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54972-2019</t>
        </is>
      </c>
      <c r="B118" s="1" t="n">
        <v>43752</v>
      </c>
      <c r="C118" s="1" t="n">
        <v>45203</v>
      </c>
      <c r="D118" t="inlineStr">
        <is>
          <t>VÄRMLANDS LÄN</t>
        </is>
      </c>
      <c r="E118" t="inlineStr">
        <is>
          <t>HAGFORS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54204-2019</t>
        </is>
      </c>
      <c r="B119" s="1" t="n">
        <v>43753</v>
      </c>
      <c r="C119" s="1" t="n">
        <v>45203</v>
      </c>
      <c r="D119" t="inlineStr">
        <is>
          <t>VÄRMLANDS LÄN</t>
        </is>
      </c>
      <c r="E119" t="inlineStr">
        <is>
          <t>HAGFORS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54200-2019</t>
        </is>
      </c>
      <c r="B120" s="1" t="n">
        <v>43753</v>
      </c>
      <c r="C120" s="1" t="n">
        <v>45203</v>
      </c>
      <c r="D120" t="inlineStr">
        <is>
          <t>VÄRMLANDS LÄN</t>
        </is>
      </c>
      <c r="E120" t="inlineStr">
        <is>
          <t>HAGFORS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54214-2019</t>
        </is>
      </c>
      <c r="B121" s="1" t="n">
        <v>43753</v>
      </c>
      <c r="C121" s="1" t="n">
        <v>45203</v>
      </c>
      <c r="D121" t="inlineStr">
        <is>
          <t>VÄRMLANDS LÄN</t>
        </is>
      </c>
      <c r="E121" t="inlineStr">
        <is>
          <t>HAGFORS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55919-2019</t>
        </is>
      </c>
      <c r="B122" s="1" t="n">
        <v>43761</v>
      </c>
      <c r="C122" s="1" t="n">
        <v>45203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64.3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55773-2019</t>
        </is>
      </c>
      <c r="B123" s="1" t="n">
        <v>43761</v>
      </c>
      <c r="C123" s="1" t="n">
        <v>45203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55884-2019</t>
        </is>
      </c>
      <c r="B124" s="1" t="n">
        <v>43761</v>
      </c>
      <c r="C124" s="1" t="n">
        <v>45203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56131-2019</t>
        </is>
      </c>
      <c r="B125" s="1" t="n">
        <v>43761</v>
      </c>
      <c r="C125" s="1" t="n">
        <v>45203</v>
      </c>
      <c r="D125" t="inlineStr">
        <is>
          <t>VÄRMLANDS LÄN</t>
        </is>
      </c>
      <c r="E125" t="inlineStr">
        <is>
          <t>HAGFORS</t>
        </is>
      </c>
      <c r="F125" t="inlineStr">
        <is>
          <t>Bergvik skog väst AB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56323-2019</t>
        </is>
      </c>
      <c r="B126" s="1" t="n">
        <v>43762</v>
      </c>
      <c r="C126" s="1" t="n">
        <v>45203</v>
      </c>
      <c r="D126" t="inlineStr">
        <is>
          <t>VÄRMLANDS LÄN</t>
        </is>
      </c>
      <c r="E126" t="inlineStr">
        <is>
          <t>HAGFORS</t>
        </is>
      </c>
      <c r="F126" t="inlineStr">
        <is>
          <t>Bergvik skog väst AB</t>
        </is>
      </c>
      <c r="G126" t="n">
        <v>51.3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59141-2019</t>
        </is>
      </c>
      <c r="B127" s="1" t="n">
        <v>43770</v>
      </c>
      <c r="C127" s="1" t="n">
        <v>45203</v>
      </c>
      <c r="D127" t="inlineStr">
        <is>
          <t>VÄRMLANDS LÄN</t>
        </is>
      </c>
      <c r="E127" t="inlineStr">
        <is>
          <t>HAGFORS</t>
        </is>
      </c>
      <c r="F127" t="inlineStr">
        <is>
          <t>Kyrkan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59813-2019</t>
        </is>
      </c>
      <c r="B128" s="1" t="n">
        <v>43775</v>
      </c>
      <c r="C128" s="1" t="n">
        <v>45203</v>
      </c>
      <c r="D128" t="inlineStr">
        <is>
          <t>VÄRMLANDS LÄN</t>
        </is>
      </c>
      <c r="E128" t="inlineStr">
        <is>
          <t>HAGFORS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60663-2019</t>
        </is>
      </c>
      <c r="B129" s="1" t="n">
        <v>43781</v>
      </c>
      <c r="C129" s="1" t="n">
        <v>45203</v>
      </c>
      <c r="D129" t="inlineStr">
        <is>
          <t>VÄRMLANDS LÄN</t>
        </is>
      </c>
      <c r="E129" t="inlineStr">
        <is>
          <t>HAGFORS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63649-2019</t>
        </is>
      </c>
      <c r="B130" s="1" t="n">
        <v>43795</v>
      </c>
      <c r="C130" s="1" t="n">
        <v>45203</v>
      </c>
      <c r="D130" t="inlineStr">
        <is>
          <t>VÄRMLANDS LÄN</t>
        </is>
      </c>
      <c r="E130" t="inlineStr">
        <is>
          <t>HAGFORS</t>
        </is>
      </c>
      <c r="F130" t="inlineStr">
        <is>
          <t>Bergvik skog väst AB</t>
        </is>
      </c>
      <c r="G130" t="n">
        <v>7.4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63654-2019</t>
        </is>
      </c>
      <c r="B131" s="1" t="n">
        <v>43795</v>
      </c>
      <c r="C131" s="1" t="n">
        <v>45203</v>
      </c>
      <c r="D131" t="inlineStr">
        <is>
          <t>VÄRMLANDS LÄN</t>
        </is>
      </c>
      <c r="E131" t="inlineStr">
        <is>
          <t>HAGFORS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63761-2019</t>
        </is>
      </c>
      <c r="B132" s="1" t="n">
        <v>43795</v>
      </c>
      <c r="C132" s="1" t="n">
        <v>45203</v>
      </c>
      <c r="D132" t="inlineStr">
        <is>
          <t>VÄRMLANDS LÄN</t>
        </is>
      </c>
      <c r="E132" t="inlineStr">
        <is>
          <t>HAGFORS</t>
        </is>
      </c>
      <c r="G132" t="n">
        <v>7.2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63698-2019</t>
        </is>
      </c>
      <c r="B133" s="1" t="n">
        <v>43795</v>
      </c>
      <c r="C133" s="1" t="n">
        <v>45203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12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65005-2019</t>
        </is>
      </c>
      <c r="B134" s="1" t="n">
        <v>43801</v>
      </c>
      <c r="C134" s="1" t="n">
        <v>45203</v>
      </c>
      <c r="D134" t="inlineStr">
        <is>
          <t>VÄRMLANDS LÄN</t>
        </is>
      </c>
      <c r="E134" t="inlineStr">
        <is>
          <t>HAGFORS</t>
        </is>
      </c>
      <c r="F134" t="inlineStr">
        <is>
          <t>Bergvik skog väst AB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65072-2019</t>
        </is>
      </c>
      <c r="B135" s="1" t="n">
        <v>43802</v>
      </c>
      <c r="C135" s="1" t="n">
        <v>45203</v>
      </c>
      <c r="D135" t="inlineStr">
        <is>
          <t>VÄRMLANDS LÄN</t>
        </is>
      </c>
      <c r="E135" t="inlineStr">
        <is>
          <t>HAGFORS</t>
        </is>
      </c>
      <c r="F135" t="inlineStr">
        <is>
          <t>Bergvik skog väst AB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66785-2019</t>
        </is>
      </c>
      <c r="B136" s="1" t="n">
        <v>43804</v>
      </c>
      <c r="C136" s="1" t="n">
        <v>45203</v>
      </c>
      <c r="D136" t="inlineStr">
        <is>
          <t>VÄRMLANDS LÄN</t>
        </is>
      </c>
      <c r="E136" t="inlineStr">
        <is>
          <t>HAGFORS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66794-2019</t>
        </is>
      </c>
      <c r="B137" s="1" t="n">
        <v>43804</v>
      </c>
      <c r="C137" s="1" t="n">
        <v>45203</v>
      </c>
      <c r="D137" t="inlineStr">
        <is>
          <t>VÄRMLANDS LÄN</t>
        </is>
      </c>
      <c r="E137" t="inlineStr">
        <is>
          <t>HAGFORS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66115-2019</t>
        </is>
      </c>
      <c r="B138" s="1" t="n">
        <v>43808</v>
      </c>
      <c r="C138" s="1" t="n">
        <v>45203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13.7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67873-2019</t>
        </is>
      </c>
      <c r="B139" s="1" t="n">
        <v>43816</v>
      </c>
      <c r="C139" s="1" t="n">
        <v>45203</v>
      </c>
      <c r="D139" t="inlineStr">
        <is>
          <t>VÄRMLANDS LÄN</t>
        </is>
      </c>
      <c r="E139" t="inlineStr">
        <is>
          <t>HAGFORS</t>
        </is>
      </c>
      <c r="F139" t="inlineStr">
        <is>
          <t>Bergvik skog väst AB</t>
        </is>
      </c>
      <c r="G139" t="n">
        <v>16.8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68111-2019</t>
        </is>
      </c>
      <c r="B140" s="1" t="n">
        <v>43817</v>
      </c>
      <c r="C140" s="1" t="n">
        <v>45203</v>
      </c>
      <c r="D140" t="inlineStr">
        <is>
          <t>VÄRMLANDS LÄN</t>
        </is>
      </c>
      <c r="E140" t="inlineStr">
        <is>
          <t>HAGFORS</t>
        </is>
      </c>
      <c r="F140" t="inlineStr">
        <is>
          <t>Bergvik skog väst AB</t>
        </is>
      </c>
      <c r="G140" t="n">
        <v>9.300000000000001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1611-2020</t>
        </is>
      </c>
      <c r="B141" s="1" t="n">
        <v>43829</v>
      </c>
      <c r="C141" s="1" t="n">
        <v>45203</v>
      </c>
      <c r="D141" t="inlineStr">
        <is>
          <t>VÄRMLANDS LÄN</t>
        </is>
      </c>
      <c r="E141" t="inlineStr">
        <is>
          <t>HAGFORS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510-2020</t>
        </is>
      </c>
      <c r="B142" s="1" t="n">
        <v>43837</v>
      </c>
      <c r="C142" s="1" t="n">
        <v>45203</v>
      </c>
      <c r="D142" t="inlineStr">
        <is>
          <t>VÄRMLANDS LÄN</t>
        </is>
      </c>
      <c r="E142" t="inlineStr">
        <is>
          <t>HAGFORS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508-2020</t>
        </is>
      </c>
      <c r="B143" s="1" t="n">
        <v>43837</v>
      </c>
      <c r="C143" s="1" t="n">
        <v>45203</v>
      </c>
      <c r="D143" t="inlineStr">
        <is>
          <t>VÄRMLANDS LÄN</t>
        </is>
      </c>
      <c r="E143" t="inlineStr">
        <is>
          <t>HAGFORS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1964-2020</t>
        </is>
      </c>
      <c r="B144" s="1" t="n">
        <v>43845</v>
      </c>
      <c r="C144" s="1" t="n">
        <v>45203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51.8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2720-2020</t>
        </is>
      </c>
      <c r="B145" s="1" t="n">
        <v>43850</v>
      </c>
      <c r="C145" s="1" t="n">
        <v>45203</v>
      </c>
      <c r="D145" t="inlineStr">
        <is>
          <t>VÄRMLANDS LÄN</t>
        </is>
      </c>
      <c r="E145" t="inlineStr">
        <is>
          <t>HAGFORS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3091-2020</t>
        </is>
      </c>
      <c r="B146" s="1" t="n">
        <v>43851</v>
      </c>
      <c r="C146" s="1" t="n">
        <v>45203</v>
      </c>
      <c r="D146" t="inlineStr">
        <is>
          <t>VÄRMLANDS LÄN</t>
        </is>
      </c>
      <c r="E146" t="inlineStr">
        <is>
          <t>HAGFORS</t>
        </is>
      </c>
      <c r="F146" t="inlineStr">
        <is>
          <t>Bergvik skog väst AB</t>
        </is>
      </c>
      <c r="G146" t="n">
        <v>29.7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5030-2020</t>
        </is>
      </c>
      <c r="B147" s="1" t="n">
        <v>43853</v>
      </c>
      <c r="C147" s="1" t="n">
        <v>45203</v>
      </c>
      <c r="D147" t="inlineStr">
        <is>
          <t>VÄRMLANDS LÄN</t>
        </is>
      </c>
      <c r="E147" t="inlineStr">
        <is>
          <t>HAGFORS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3748-2020</t>
        </is>
      </c>
      <c r="B148" s="1" t="n">
        <v>43854</v>
      </c>
      <c r="C148" s="1" t="n">
        <v>45203</v>
      </c>
      <c r="D148" t="inlineStr">
        <is>
          <t>VÄRMLANDS LÄN</t>
        </is>
      </c>
      <c r="E148" t="inlineStr">
        <is>
          <t>HAGFORS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4105-2020</t>
        </is>
      </c>
      <c r="B149" s="1" t="n">
        <v>43857</v>
      </c>
      <c r="C149" s="1" t="n">
        <v>45203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23.5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6069-2020</t>
        </is>
      </c>
      <c r="B150" s="1" t="n">
        <v>43865</v>
      </c>
      <c r="C150" s="1" t="n">
        <v>45203</v>
      </c>
      <c r="D150" t="inlineStr">
        <is>
          <t>VÄRMLANDS LÄN</t>
        </is>
      </c>
      <c r="E150" t="inlineStr">
        <is>
          <t>HAGFORS</t>
        </is>
      </c>
      <c r="F150" t="inlineStr">
        <is>
          <t>Bergvik skog väst AB</t>
        </is>
      </c>
      <c r="G150" t="n">
        <v>10.5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7142-2020</t>
        </is>
      </c>
      <c r="B151" s="1" t="n">
        <v>43869</v>
      </c>
      <c r="C151" s="1" t="n">
        <v>45203</v>
      </c>
      <c r="D151" t="inlineStr">
        <is>
          <t>VÄRMLANDS LÄN</t>
        </is>
      </c>
      <c r="E151" t="inlineStr">
        <is>
          <t>HAGFORS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7141-2020</t>
        </is>
      </c>
      <c r="B152" s="1" t="n">
        <v>43869</v>
      </c>
      <c r="C152" s="1" t="n">
        <v>45203</v>
      </c>
      <c r="D152" t="inlineStr">
        <is>
          <t>VÄRMLANDS LÄN</t>
        </is>
      </c>
      <c r="E152" t="inlineStr">
        <is>
          <t>HAGFORS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7359-2020</t>
        </is>
      </c>
      <c r="B153" s="1" t="n">
        <v>43871</v>
      </c>
      <c r="C153" s="1" t="n">
        <v>45203</v>
      </c>
      <c r="D153" t="inlineStr">
        <is>
          <t>VÄRMLANDS LÄN</t>
        </is>
      </c>
      <c r="E153" t="inlineStr">
        <is>
          <t>HAGFORS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7975-2020</t>
        </is>
      </c>
      <c r="B154" s="1" t="n">
        <v>43873</v>
      </c>
      <c r="C154" s="1" t="n">
        <v>45203</v>
      </c>
      <c r="D154" t="inlineStr">
        <is>
          <t>VÄRMLANDS LÄN</t>
        </is>
      </c>
      <c r="E154" t="inlineStr">
        <is>
          <t>HAGFORS</t>
        </is>
      </c>
      <c r="G154" t="n">
        <v>6.8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8452-2020</t>
        </is>
      </c>
      <c r="B155" s="1" t="n">
        <v>43875</v>
      </c>
      <c r="C155" s="1" t="n">
        <v>45203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8912-2020</t>
        </is>
      </c>
      <c r="B156" s="1" t="n">
        <v>43878</v>
      </c>
      <c r="C156" s="1" t="n">
        <v>45203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9942-2020</t>
        </is>
      </c>
      <c r="B157" s="1" t="n">
        <v>43882</v>
      </c>
      <c r="C157" s="1" t="n">
        <v>45203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7.1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10404-2020</t>
        </is>
      </c>
      <c r="B158" s="1" t="n">
        <v>43886</v>
      </c>
      <c r="C158" s="1" t="n">
        <v>45203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8.199999999999999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10333-2020</t>
        </is>
      </c>
      <c r="B159" s="1" t="n">
        <v>43887</v>
      </c>
      <c r="C159" s="1" t="n">
        <v>45203</v>
      </c>
      <c r="D159" t="inlineStr">
        <is>
          <t>VÄRMLANDS LÄN</t>
        </is>
      </c>
      <c r="E159" t="inlineStr">
        <is>
          <t>HAGFORS</t>
        </is>
      </c>
      <c r="F159" t="inlineStr">
        <is>
          <t>Bergvik skog väst AB</t>
        </is>
      </c>
      <c r="G159" t="n">
        <v>5.3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11974-2020</t>
        </is>
      </c>
      <c r="B160" s="1" t="n">
        <v>43887</v>
      </c>
      <c r="C160" s="1" t="n">
        <v>45203</v>
      </c>
      <c r="D160" t="inlineStr">
        <is>
          <t>VÄRMLANDS LÄN</t>
        </is>
      </c>
      <c r="E160" t="inlineStr">
        <is>
          <t>HAGFORS</t>
        </is>
      </c>
      <c r="F160" t="inlineStr">
        <is>
          <t>Kyrkan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10835-2020</t>
        </is>
      </c>
      <c r="B161" s="1" t="n">
        <v>43888</v>
      </c>
      <c r="C161" s="1" t="n">
        <v>45203</v>
      </c>
      <c r="D161" t="inlineStr">
        <is>
          <t>VÄRMLANDS LÄN</t>
        </is>
      </c>
      <c r="E161" t="inlineStr">
        <is>
          <t>HAGFORS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10998-2020</t>
        </is>
      </c>
      <c r="B162" s="1" t="n">
        <v>43889</v>
      </c>
      <c r="C162" s="1" t="n">
        <v>45203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13.9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13369-2020</t>
        </is>
      </c>
      <c r="B163" s="1" t="n">
        <v>43902</v>
      </c>
      <c r="C163" s="1" t="n">
        <v>45203</v>
      </c>
      <c r="D163" t="inlineStr">
        <is>
          <t>VÄRMLANDS LÄN</t>
        </is>
      </c>
      <c r="E163" t="inlineStr">
        <is>
          <t>HAGFORS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15064-2020</t>
        </is>
      </c>
      <c r="B164" s="1" t="n">
        <v>43910</v>
      </c>
      <c r="C164" s="1" t="n">
        <v>45203</v>
      </c>
      <c r="D164" t="inlineStr">
        <is>
          <t>VÄRMLANDS LÄN</t>
        </is>
      </c>
      <c r="E164" t="inlineStr">
        <is>
          <t>HAGFORS</t>
        </is>
      </c>
      <c r="F164" t="inlineStr">
        <is>
          <t>Bergvik skog väst AB</t>
        </is>
      </c>
      <c r="G164" t="n">
        <v>4.8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15046-2020</t>
        </is>
      </c>
      <c r="B165" s="1" t="n">
        <v>43910</v>
      </c>
      <c r="C165" s="1" t="n">
        <v>45203</v>
      </c>
      <c r="D165" t="inlineStr">
        <is>
          <t>VÄRMLANDS LÄN</t>
        </is>
      </c>
      <c r="E165" t="inlineStr">
        <is>
          <t>HAGFORS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15385-2020</t>
        </is>
      </c>
      <c r="B166" s="1" t="n">
        <v>43913</v>
      </c>
      <c r="C166" s="1" t="n">
        <v>45203</v>
      </c>
      <c r="D166" t="inlineStr">
        <is>
          <t>VÄRMLANDS LÄN</t>
        </is>
      </c>
      <c r="E166" t="inlineStr">
        <is>
          <t>HAGFORS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15283-2020</t>
        </is>
      </c>
      <c r="B167" s="1" t="n">
        <v>43913</v>
      </c>
      <c r="C167" s="1" t="n">
        <v>45203</v>
      </c>
      <c r="D167" t="inlineStr">
        <is>
          <t>VÄRMLANDS LÄN</t>
        </is>
      </c>
      <c r="E167" t="inlineStr">
        <is>
          <t>HAGFORS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16072-2020</t>
        </is>
      </c>
      <c r="B168" s="1" t="n">
        <v>43916</v>
      </c>
      <c r="C168" s="1" t="n">
        <v>45203</v>
      </c>
      <c r="D168" t="inlineStr">
        <is>
          <t>VÄRMLANDS LÄN</t>
        </is>
      </c>
      <c r="E168" t="inlineStr">
        <is>
          <t>HAGFORS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16239-2020</t>
        </is>
      </c>
      <c r="B169" s="1" t="n">
        <v>43917</v>
      </c>
      <c r="C169" s="1" t="n">
        <v>45203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16241-2020</t>
        </is>
      </c>
      <c r="B170" s="1" t="n">
        <v>43917</v>
      </c>
      <c r="C170" s="1" t="n">
        <v>45203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16798-2020</t>
        </is>
      </c>
      <c r="B171" s="1" t="n">
        <v>43921</v>
      </c>
      <c r="C171" s="1" t="n">
        <v>45203</v>
      </c>
      <c r="D171" t="inlineStr">
        <is>
          <t>VÄRMLANDS LÄN</t>
        </is>
      </c>
      <c r="E171" t="inlineStr">
        <is>
          <t>HAGFORS</t>
        </is>
      </c>
      <c r="F171" t="inlineStr">
        <is>
          <t>Bergvik skog väst AB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17553-2020</t>
        </is>
      </c>
      <c r="B172" s="1" t="n">
        <v>43921</v>
      </c>
      <c r="C172" s="1" t="n">
        <v>45203</v>
      </c>
      <c r="D172" t="inlineStr">
        <is>
          <t>VÄRMLANDS LÄN</t>
        </is>
      </c>
      <c r="E172" t="inlineStr">
        <is>
          <t>HAGFORS</t>
        </is>
      </c>
      <c r="G172" t="n">
        <v>13.1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18070-2020</t>
        </is>
      </c>
      <c r="B173" s="1" t="n">
        <v>43927</v>
      </c>
      <c r="C173" s="1" t="n">
        <v>45203</v>
      </c>
      <c r="D173" t="inlineStr">
        <is>
          <t>VÄRMLANDS LÄN</t>
        </is>
      </c>
      <c r="E173" t="inlineStr">
        <is>
          <t>HAGFORS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18600-2020</t>
        </is>
      </c>
      <c r="B174" s="1" t="n">
        <v>43929</v>
      </c>
      <c r="C174" s="1" t="n">
        <v>45203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19462-2020</t>
        </is>
      </c>
      <c r="B175" s="1" t="n">
        <v>43938</v>
      </c>
      <c r="C175" s="1" t="n">
        <v>45203</v>
      </c>
      <c r="D175" t="inlineStr">
        <is>
          <t>VÄRMLANDS LÄN</t>
        </is>
      </c>
      <c r="E175" t="inlineStr">
        <is>
          <t>HAGFORS</t>
        </is>
      </c>
      <c r="F175" t="inlineStr">
        <is>
          <t>Bergvik skog väst AB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20123-2020</t>
        </is>
      </c>
      <c r="B176" s="1" t="n">
        <v>43944</v>
      </c>
      <c r="C176" s="1" t="n">
        <v>45203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20299-2020</t>
        </is>
      </c>
      <c r="B177" s="1" t="n">
        <v>43944</v>
      </c>
      <c r="C177" s="1" t="n">
        <v>45203</v>
      </c>
      <c r="D177" t="inlineStr">
        <is>
          <t>VÄRMLANDS LÄN</t>
        </is>
      </c>
      <c r="E177" t="inlineStr">
        <is>
          <t>HAGFORS</t>
        </is>
      </c>
      <c r="G177" t="n">
        <v>7.6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20107-2020</t>
        </is>
      </c>
      <c r="B178" s="1" t="n">
        <v>43944</v>
      </c>
      <c r="C178" s="1" t="n">
        <v>45203</v>
      </c>
      <c r="D178" t="inlineStr">
        <is>
          <t>VÄRMLANDS LÄN</t>
        </is>
      </c>
      <c r="E178" t="inlineStr">
        <is>
          <t>HAGFORS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20756-2020</t>
        </is>
      </c>
      <c r="B179" s="1" t="n">
        <v>43949</v>
      </c>
      <c r="C179" s="1" t="n">
        <v>45203</v>
      </c>
      <c r="D179" t="inlineStr">
        <is>
          <t>VÄRMLANDS LÄN</t>
        </is>
      </c>
      <c r="E179" t="inlineStr">
        <is>
          <t>HAGFORS</t>
        </is>
      </c>
      <c r="F179" t="inlineStr">
        <is>
          <t>Bergvik skog väst AB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22724-2020</t>
        </is>
      </c>
      <c r="B180" s="1" t="n">
        <v>43962</v>
      </c>
      <c r="C180" s="1" t="n">
        <v>45203</v>
      </c>
      <c r="D180" t="inlineStr">
        <is>
          <t>VÄRMLANDS LÄN</t>
        </is>
      </c>
      <c r="E180" t="inlineStr">
        <is>
          <t>HAGFORS</t>
        </is>
      </c>
      <c r="F180" t="inlineStr">
        <is>
          <t>Kyrkan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22725-2020</t>
        </is>
      </c>
      <c r="B181" s="1" t="n">
        <v>43962</v>
      </c>
      <c r="C181" s="1" t="n">
        <v>45203</v>
      </c>
      <c r="D181" t="inlineStr">
        <is>
          <t>VÄRMLANDS LÄN</t>
        </is>
      </c>
      <c r="E181" t="inlineStr">
        <is>
          <t>HAGFORS</t>
        </is>
      </c>
      <c r="F181" t="inlineStr">
        <is>
          <t>Kyrkan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23078-2020</t>
        </is>
      </c>
      <c r="B182" s="1" t="n">
        <v>43965</v>
      </c>
      <c r="C182" s="1" t="n">
        <v>45203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23159-2020</t>
        </is>
      </c>
      <c r="B183" s="1" t="n">
        <v>43966</v>
      </c>
      <c r="C183" s="1" t="n">
        <v>45203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23206-2020</t>
        </is>
      </c>
      <c r="B184" s="1" t="n">
        <v>43966</v>
      </c>
      <c r="C184" s="1" t="n">
        <v>45203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23257-2020</t>
        </is>
      </c>
      <c r="B185" s="1" t="n">
        <v>43966</v>
      </c>
      <c r="C185" s="1" t="n">
        <v>45203</v>
      </c>
      <c r="D185" t="inlineStr">
        <is>
          <t>VÄRMLANDS LÄN</t>
        </is>
      </c>
      <c r="E185" t="inlineStr">
        <is>
          <t>HAGFORS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23874-2020</t>
        </is>
      </c>
      <c r="B186" s="1" t="n">
        <v>43971</v>
      </c>
      <c r="C186" s="1" t="n">
        <v>45203</v>
      </c>
      <c r="D186" t="inlineStr">
        <is>
          <t>VÄRMLANDS LÄN</t>
        </is>
      </c>
      <c r="E186" t="inlineStr">
        <is>
          <t>HAGFORS</t>
        </is>
      </c>
      <c r="F186" t="inlineStr">
        <is>
          <t>Kommuner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24340-2020</t>
        </is>
      </c>
      <c r="B187" s="1" t="n">
        <v>43976</v>
      </c>
      <c r="C187" s="1" t="n">
        <v>45203</v>
      </c>
      <c r="D187" t="inlineStr">
        <is>
          <t>VÄRMLANDS LÄN</t>
        </is>
      </c>
      <c r="E187" t="inlineStr">
        <is>
          <t>HAGFORS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24798-2020</t>
        </is>
      </c>
      <c r="B188" s="1" t="n">
        <v>43978</v>
      </c>
      <c r="C188" s="1" t="n">
        <v>45203</v>
      </c>
      <c r="D188" t="inlineStr">
        <is>
          <t>VÄRMLANDS LÄN</t>
        </is>
      </c>
      <c r="E188" t="inlineStr">
        <is>
          <t>HAGFORS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27797-2020</t>
        </is>
      </c>
      <c r="B189" s="1" t="n">
        <v>43994</v>
      </c>
      <c r="C189" s="1" t="n">
        <v>45203</v>
      </c>
      <c r="D189" t="inlineStr">
        <is>
          <t>VÄRMLANDS LÄN</t>
        </is>
      </c>
      <c r="E189" t="inlineStr">
        <is>
          <t>HAGFORS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28132-2020</t>
        </is>
      </c>
      <c r="B190" s="1" t="n">
        <v>43997</v>
      </c>
      <c r="C190" s="1" t="n">
        <v>45203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28517-2020</t>
        </is>
      </c>
      <c r="B191" s="1" t="n">
        <v>43999</v>
      </c>
      <c r="C191" s="1" t="n">
        <v>45203</v>
      </c>
      <c r="D191" t="inlineStr">
        <is>
          <t>VÄRMLANDS LÄN</t>
        </is>
      </c>
      <c r="E191" t="inlineStr">
        <is>
          <t>HAGFORS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28827-2020</t>
        </is>
      </c>
      <c r="B192" s="1" t="n">
        <v>44000</v>
      </c>
      <c r="C192" s="1" t="n">
        <v>45203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28851-2020</t>
        </is>
      </c>
      <c r="B193" s="1" t="n">
        <v>44000</v>
      </c>
      <c r="C193" s="1" t="n">
        <v>45203</v>
      </c>
      <c r="D193" t="inlineStr">
        <is>
          <t>VÄRMLANDS LÄN</t>
        </is>
      </c>
      <c r="E193" t="inlineStr">
        <is>
          <t>HAGFORS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30982-2020</t>
        </is>
      </c>
      <c r="B194" s="1" t="n">
        <v>44011</v>
      </c>
      <c r="C194" s="1" t="n">
        <v>45203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31073-2020</t>
        </is>
      </c>
      <c r="B195" s="1" t="n">
        <v>44012</v>
      </c>
      <c r="C195" s="1" t="n">
        <v>45203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31192-2020</t>
        </is>
      </c>
      <c r="B196" s="1" t="n">
        <v>44012</v>
      </c>
      <c r="C196" s="1" t="n">
        <v>45203</v>
      </c>
      <c r="D196" t="inlineStr">
        <is>
          <t>VÄRMLANDS LÄN</t>
        </is>
      </c>
      <c r="E196" t="inlineStr">
        <is>
          <t>HAGFORS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32470-2020</t>
        </is>
      </c>
      <c r="B197" s="1" t="n">
        <v>44018</v>
      </c>
      <c r="C197" s="1" t="n">
        <v>45203</v>
      </c>
      <c r="D197" t="inlineStr">
        <is>
          <t>VÄRMLANDS LÄN</t>
        </is>
      </c>
      <c r="E197" t="inlineStr">
        <is>
          <t>HAGFORS</t>
        </is>
      </c>
      <c r="F197" t="inlineStr">
        <is>
          <t>Bergvik skog väst AB</t>
        </is>
      </c>
      <c r="G197" t="n">
        <v>13.6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33695-2020</t>
        </is>
      </c>
      <c r="B198" s="1" t="n">
        <v>44022</v>
      </c>
      <c r="C198" s="1" t="n">
        <v>45203</v>
      </c>
      <c r="D198" t="inlineStr">
        <is>
          <t>VÄRMLANDS LÄN</t>
        </is>
      </c>
      <c r="E198" t="inlineStr">
        <is>
          <t>HAGFORS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35921-2020</t>
        </is>
      </c>
      <c r="B199" s="1" t="n">
        <v>44047</v>
      </c>
      <c r="C199" s="1" t="n">
        <v>45203</v>
      </c>
      <c r="D199" t="inlineStr">
        <is>
          <t>VÄRMLANDS LÄN</t>
        </is>
      </c>
      <c r="E199" t="inlineStr">
        <is>
          <t>HAGFORS</t>
        </is>
      </c>
      <c r="G199" t="n">
        <v>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35895-2020</t>
        </is>
      </c>
      <c r="B200" s="1" t="n">
        <v>44047</v>
      </c>
      <c r="C200" s="1" t="n">
        <v>45203</v>
      </c>
      <c r="D200" t="inlineStr">
        <is>
          <t>VÄRMLANDS LÄN</t>
        </is>
      </c>
      <c r="E200" t="inlineStr">
        <is>
          <t>HAGFORS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35925-2020</t>
        </is>
      </c>
      <c r="B201" s="1" t="n">
        <v>44047</v>
      </c>
      <c r="C201" s="1" t="n">
        <v>45203</v>
      </c>
      <c r="D201" t="inlineStr">
        <is>
          <t>VÄRMLANDS LÄN</t>
        </is>
      </c>
      <c r="E201" t="inlineStr">
        <is>
          <t>HAGFORS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40824-2020</t>
        </is>
      </c>
      <c r="B202" s="1" t="n">
        <v>44067</v>
      </c>
      <c r="C202" s="1" t="n">
        <v>45203</v>
      </c>
      <c r="D202" t="inlineStr">
        <is>
          <t>VÄRMLANDS LÄN</t>
        </is>
      </c>
      <c r="E202" t="inlineStr">
        <is>
          <t>HAGFORS</t>
        </is>
      </c>
      <c r="F202" t="inlineStr">
        <is>
          <t>Kyrkan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40240-2020</t>
        </is>
      </c>
      <c r="B203" s="1" t="n">
        <v>44068</v>
      </c>
      <c r="C203" s="1" t="n">
        <v>45203</v>
      </c>
      <c r="D203" t="inlineStr">
        <is>
          <t>VÄRMLANDS LÄN</t>
        </is>
      </c>
      <c r="E203" t="inlineStr">
        <is>
          <t>HAGFORS</t>
        </is>
      </c>
      <c r="F203" t="inlineStr">
        <is>
          <t>Bergvik skog väst AB</t>
        </is>
      </c>
      <c r="G203" t="n">
        <v>12.6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40819-2020</t>
        </is>
      </c>
      <c r="B204" s="1" t="n">
        <v>44070</v>
      </c>
      <c r="C204" s="1" t="n">
        <v>45203</v>
      </c>
      <c r="D204" t="inlineStr">
        <is>
          <t>VÄRMLANDS LÄN</t>
        </is>
      </c>
      <c r="E204" t="inlineStr">
        <is>
          <t>HAGFORS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41657-2020</t>
        </is>
      </c>
      <c r="B205" s="1" t="n">
        <v>44074</v>
      </c>
      <c r="C205" s="1" t="n">
        <v>45203</v>
      </c>
      <c r="D205" t="inlineStr">
        <is>
          <t>VÄRMLANDS LÄN</t>
        </is>
      </c>
      <c r="E205" t="inlineStr">
        <is>
          <t>HAGFORS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42964-2020</t>
        </is>
      </c>
      <c r="B206" s="1" t="n">
        <v>44078</v>
      </c>
      <c r="C206" s="1" t="n">
        <v>45203</v>
      </c>
      <c r="D206" t="inlineStr">
        <is>
          <t>VÄRMLANDS LÄN</t>
        </is>
      </c>
      <c r="E206" t="inlineStr">
        <is>
          <t>HAGFORS</t>
        </is>
      </c>
      <c r="F206" t="inlineStr">
        <is>
          <t>Bergvik skog väst AB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43879-2020</t>
        </is>
      </c>
      <c r="B207" s="1" t="n">
        <v>44083</v>
      </c>
      <c r="C207" s="1" t="n">
        <v>45203</v>
      </c>
      <c r="D207" t="inlineStr">
        <is>
          <t>VÄRMLANDS LÄN</t>
        </is>
      </c>
      <c r="E207" t="inlineStr">
        <is>
          <t>HAGFORS</t>
        </is>
      </c>
      <c r="F207" t="inlineStr">
        <is>
          <t>Bergvik skog väst AB</t>
        </is>
      </c>
      <c r="G207" t="n">
        <v>9.800000000000001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44610-2020</t>
        </is>
      </c>
      <c r="B208" s="1" t="n">
        <v>44085</v>
      </c>
      <c r="C208" s="1" t="n">
        <v>45203</v>
      </c>
      <c r="D208" t="inlineStr">
        <is>
          <t>VÄRMLANDS LÄN</t>
        </is>
      </c>
      <c r="E208" t="inlineStr">
        <is>
          <t>HAGFORS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44629-2020</t>
        </is>
      </c>
      <c r="B209" s="1" t="n">
        <v>44085</v>
      </c>
      <c r="C209" s="1" t="n">
        <v>45203</v>
      </c>
      <c r="D209" t="inlineStr">
        <is>
          <t>VÄRMLANDS LÄN</t>
        </is>
      </c>
      <c r="E209" t="inlineStr">
        <is>
          <t>HAGFORS</t>
        </is>
      </c>
      <c r="G209" t="n">
        <v>7.3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47670-2020</t>
        </is>
      </c>
      <c r="B210" s="1" t="n">
        <v>44098</v>
      </c>
      <c r="C210" s="1" t="n">
        <v>45203</v>
      </c>
      <c r="D210" t="inlineStr">
        <is>
          <t>VÄRMLANDS LÄN</t>
        </is>
      </c>
      <c r="E210" t="inlineStr">
        <is>
          <t>HAGFORS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47673-2020</t>
        </is>
      </c>
      <c r="B211" s="1" t="n">
        <v>44098</v>
      </c>
      <c r="C211" s="1" t="n">
        <v>45203</v>
      </c>
      <c r="D211" t="inlineStr">
        <is>
          <t>VÄRMLANDS LÄN</t>
        </is>
      </c>
      <c r="E211" t="inlineStr">
        <is>
          <t>HAGFORS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48105-2020</t>
        </is>
      </c>
      <c r="B212" s="1" t="n">
        <v>44101</v>
      </c>
      <c r="C212" s="1" t="n">
        <v>45203</v>
      </c>
      <c r="D212" t="inlineStr">
        <is>
          <t>VÄRMLANDS LÄN</t>
        </is>
      </c>
      <c r="E212" t="inlineStr">
        <is>
          <t>HAGFORS</t>
        </is>
      </c>
      <c r="F212" t="inlineStr">
        <is>
          <t>Bergvik skog väst AB</t>
        </is>
      </c>
      <c r="G212" t="n">
        <v>8.199999999999999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48695-2020</t>
        </is>
      </c>
      <c r="B213" s="1" t="n">
        <v>44103</v>
      </c>
      <c r="C213" s="1" t="n">
        <v>45203</v>
      </c>
      <c r="D213" t="inlineStr">
        <is>
          <t>VÄRMLANDS LÄN</t>
        </is>
      </c>
      <c r="E213" t="inlineStr">
        <is>
          <t>HAGFORS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48697-2020</t>
        </is>
      </c>
      <c r="B214" s="1" t="n">
        <v>44103</v>
      </c>
      <c r="C214" s="1" t="n">
        <v>45203</v>
      </c>
      <c r="D214" t="inlineStr">
        <is>
          <t>VÄRMLANDS LÄN</t>
        </is>
      </c>
      <c r="E214" t="inlineStr">
        <is>
          <t>HAGFORS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50078-2020</t>
        </is>
      </c>
      <c r="B215" s="1" t="n">
        <v>44109</v>
      </c>
      <c r="C215" s="1" t="n">
        <v>45203</v>
      </c>
      <c r="D215" t="inlineStr">
        <is>
          <t>VÄRMLANDS LÄN</t>
        </is>
      </c>
      <c r="E215" t="inlineStr">
        <is>
          <t>HAGFORS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50080-2020</t>
        </is>
      </c>
      <c r="B216" s="1" t="n">
        <v>44109</v>
      </c>
      <c r="C216" s="1" t="n">
        <v>45203</v>
      </c>
      <c r="D216" t="inlineStr">
        <is>
          <t>VÄRMLANDS LÄN</t>
        </is>
      </c>
      <c r="E216" t="inlineStr">
        <is>
          <t>HAGFORS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50563-2020</t>
        </is>
      </c>
      <c r="B217" s="1" t="n">
        <v>44110</v>
      </c>
      <c r="C217" s="1" t="n">
        <v>45203</v>
      </c>
      <c r="D217" t="inlineStr">
        <is>
          <t>VÄRMLANDS LÄN</t>
        </is>
      </c>
      <c r="E217" t="inlineStr">
        <is>
          <t>HAGFORS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50539-2020</t>
        </is>
      </c>
      <c r="B218" s="1" t="n">
        <v>44110</v>
      </c>
      <c r="C218" s="1" t="n">
        <v>45203</v>
      </c>
      <c r="D218" t="inlineStr">
        <is>
          <t>VÄRMLANDS LÄN</t>
        </is>
      </c>
      <c r="E218" t="inlineStr">
        <is>
          <t>HAGFORS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50543-2020</t>
        </is>
      </c>
      <c r="B219" s="1" t="n">
        <v>44110</v>
      </c>
      <c r="C219" s="1" t="n">
        <v>45203</v>
      </c>
      <c r="D219" t="inlineStr">
        <is>
          <t>VÄRMLANDS LÄN</t>
        </is>
      </c>
      <c r="E219" t="inlineStr">
        <is>
          <t>HAGFORS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51428-2020</t>
        </is>
      </c>
      <c r="B220" s="1" t="n">
        <v>44113</v>
      </c>
      <c r="C220" s="1" t="n">
        <v>45203</v>
      </c>
      <c r="D220" t="inlineStr">
        <is>
          <t>VÄRMLANDS LÄN</t>
        </is>
      </c>
      <c r="E220" t="inlineStr">
        <is>
          <t>HAGFORS</t>
        </is>
      </c>
      <c r="F220" t="inlineStr">
        <is>
          <t>Bergvik skog väst AB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53009-2020</t>
        </is>
      </c>
      <c r="B221" s="1" t="n">
        <v>44119</v>
      </c>
      <c r="C221" s="1" t="n">
        <v>45203</v>
      </c>
      <c r="D221" t="inlineStr">
        <is>
          <t>VÄRMLANDS LÄN</t>
        </is>
      </c>
      <c r="E221" t="inlineStr">
        <is>
          <t>HAGFORS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53014-2020</t>
        </is>
      </c>
      <c r="B222" s="1" t="n">
        <v>44119</v>
      </c>
      <c r="C222" s="1" t="n">
        <v>45203</v>
      </c>
      <c r="D222" t="inlineStr">
        <is>
          <t>VÄRMLANDS LÄN</t>
        </is>
      </c>
      <c r="E222" t="inlineStr">
        <is>
          <t>HAGFORS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54972-2020</t>
        </is>
      </c>
      <c r="B223" s="1" t="n">
        <v>44123</v>
      </c>
      <c r="C223" s="1" t="n">
        <v>45203</v>
      </c>
      <c r="D223" t="inlineStr">
        <is>
          <t>VÄRMLANDS LÄN</t>
        </is>
      </c>
      <c r="E223" t="inlineStr">
        <is>
          <t>HAGFORS</t>
        </is>
      </c>
      <c r="F223" t="inlineStr">
        <is>
          <t>Bergvik skog väst AB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55129-2020</t>
        </is>
      </c>
      <c r="B224" s="1" t="n">
        <v>44130</v>
      </c>
      <c r="C224" s="1" t="n">
        <v>45203</v>
      </c>
      <c r="D224" t="inlineStr">
        <is>
          <t>VÄRMLANDS LÄN</t>
        </is>
      </c>
      <c r="E224" t="inlineStr">
        <is>
          <t>HAGFORS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55921-2020</t>
        </is>
      </c>
      <c r="B225" s="1" t="n">
        <v>44132</v>
      </c>
      <c r="C225" s="1" t="n">
        <v>45203</v>
      </c>
      <c r="D225" t="inlineStr">
        <is>
          <t>VÄRMLANDS LÄN</t>
        </is>
      </c>
      <c r="E225" t="inlineStr">
        <is>
          <t>HAGFORS</t>
        </is>
      </c>
      <c r="G225" t="n">
        <v>6.4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56567-2020</t>
        </is>
      </c>
      <c r="B226" s="1" t="n">
        <v>44137</v>
      </c>
      <c r="C226" s="1" t="n">
        <v>45203</v>
      </c>
      <c r="D226" t="inlineStr">
        <is>
          <t>VÄRMLANDS LÄN</t>
        </is>
      </c>
      <c r="E226" t="inlineStr">
        <is>
          <t>HAGFORS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58481-2020</t>
        </is>
      </c>
      <c r="B227" s="1" t="n">
        <v>44144</v>
      </c>
      <c r="C227" s="1" t="n">
        <v>45203</v>
      </c>
      <c r="D227" t="inlineStr">
        <is>
          <t>VÄRMLANDS LÄN</t>
        </is>
      </c>
      <c r="E227" t="inlineStr">
        <is>
          <t>HAGFORS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58548-2020</t>
        </is>
      </c>
      <c r="B228" s="1" t="n">
        <v>44145</v>
      </c>
      <c r="C228" s="1" t="n">
        <v>45203</v>
      </c>
      <c r="D228" t="inlineStr">
        <is>
          <t>VÄRMLANDS LÄN</t>
        </is>
      </c>
      <c r="E228" t="inlineStr">
        <is>
          <t>HAGFORS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60615-2020</t>
        </is>
      </c>
      <c r="B229" s="1" t="n">
        <v>44153</v>
      </c>
      <c r="C229" s="1" t="n">
        <v>45203</v>
      </c>
      <c r="D229" t="inlineStr">
        <is>
          <t>VÄRMLANDS LÄN</t>
        </is>
      </c>
      <c r="E229" t="inlineStr">
        <is>
          <t>HAGFORS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62835-2020</t>
        </is>
      </c>
      <c r="B230" s="1" t="n">
        <v>44161</v>
      </c>
      <c r="C230" s="1" t="n">
        <v>45203</v>
      </c>
      <c r="D230" t="inlineStr">
        <is>
          <t>VÄRMLANDS LÄN</t>
        </is>
      </c>
      <c r="E230" t="inlineStr">
        <is>
          <t>HAGFORS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63478-2020</t>
        </is>
      </c>
      <c r="B231" s="1" t="n">
        <v>44161</v>
      </c>
      <c r="C231" s="1" t="n">
        <v>45203</v>
      </c>
      <c r="D231" t="inlineStr">
        <is>
          <t>VÄRMLANDS LÄN</t>
        </is>
      </c>
      <c r="E231" t="inlineStr">
        <is>
          <t>HAGFORS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62891-2020</t>
        </is>
      </c>
      <c r="B232" s="1" t="n">
        <v>44161</v>
      </c>
      <c r="C232" s="1" t="n">
        <v>45203</v>
      </c>
      <c r="D232" t="inlineStr">
        <is>
          <t>VÄRMLANDS LÄN</t>
        </is>
      </c>
      <c r="E232" t="inlineStr">
        <is>
          <t>HAGFORS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62832-2020</t>
        </is>
      </c>
      <c r="B233" s="1" t="n">
        <v>44161</v>
      </c>
      <c r="C233" s="1" t="n">
        <v>45203</v>
      </c>
      <c r="D233" t="inlineStr">
        <is>
          <t>VÄRMLANDS LÄN</t>
        </is>
      </c>
      <c r="E233" t="inlineStr">
        <is>
          <t>HAGFORS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63473-2020</t>
        </is>
      </c>
      <c r="B234" s="1" t="n">
        <v>44161</v>
      </c>
      <c r="C234" s="1" t="n">
        <v>45203</v>
      </c>
      <c r="D234" t="inlineStr">
        <is>
          <t>VÄRMLANDS LÄN</t>
        </is>
      </c>
      <c r="E234" t="inlineStr">
        <is>
          <t>HAGFORS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63957-2020</t>
        </is>
      </c>
      <c r="B235" s="1" t="n">
        <v>44167</v>
      </c>
      <c r="C235" s="1" t="n">
        <v>45203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25.9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63935-2020</t>
        </is>
      </c>
      <c r="B236" s="1" t="n">
        <v>44167</v>
      </c>
      <c r="C236" s="1" t="n">
        <v>45203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63976-2020</t>
        </is>
      </c>
      <c r="B237" s="1" t="n">
        <v>44167</v>
      </c>
      <c r="C237" s="1" t="n">
        <v>45203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66112-2020</t>
        </is>
      </c>
      <c r="B238" s="1" t="n">
        <v>44175</v>
      </c>
      <c r="C238" s="1" t="n">
        <v>45203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66165-2020</t>
        </is>
      </c>
      <c r="B239" s="1" t="n">
        <v>44175</v>
      </c>
      <c r="C239" s="1" t="n">
        <v>45203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66091-2020</t>
        </is>
      </c>
      <c r="B240" s="1" t="n">
        <v>44175</v>
      </c>
      <c r="C240" s="1" t="n">
        <v>45203</v>
      </c>
      <c r="D240" t="inlineStr">
        <is>
          <t>VÄRMLANDS LÄN</t>
        </is>
      </c>
      <c r="E240" t="inlineStr">
        <is>
          <t>HAGFORS</t>
        </is>
      </c>
      <c r="F240" t="inlineStr">
        <is>
          <t>Bergvik skog väst AB</t>
        </is>
      </c>
      <c r="G240" t="n">
        <v>11.6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66141-2020</t>
        </is>
      </c>
      <c r="B241" s="1" t="n">
        <v>44175</v>
      </c>
      <c r="C241" s="1" t="n">
        <v>45203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68129-2020</t>
        </is>
      </c>
      <c r="B242" s="1" t="n">
        <v>44183</v>
      </c>
      <c r="C242" s="1" t="n">
        <v>45203</v>
      </c>
      <c r="D242" t="inlineStr">
        <is>
          <t>VÄRMLANDS LÄN</t>
        </is>
      </c>
      <c r="E242" t="inlineStr">
        <is>
          <t>HAGFORS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1048-2021</t>
        </is>
      </c>
      <c r="B243" s="1" t="n">
        <v>44207</v>
      </c>
      <c r="C243" s="1" t="n">
        <v>45203</v>
      </c>
      <c r="D243" t="inlineStr">
        <is>
          <t>VÄRMLANDS LÄN</t>
        </is>
      </c>
      <c r="E243" t="inlineStr">
        <is>
          <t>HAGFORS</t>
        </is>
      </c>
      <c r="F243" t="inlineStr">
        <is>
          <t>Bergvik skog väst AB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2428-2021</t>
        </is>
      </c>
      <c r="B244" s="1" t="n">
        <v>44214</v>
      </c>
      <c r="C244" s="1" t="n">
        <v>45203</v>
      </c>
      <c r="D244" t="inlineStr">
        <is>
          <t>VÄRMLANDS LÄN</t>
        </is>
      </c>
      <c r="E244" t="inlineStr">
        <is>
          <t>HAGFORS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2436-2021</t>
        </is>
      </c>
      <c r="B245" s="1" t="n">
        <v>44214</v>
      </c>
      <c r="C245" s="1" t="n">
        <v>45203</v>
      </c>
      <c r="D245" t="inlineStr">
        <is>
          <t>VÄRMLANDS LÄN</t>
        </is>
      </c>
      <c r="E245" t="inlineStr">
        <is>
          <t>HAGFORS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2991-2021</t>
        </is>
      </c>
      <c r="B246" s="1" t="n">
        <v>44216</v>
      </c>
      <c r="C246" s="1" t="n">
        <v>45203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9.199999999999999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3280-2021</t>
        </is>
      </c>
      <c r="B247" s="1" t="n">
        <v>44217</v>
      </c>
      <c r="C247" s="1" t="n">
        <v>45203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3678-2021</t>
        </is>
      </c>
      <c r="B248" s="1" t="n">
        <v>44221</v>
      </c>
      <c r="C248" s="1" t="n">
        <v>45203</v>
      </c>
      <c r="D248" t="inlineStr">
        <is>
          <t>VÄRMLANDS LÄN</t>
        </is>
      </c>
      <c r="E248" t="inlineStr">
        <is>
          <t>HAGFORS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3674-2021</t>
        </is>
      </c>
      <c r="B249" s="1" t="n">
        <v>44221</v>
      </c>
      <c r="C249" s="1" t="n">
        <v>45203</v>
      </c>
      <c r="D249" t="inlineStr">
        <is>
          <t>VÄRMLANDS LÄN</t>
        </is>
      </c>
      <c r="E249" t="inlineStr">
        <is>
          <t>HAGFORS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4834-2021</t>
        </is>
      </c>
      <c r="B250" s="1" t="n">
        <v>44225</v>
      </c>
      <c r="C250" s="1" t="n">
        <v>45203</v>
      </c>
      <c r="D250" t="inlineStr">
        <is>
          <t>VÄRMLANDS LÄN</t>
        </is>
      </c>
      <c r="E250" t="inlineStr">
        <is>
          <t>HAGFORS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7604-2021</t>
        </is>
      </c>
      <c r="B251" s="1" t="n">
        <v>44241</v>
      </c>
      <c r="C251" s="1" t="n">
        <v>45203</v>
      </c>
      <c r="D251" t="inlineStr">
        <is>
          <t>VÄRMLANDS LÄN</t>
        </is>
      </c>
      <c r="E251" t="inlineStr">
        <is>
          <t>HAGFORS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7605-2021</t>
        </is>
      </c>
      <c r="B252" s="1" t="n">
        <v>44241</v>
      </c>
      <c r="C252" s="1" t="n">
        <v>45203</v>
      </c>
      <c r="D252" t="inlineStr">
        <is>
          <t>VÄRMLANDS LÄN</t>
        </is>
      </c>
      <c r="E252" t="inlineStr">
        <is>
          <t>HAGFORS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7606-2021</t>
        </is>
      </c>
      <c r="B253" s="1" t="n">
        <v>44241</v>
      </c>
      <c r="C253" s="1" t="n">
        <v>45203</v>
      </c>
      <c r="D253" t="inlineStr">
        <is>
          <t>VÄRMLANDS LÄN</t>
        </is>
      </c>
      <c r="E253" t="inlineStr">
        <is>
          <t>HAGFORS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8378-2021</t>
        </is>
      </c>
      <c r="B254" s="1" t="n">
        <v>44245</v>
      </c>
      <c r="C254" s="1" t="n">
        <v>45203</v>
      </c>
      <c r="D254" t="inlineStr">
        <is>
          <t>VÄRMLANDS LÄN</t>
        </is>
      </c>
      <c r="E254" t="inlineStr">
        <is>
          <t>HAGFORS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9821-2021</t>
        </is>
      </c>
      <c r="B255" s="1" t="n">
        <v>44252</v>
      </c>
      <c r="C255" s="1" t="n">
        <v>45203</v>
      </c>
      <c r="D255" t="inlineStr">
        <is>
          <t>VÄRMLANDS LÄN</t>
        </is>
      </c>
      <c r="E255" t="inlineStr">
        <is>
          <t>HAGFORS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10096-2021</t>
        </is>
      </c>
      <c r="B256" s="1" t="n">
        <v>44256</v>
      </c>
      <c r="C256" s="1" t="n">
        <v>45203</v>
      </c>
      <c r="D256" t="inlineStr">
        <is>
          <t>VÄRMLANDS LÄN</t>
        </is>
      </c>
      <c r="E256" t="inlineStr">
        <is>
          <t>HAGFORS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10310-2021</t>
        </is>
      </c>
      <c r="B257" s="1" t="n">
        <v>44257</v>
      </c>
      <c r="C257" s="1" t="n">
        <v>45203</v>
      </c>
      <c r="D257" t="inlineStr">
        <is>
          <t>VÄRMLANDS LÄN</t>
        </is>
      </c>
      <c r="E257" t="inlineStr">
        <is>
          <t>HAGFORS</t>
        </is>
      </c>
      <c r="G257" t="n">
        <v>8.5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13575-2021</t>
        </is>
      </c>
      <c r="B258" s="1" t="n">
        <v>44273</v>
      </c>
      <c r="C258" s="1" t="n">
        <v>45203</v>
      </c>
      <c r="D258" t="inlineStr">
        <is>
          <t>VÄRMLANDS LÄN</t>
        </is>
      </c>
      <c r="E258" t="inlineStr">
        <is>
          <t>HAGFORS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15185-2021</t>
        </is>
      </c>
      <c r="B259" s="1" t="n">
        <v>44284</v>
      </c>
      <c r="C259" s="1" t="n">
        <v>45203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17067-2021</t>
        </is>
      </c>
      <c r="B260" s="1" t="n">
        <v>44297</v>
      </c>
      <c r="C260" s="1" t="n">
        <v>45203</v>
      </c>
      <c r="D260" t="inlineStr">
        <is>
          <t>VÄRMLANDS LÄN</t>
        </is>
      </c>
      <c r="E260" t="inlineStr">
        <is>
          <t>HAGFORS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19193-2021</t>
        </is>
      </c>
      <c r="B261" s="1" t="n">
        <v>44308</v>
      </c>
      <c r="C261" s="1" t="n">
        <v>45203</v>
      </c>
      <c r="D261" t="inlineStr">
        <is>
          <t>VÄRMLANDS LÄN</t>
        </is>
      </c>
      <c r="E261" t="inlineStr">
        <is>
          <t>HAGFORS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20778-2021</t>
        </is>
      </c>
      <c r="B262" s="1" t="n">
        <v>44316</v>
      </c>
      <c r="C262" s="1" t="n">
        <v>45203</v>
      </c>
      <c r="D262" t="inlineStr">
        <is>
          <t>VÄRMLANDS LÄN</t>
        </is>
      </c>
      <c r="E262" t="inlineStr">
        <is>
          <t>HAGFORS</t>
        </is>
      </c>
      <c r="F262" t="inlineStr">
        <is>
          <t>Bergvik skog väst AB</t>
        </is>
      </c>
      <c r="G262" t="n">
        <v>14.1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22016-2021</t>
        </is>
      </c>
      <c r="B263" s="1" t="n">
        <v>44323</v>
      </c>
      <c r="C263" s="1" t="n">
        <v>45203</v>
      </c>
      <c r="D263" t="inlineStr">
        <is>
          <t>VÄRMLANDS LÄN</t>
        </is>
      </c>
      <c r="E263" t="inlineStr">
        <is>
          <t>HAGFORS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22007-2021</t>
        </is>
      </c>
      <c r="B264" s="1" t="n">
        <v>44323</v>
      </c>
      <c r="C264" s="1" t="n">
        <v>45203</v>
      </c>
      <c r="D264" t="inlineStr">
        <is>
          <t>VÄRMLANDS LÄN</t>
        </is>
      </c>
      <c r="E264" t="inlineStr">
        <is>
          <t>HAGFORS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22167-2021</t>
        </is>
      </c>
      <c r="B265" s="1" t="n">
        <v>44325</v>
      </c>
      <c r="C265" s="1" t="n">
        <v>45203</v>
      </c>
      <c r="D265" t="inlineStr">
        <is>
          <t>VÄRMLANDS LÄN</t>
        </is>
      </c>
      <c r="E265" t="inlineStr">
        <is>
          <t>HAGFORS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24331-2021</t>
        </is>
      </c>
      <c r="B266" s="1" t="n">
        <v>44337</v>
      </c>
      <c r="C266" s="1" t="n">
        <v>45203</v>
      </c>
      <c r="D266" t="inlineStr">
        <is>
          <t>VÄRMLANDS LÄN</t>
        </is>
      </c>
      <c r="E266" t="inlineStr">
        <is>
          <t>HAGFORS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24492-2021</t>
        </is>
      </c>
      <c r="B267" s="1" t="n">
        <v>44337</v>
      </c>
      <c r="C267" s="1" t="n">
        <v>45203</v>
      </c>
      <c r="D267" t="inlineStr">
        <is>
          <t>VÄRMLANDS LÄN</t>
        </is>
      </c>
      <c r="E267" t="inlineStr">
        <is>
          <t>HAGFORS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25770-2021</t>
        </is>
      </c>
      <c r="B268" s="1" t="n">
        <v>44343</v>
      </c>
      <c r="C268" s="1" t="n">
        <v>45203</v>
      </c>
      <c r="D268" t="inlineStr">
        <is>
          <t>VÄRMLANDS LÄN</t>
        </is>
      </c>
      <c r="E268" t="inlineStr">
        <is>
          <t>HAGFORS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28819-2021</t>
        </is>
      </c>
      <c r="B269" s="1" t="n">
        <v>44357</v>
      </c>
      <c r="C269" s="1" t="n">
        <v>45203</v>
      </c>
      <c r="D269" t="inlineStr">
        <is>
          <t>VÄRMLANDS LÄN</t>
        </is>
      </c>
      <c r="E269" t="inlineStr">
        <is>
          <t>HAGFORS</t>
        </is>
      </c>
      <c r="F269" t="inlineStr">
        <is>
          <t>Bergvik skog väst AB</t>
        </is>
      </c>
      <c r="G269" t="n">
        <v>13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30390-2021</t>
        </is>
      </c>
      <c r="B270" s="1" t="n">
        <v>44364</v>
      </c>
      <c r="C270" s="1" t="n">
        <v>45203</v>
      </c>
      <c r="D270" t="inlineStr">
        <is>
          <t>VÄRMLANDS LÄN</t>
        </is>
      </c>
      <c r="E270" t="inlineStr">
        <is>
          <t>HAGFORS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30494-2021</t>
        </is>
      </c>
      <c r="B271" s="1" t="n">
        <v>44364</v>
      </c>
      <c r="C271" s="1" t="n">
        <v>45203</v>
      </c>
      <c r="D271" t="inlineStr">
        <is>
          <t>VÄRMLANDS LÄN</t>
        </is>
      </c>
      <c r="E271" t="inlineStr">
        <is>
          <t>HAGFORS</t>
        </is>
      </c>
      <c r="F271" t="inlineStr">
        <is>
          <t>Kyrkan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31937-2021</t>
        </is>
      </c>
      <c r="B272" s="1" t="n">
        <v>44370</v>
      </c>
      <c r="C272" s="1" t="n">
        <v>45203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33107-2021</t>
        </is>
      </c>
      <c r="B273" s="1" t="n">
        <v>44376</v>
      </c>
      <c r="C273" s="1" t="n">
        <v>45203</v>
      </c>
      <c r="D273" t="inlineStr">
        <is>
          <t>VÄRMLANDS LÄN</t>
        </is>
      </c>
      <c r="E273" t="inlineStr">
        <is>
          <t>HAGFORS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36886-2021</t>
        </is>
      </c>
      <c r="B274" s="1" t="n">
        <v>44393</v>
      </c>
      <c r="C274" s="1" t="n">
        <v>45203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37715-2021</t>
        </is>
      </c>
      <c r="B275" s="1" t="n">
        <v>44400</v>
      </c>
      <c r="C275" s="1" t="n">
        <v>45203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38246-2021</t>
        </is>
      </c>
      <c r="B276" s="1" t="n">
        <v>44405</v>
      </c>
      <c r="C276" s="1" t="n">
        <v>45203</v>
      </c>
      <c r="D276" t="inlineStr">
        <is>
          <t>VÄRMLANDS LÄN</t>
        </is>
      </c>
      <c r="E276" t="inlineStr">
        <is>
          <t>HAGFORS</t>
        </is>
      </c>
      <c r="G276" t="n">
        <v>7.7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38987-2021</t>
        </is>
      </c>
      <c r="B277" s="1" t="n">
        <v>44412</v>
      </c>
      <c r="C277" s="1" t="n">
        <v>45203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39789-2021</t>
        </is>
      </c>
      <c r="B278" s="1" t="n">
        <v>44417</v>
      </c>
      <c r="C278" s="1" t="n">
        <v>45203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39698-2021</t>
        </is>
      </c>
      <c r="B279" s="1" t="n">
        <v>44417</v>
      </c>
      <c r="C279" s="1" t="n">
        <v>45203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40843-2021</t>
        </is>
      </c>
      <c r="B280" s="1" t="n">
        <v>44421</v>
      </c>
      <c r="C280" s="1" t="n">
        <v>45203</v>
      </c>
      <c r="D280" t="inlineStr">
        <is>
          <t>VÄRMLANDS LÄN</t>
        </is>
      </c>
      <c r="E280" t="inlineStr">
        <is>
          <t>HAGFORS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41342-2021</t>
        </is>
      </c>
      <c r="B281" s="1" t="n">
        <v>44424</v>
      </c>
      <c r="C281" s="1" t="n">
        <v>45203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12.1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41368-2021</t>
        </is>
      </c>
      <c r="B282" s="1" t="n">
        <v>44424</v>
      </c>
      <c r="C282" s="1" t="n">
        <v>45203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41776-2021</t>
        </is>
      </c>
      <c r="B283" s="1" t="n">
        <v>44425</v>
      </c>
      <c r="C283" s="1" t="n">
        <v>45203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41999-2021</t>
        </is>
      </c>
      <c r="B284" s="1" t="n">
        <v>44426</v>
      </c>
      <c r="C284" s="1" t="n">
        <v>45203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42.4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43473-2021</t>
        </is>
      </c>
      <c r="B285" s="1" t="n">
        <v>44432</v>
      </c>
      <c r="C285" s="1" t="n">
        <v>45203</v>
      </c>
      <c r="D285" t="inlineStr">
        <is>
          <t>VÄRMLANDS LÄN</t>
        </is>
      </c>
      <c r="E285" t="inlineStr">
        <is>
          <t>HAGFORS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44125-2021</t>
        </is>
      </c>
      <c r="B286" s="1" t="n">
        <v>44434</v>
      </c>
      <c r="C286" s="1" t="n">
        <v>45203</v>
      </c>
      <c r="D286" t="inlineStr">
        <is>
          <t>VÄRMLANDS LÄN</t>
        </is>
      </c>
      <c r="E286" t="inlineStr">
        <is>
          <t>HAGFORS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44059-2021</t>
        </is>
      </c>
      <c r="B287" s="1" t="n">
        <v>44434</v>
      </c>
      <c r="C287" s="1" t="n">
        <v>45203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44539-2021</t>
        </is>
      </c>
      <c r="B288" s="1" t="n">
        <v>44435</v>
      </c>
      <c r="C288" s="1" t="n">
        <v>45203</v>
      </c>
      <c r="D288" t="inlineStr">
        <is>
          <t>VÄRMLANDS LÄN</t>
        </is>
      </c>
      <c r="E288" t="inlineStr">
        <is>
          <t>HAGFORS</t>
        </is>
      </c>
      <c r="F288" t="inlineStr">
        <is>
          <t>Bergvik skog väst AB</t>
        </is>
      </c>
      <c r="G288" t="n">
        <v>27.3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44898-2021</t>
        </is>
      </c>
      <c r="B289" s="1" t="n">
        <v>44438</v>
      </c>
      <c r="C289" s="1" t="n">
        <v>45203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45293-2021</t>
        </is>
      </c>
      <c r="B290" s="1" t="n">
        <v>44439</v>
      </c>
      <c r="C290" s="1" t="n">
        <v>45203</v>
      </c>
      <c r="D290" t="inlineStr">
        <is>
          <t>VÄRMLANDS LÄN</t>
        </is>
      </c>
      <c r="E290" t="inlineStr">
        <is>
          <t>HAGFORS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45218-2021</t>
        </is>
      </c>
      <c r="B291" s="1" t="n">
        <v>44439</v>
      </c>
      <c r="C291" s="1" t="n">
        <v>45203</v>
      </c>
      <c r="D291" t="inlineStr">
        <is>
          <t>VÄRMLANDS LÄN</t>
        </is>
      </c>
      <c r="E291" t="inlineStr">
        <is>
          <t>HAGFORS</t>
        </is>
      </c>
      <c r="F291" t="inlineStr">
        <is>
          <t>Bergvik skog väst AB</t>
        </is>
      </c>
      <c r="G291" t="n">
        <v>49.5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46774-2021</t>
        </is>
      </c>
      <c r="B292" s="1" t="n">
        <v>44445</v>
      </c>
      <c r="C292" s="1" t="n">
        <v>45203</v>
      </c>
      <c r="D292" t="inlineStr">
        <is>
          <t>VÄRMLANDS LÄN</t>
        </is>
      </c>
      <c r="E292" t="inlineStr">
        <is>
          <t>HAGFORS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47968-2021</t>
        </is>
      </c>
      <c r="B293" s="1" t="n">
        <v>44449</v>
      </c>
      <c r="C293" s="1" t="n">
        <v>45203</v>
      </c>
      <c r="D293" t="inlineStr">
        <is>
          <t>VÄRMLANDS LÄN</t>
        </is>
      </c>
      <c r="E293" t="inlineStr">
        <is>
          <t>HAGFORS</t>
        </is>
      </c>
      <c r="G293" t="n">
        <v>6.7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48029-2021</t>
        </is>
      </c>
      <c r="B294" s="1" t="n">
        <v>44449</v>
      </c>
      <c r="C294" s="1" t="n">
        <v>45203</v>
      </c>
      <c r="D294" t="inlineStr">
        <is>
          <t>VÄRMLANDS LÄN</t>
        </is>
      </c>
      <c r="E294" t="inlineStr">
        <is>
          <t>HAGFORS</t>
        </is>
      </c>
      <c r="G294" t="n">
        <v>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48635-2021</t>
        </is>
      </c>
      <c r="B295" s="1" t="n">
        <v>44452</v>
      </c>
      <c r="C295" s="1" t="n">
        <v>45203</v>
      </c>
      <c r="D295" t="inlineStr">
        <is>
          <t>VÄRMLANDS LÄN</t>
        </is>
      </c>
      <c r="E295" t="inlineStr">
        <is>
          <t>HAGFORS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48728-2021</t>
        </is>
      </c>
      <c r="B296" s="1" t="n">
        <v>44452</v>
      </c>
      <c r="C296" s="1" t="n">
        <v>45203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36.3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52228-2021</t>
        </is>
      </c>
      <c r="B297" s="1" t="n">
        <v>44463</v>
      </c>
      <c r="C297" s="1" t="n">
        <v>45203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36.9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52379-2021</t>
        </is>
      </c>
      <c r="B298" s="1" t="n">
        <v>44465</v>
      </c>
      <c r="C298" s="1" t="n">
        <v>45203</v>
      </c>
      <c r="D298" t="inlineStr">
        <is>
          <t>VÄRMLANDS LÄN</t>
        </is>
      </c>
      <c r="E298" t="inlineStr">
        <is>
          <t>HAGFORS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52378-2021</t>
        </is>
      </c>
      <c r="B299" s="1" t="n">
        <v>44465</v>
      </c>
      <c r="C299" s="1" t="n">
        <v>45203</v>
      </c>
      <c r="D299" t="inlineStr">
        <is>
          <t>VÄRMLANDS LÄN</t>
        </is>
      </c>
      <c r="E299" t="inlineStr">
        <is>
          <t>HAGFORS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53757-2021</t>
        </is>
      </c>
      <c r="B300" s="1" t="n">
        <v>44469</v>
      </c>
      <c r="C300" s="1" t="n">
        <v>45203</v>
      </c>
      <c r="D300" t="inlineStr">
        <is>
          <t>VÄRMLANDS LÄN</t>
        </is>
      </c>
      <c r="E300" t="inlineStr">
        <is>
          <t>HAGFORS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53824-2021</t>
        </is>
      </c>
      <c r="B301" s="1" t="n">
        <v>44469</v>
      </c>
      <c r="C301" s="1" t="n">
        <v>45203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56254-2021</t>
        </is>
      </c>
      <c r="B302" s="1" t="n">
        <v>44479</v>
      </c>
      <c r="C302" s="1" t="n">
        <v>45203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16.1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58493-2021</t>
        </is>
      </c>
      <c r="B303" s="1" t="n">
        <v>44488</v>
      </c>
      <c r="C303" s="1" t="n">
        <v>45203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59508-2021</t>
        </is>
      </c>
      <c r="B304" s="1" t="n">
        <v>44491</v>
      </c>
      <c r="C304" s="1" t="n">
        <v>45203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19.7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59531-2021</t>
        </is>
      </c>
      <c r="B305" s="1" t="n">
        <v>44491</v>
      </c>
      <c r="C305" s="1" t="n">
        <v>45203</v>
      </c>
      <c r="D305" t="inlineStr">
        <is>
          <t>VÄRMLANDS LÄN</t>
        </is>
      </c>
      <c r="E305" t="inlineStr">
        <is>
          <t>HAGFORS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61160-2021</t>
        </is>
      </c>
      <c r="B306" s="1" t="n">
        <v>44498</v>
      </c>
      <c r="C306" s="1" t="n">
        <v>45203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61359-2021</t>
        </is>
      </c>
      <c r="B307" s="1" t="n">
        <v>44499</v>
      </c>
      <c r="C307" s="1" t="n">
        <v>45203</v>
      </c>
      <c r="D307" t="inlineStr">
        <is>
          <t>VÄRMLANDS LÄN</t>
        </is>
      </c>
      <c r="E307" t="inlineStr">
        <is>
          <t>HAGFORS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61902-2021</t>
        </is>
      </c>
      <c r="B308" s="1" t="n">
        <v>44502</v>
      </c>
      <c r="C308" s="1" t="n">
        <v>45203</v>
      </c>
      <c r="D308" t="inlineStr">
        <is>
          <t>VÄRMLANDS LÄN</t>
        </is>
      </c>
      <c r="E308" t="inlineStr">
        <is>
          <t>HAGFORS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64048-2021</t>
        </is>
      </c>
      <c r="B309" s="1" t="n">
        <v>44510</v>
      </c>
      <c r="C309" s="1" t="n">
        <v>45203</v>
      </c>
      <c r="D309" t="inlineStr">
        <is>
          <t>VÄRMLANDS LÄN</t>
        </is>
      </c>
      <c r="E309" t="inlineStr">
        <is>
          <t>HAGFORS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65295-2021</t>
        </is>
      </c>
      <c r="B310" s="1" t="n">
        <v>44515</v>
      </c>
      <c r="C310" s="1" t="n">
        <v>45203</v>
      </c>
      <c r="D310" t="inlineStr">
        <is>
          <t>VÄRMLANDS LÄN</t>
        </is>
      </c>
      <c r="E310" t="inlineStr">
        <is>
          <t>HAGFORS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65565-2021</t>
        </is>
      </c>
      <c r="B311" s="1" t="n">
        <v>44516</v>
      </c>
      <c r="C311" s="1" t="n">
        <v>45203</v>
      </c>
      <c r="D311" t="inlineStr">
        <is>
          <t>VÄRMLANDS LÄN</t>
        </is>
      </c>
      <c r="E311" t="inlineStr">
        <is>
          <t>HAGFORS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66019-2021</t>
        </is>
      </c>
      <c r="B312" s="1" t="n">
        <v>44517</v>
      </c>
      <c r="C312" s="1" t="n">
        <v>45203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68148-2021</t>
        </is>
      </c>
      <c r="B313" s="1" t="n">
        <v>44526</v>
      </c>
      <c r="C313" s="1" t="n">
        <v>45203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14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68252-2021</t>
        </is>
      </c>
      <c r="B314" s="1" t="n">
        <v>44526</v>
      </c>
      <c r="C314" s="1" t="n">
        <v>45203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5.8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70712-2021</t>
        </is>
      </c>
      <c r="B315" s="1" t="n">
        <v>44537</v>
      </c>
      <c r="C315" s="1" t="n">
        <v>45203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70713-2021</t>
        </is>
      </c>
      <c r="B316" s="1" t="n">
        <v>44537</v>
      </c>
      <c r="C316" s="1" t="n">
        <v>45203</v>
      </c>
      <c r="D316" t="inlineStr">
        <is>
          <t>VÄRMLANDS LÄN</t>
        </is>
      </c>
      <c r="E316" t="inlineStr">
        <is>
          <t>HAGFORS</t>
        </is>
      </c>
      <c r="F316" t="inlineStr">
        <is>
          <t>Kommuner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71081-2021</t>
        </is>
      </c>
      <c r="B317" s="1" t="n">
        <v>44538</v>
      </c>
      <c r="C317" s="1" t="n">
        <v>45203</v>
      </c>
      <c r="D317" t="inlineStr">
        <is>
          <t>VÄRMLANDS LÄN</t>
        </is>
      </c>
      <c r="E317" t="inlineStr">
        <is>
          <t>HAGFORS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71082-2021</t>
        </is>
      </c>
      <c r="B318" s="1" t="n">
        <v>44538</v>
      </c>
      <c r="C318" s="1" t="n">
        <v>45203</v>
      </c>
      <c r="D318" t="inlineStr">
        <is>
          <t>VÄRMLANDS LÄN</t>
        </is>
      </c>
      <c r="E318" t="inlineStr">
        <is>
          <t>HAGFORS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72365-2021</t>
        </is>
      </c>
      <c r="B319" s="1" t="n">
        <v>44545</v>
      </c>
      <c r="C319" s="1" t="n">
        <v>45203</v>
      </c>
      <c r="D319" t="inlineStr">
        <is>
          <t>VÄRMLANDS LÄN</t>
        </is>
      </c>
      <c r="E319" t="inlineStr">
        <is>
          <t>HAGFORS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72375-2021</t>
        </is>
      </c>
      <c r="B320" s="1" t="n">
        <v>44545</v>
      </c>
      <c r="C320" s="1" t="n">
        <v>45203</v>
      </c>
      <c r="D320" t="inlineStr">
        <is>
          <t>VÄRMLANDS LÄN</t>
        </is>
      </c>
      <c r="E320" t="inlineStr">
        <is>
          <t>HAGFORS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72412-2021</t>
        </is>
      </c>
      <c r="B321" s="1" t="n">
        <v>44545</v>
      </c>
      <c r="C321" s="1" t="n">
        <v>45203</v>
      </c>
      <c r="D321" t="inlineStr">
        <is>
          <t>VÄRMLANDS LÄN</t>
        </is>
      </c>
      <c r="E321" t="inlineStr">
        <is>
          <t>HAGFORS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72454-2021</t>
        </is>
      </c>
      <c r="B322" s="1" t="n">
        <v>44545</v>
      </c>
      <c r="C322" s="1" t="n">
        <v>45203</v>
      </c>
      <c r="D322" t="inlineStr">
        <is>
          <t>VÄRMLANDS LÄN</t>
        </is>
      </c>
      <c r="E322" t="inlineStr">
        <is>
          <t>HAGFORS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72937-2021</t>
        </is>
      </c>
      <c r="B323" s="1" t="n">
        <v>44547</v>
      </c>
      <c r="C323" s="1" t="n">
        <v>45203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73202-2021</t>
        </is>
      </c>
      <c r="B324" s="1" t="n">
        <v>44550</v>
      </c>
      <c r="C324" s="1" t="n">
        <v>45203</v>
      </c>
      <c r="D324" t="inlineStr">
        <is>
          <t>VÄRMLANDS LÄN</t>
        </is>
      </c>
      <c r="E324" t="inlineStr">
        <is>
          <t>HAGFORS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73207-2021</t>
        </is>
      </c>
      <c r="B325" s="1" t="n">
        <v>44550</v>
      </c>
      <c r="C325" s="1" t="n">
        <v>45203</v>
      </c>
      <c r="D325" t="inlineStr">
        <is>
          <t>VÄRMLANDS LÄN</t>
        </is>
      </c>
      <c r="E325" t="inlineStr">
        <is>
          <t>HAGFORS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74257-2021</t>
        </is>
      </c>
      <c r="B326" s="1" t="n">
        <v>44558</v>
      </c>
      <c r="C326" s="1" t="n">
        <v>45203</v>
      </c>
      <c r="D326" t="inlineStr">
        <is>
          <t>VÄRMLANDS LÄN</t>
        </is>
      </c>
      <c r="E326" t="inlineStr">
        <is>
          <t>HAGFORS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102-2022</t>
        </is>
      </c>
      <c r="B327" s="1" t="n">
        <v>44564</v>
      </c>
      <c r="C327" s="1" t="n">
        <v>45203</v>
      </c>
      <c r="D327" t="inlineStr">
        <is>
          <t>VÄRMLANDS LÄN</t>
        </is>
      </c>
      <c r="E327" t="inlineStr">
        <is>
          <t>HAGFORS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633-2022</t>
        </is>
      </c>
      <c r="B328" s="1" t="n">
        <v>44566</v>
      </c>
      <c r="C328" s="1" t="n">
        <v>45203</v>
      </c>
      <c r="D328" t="inlineStr">
        <is>
          <t>VÄRMLANDS LÄN</t>
        </is>
      </c>
      <c r="E328" t="inlineStr">
        <is>
          <t>HAGFORS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648-2022</t>
        </is>
      </c>
      <c r="B329" s="1" t="n">
        <v>44566</v>
      </c>
      <c r="C329" s="1" t="n">
        <v>45203</v>
      </c>
      <c r="D329" t="inlineStr">
        <is>
          <t>VÄRMLANDS LÄN</t>
        </is>
      </c>
      <c r="E329" t="inlineStr">
        <is>
          <t>HAGFORS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653-2022</t>
        </is>
      </c>
      <c r="B330" s="1" t="n">
        <v>44566</v>
      </c>
      <c r="C330" s="1" t="n">
        <v>45203</v>
      </c>
      <c r="D330" t="inlineStr">
        <is>
          <t>VÄRMLANDS LÄN</t>
        </is>
      </c>
      <c r="E330" t="inlineStr">
        <is>
          <t>HAGFORS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658-2022</t>
        </is>
      </c>
      <c r="B331" s="1" t="n">
        <v>44566</v>
      </c>
      <c r="C331" s="1" t="n">
        <v>45203</v>
      </c>
      <c r="D331" t="inlineStr">
        <is>
          <t>VÄRMLANDS LÄN</t>
        </is>
      </c>
      <c r="E331" t="inlineStr">
        <is>
          <t>HAGFORS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2419-2022</t>
        </is>
      </c>
      <c r="B332" s="1" t="n">
        <v>44579</v>
      </c>
      <c r="C332" s="1" t="n">
        <v>45203</v>
      </c>
      <c r="D332" t="inlineStr">
        <is>
          <t>VÄRMLANDS LÄN</t>
        </is>
      </c>
      <c r="E332" t="inlineStr">
        <is>
          <t>HAGFORS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3199-2022</t>
        </is>
      </c>
      <c r="B333" s="1" t="n">
        <v>44582</v>
      </c>
      <c r="C333" s="1" t="n">
        <v>45203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3804-2022</t>
        </is>
      </c>
      <c r="B334" s="1" t="n">
        <v>44587</v>
      </c>
      <c r="C334" s="1" t="n">
        <v>45203</v>
      </c>
      <c r="D334" t="inlineStr">
        <is>
          <t>VÄRMLANDS LÄN</t>
        </is>
      </c>
      <c r="E334" t="inlineStr">
        <is>
          <t>HAGFORS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5202-2022</t>
        </is>
      </c>
      <c r="B335" s="1" t="n">
        <v>44594</v>
      </c>
      <c r="C335" s="1" t="n">
        <v>45203</v>
      </c>
      <c r="D335" t="inlineStr">
        <is>
          <t>VÄRMLANDS LÄN</t>
        </is>
      </c>
      <c r="E335" t="inlineStr">
        <is>
          <t>HAGFORS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5164-2022</t>
        </is>
      </c>
      <c r="B336" s="1" t="n">
        <v>44594</v>
      </c>
      <c r="C336" s="1" t="n">
        <v>45203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6971-2022</t>
        </is>
      </c>
      <c r="B337" s="1" t="n">
        <v>44603</v>
      </c>
      <c r="C337" s="1" t="n">
        <v>45203</v>
      </c>
      <c r="D337" t="inlineStr">
        <is>
          <t>VÄRMLANDS LÄN</t>
        </is>
      </c>
      <c r="E337" t="inlineStr">
        <is>
          <t>HAGFORS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6980-2022</t>
        </is>
      </c>
      <c r="B338" s="1" t="n">
        <v>44603</v>
      </c>
      <c r="C338" s="1" t="n">
        <v>45203</v>
      </c>
      <c r="D338" t="inlineStr">
        <is>
          <t>VÄRMLANDS LÄN</t>
        </is>
      </c>
      <c r="E338" t="inlineStr">
        <is>
          <t>HAGFORS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7304-2022</t>
        </is>
      </c>
      <c r="B339" s="1" t="n">
        <v>44606</v>
      </c>
      <c r="C339" s="1" t="n">
        <v>45203</v>
      </c>
      <c r="D339" t="inlineStr">
        <is>
          <t>VÄRMLANDS LÄN</t>
        </is>
      </c>
      <c r="E339" t="inlineStr">
        <is>
          <t>HAGFORS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7363-2022</t>
        </is>
      </c>
      <c r="B340" s="1" t="n">
        <v>44606</v>
      </c>
      <c r="C340" s="1" t="n">
        <v>45203</v>
      </c>
      <c r="D340" t="inlineStr">
        <is>
          <t>VÄRMLANDS LÄN</t>
        </is>
      </c>
      <c r="E340" t="inlineStr">
        <is>
          <t>HAGFORS</t>
        </is>
      </c>
      <c r="F340" t="inlineStr">
        <is>
          <t>Bergvik skog väst AB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10305-2022</t>
        </is>
      </c>
      <c r="B341" s="1" t="n">
        <v>44622</v>
      </c>
      <c r="C341" s="1" t="n">
        <v>45203</v>
      </c>
      <c r="D341" t="inlineStr">
        <is>
          <t>VÄRMLANDS LÄN</t>
        </is>
      </c>
      <c r="E341" t="inlineStr">
        <is>
          <t>HAGFORS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11104-2022</t>
        </is>
      </c>
      <c r="B342" s="1" t="n">
        <v>44628</v>
      </c>
      <c r="C342" s="1" t="n">
        <v>45203</v>
      </c>
      <c r="D342" t="inlineStr">
        <is>
          <t>VÄRMLANDS LÄN</t>
        </is>
      </c>
      <c r="E342" t="inlineStr">
        <is>
          <t>HAGFORS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11745-2022</t>
        </is>
      </c>
      <c r="B343" s="1" t="n">
        <v>44634</v>
      </c>
      <c r="C343" s="1" t="n">
        <v>45203</v>
      </c>
      <c r="D343" t="inlineStr">
        <is>
          <t>VÄRMLANDS LÄN</t>
        </is>
      </c>
      <c r="E343" t="inlineStr">
        <is>
          <t>HAGFORS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11980-2022</t>
        </is>
      </c>
      <c r="B344" s="1" t="n">
        <v>44635</v>
      </c>
      <c r="C344" s="1" t="n">
        <v>45203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15.5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12431-2022</t>
        </is>
      </c>
      <c r="B345" s="1" t="n">
        <v>44638</v>
      </c>
      <c r="C345" s="1" t="n">
        <v>45203</v>
      </c>
      <c r="D345" t="inlineStr">
        <is>
          <t>VÄRMLANDS LÄN</t>
        </is>
      </c>
      <c r="E345" t="inlineStr">
        <is>
          <t>HAGFORS</t>
        </is>
      </c>
      <c r="G345" t="n">
        <v>11.3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12434-2022</t>
        </is>
      </c>
      <c r="B346" s="1" t="n">
        <v>44638</v>
      </c>
      <c r="C346" s="1" t="n">
        <v>45203</v>
      </c>
      <c r="D346" t="inlineStr">
        <is>
          <t>VÄRMLANDS LÄN</t>
        </is>
      </c>
      <c r="E346" t="inlineStr">
        <is>
          <t>HAGFORS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13766-2022</t>
        </is>
      </c>
      <c r="B347" s="1" t="n">
        <v>44649</v>
      </c>
      <c r="C347" s="1" t="n">
        <v>45203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6.8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13840-2022</t>
        </is>
      </c>
      <c r="B348" s="1" t="n">
        <v>44649</v>
      </c>
      <c r="C348" s="1" t="n">
        <v>45203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17.9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13850-2022</t>
        </is>
      </c>
      <c r="B349" s="1" t="n">
        <v>44649</v>
      </c>
      <c r="C349" s="1" t="n">
        <v>45203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13797-2022</t>
        </is>
      </c>
      <c r="B350" s="1" t="n">
        <v>44649</v>
      </c>
      <c r="C350" s="1" t="n">
        <v>45203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14.1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15738-2022</t>
        </is>
      </c>
      <c r="B351" s="1" t="n">
        <v>44663</v>
      </c>
      <c r="C351" s="1" t="n">
        <v>45203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17402-2022</t>
        </is>
      </c>
      <c r="B352" s="1" t="n">
        <v>44678</v>
      </c>
      <c r="C352" s="1" t="n">
        <v>45203</v>
      </c>
      <c r="D352" t="inlineStr">
        <is>
          <t>VÄRMLANDS LÄN</t>
        </is>
      </c>
      <c r="E352" t="inlineStr">
        <is>
          <t>HAGFORS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17358-2022</t>
        </is>
      </c>
      <c r="B353" s="1" t="n">
        <v>44678</v>
      </c>
      <c r="C353" s="1" t="n">
        <v>45203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17923-2022</t>
        </is>
      </c>
      <c r="B354" s="1" t="n">
        <v>44683</v>
      </c>
      <c r="C354" s="1" t="n">
        <v>45203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17833-2022</t>
        </is>
      </c>
      <c r="B355" s="1" t="n">
        <v>44683</v>
      </c>
      <c r="C355" s="1" t="n">
        <v>45203</v>
      </c>
      <c r="D355" t="inlineStr">
        <is>
          <t>VÄRMLANDS LÄN</t>
        </is>
      </c>
      <c r="E355" t="inlineStr">
        <is>
          <t>HAGFORS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17914-2022</t>
        </is>
      </c>
      <c r="B356" s="1" t="n">
        <v>44683</v>
      </c>
      <c r="C356" s="1" t="n">
        <v>45203</v>
      </c>
      <c r="D356" t="inlineStr">
        <is>
          <t>VÄRMLANDS LÄN</t>
        </is>
      </c>
      <c r="E356" t="inlineStr">
        <is>
          <t>HAGFORS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18334-2022</t>
        </is>
      </c>
      <c r="B357" s="1" t="n">
        <v>44685</v>
      </c>
      <c r="C357" s="1" t="n">
        <v>45203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18617-2022</t>
        </is>
      </c>
      <c r="B358" s="1" t="n">
        <v>44687</v>
      </c>
      <c r="C358" s="1" t="n">
        <v>45203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18699-2022</t>
        </is>
      </c>
      <c r="B359" s="1" t="n">
        <v>44687</v>
      </c>
      <c r="C359" s="1" t="n">
        <v>45203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19702-2022</t>
        </is>
      </c>
      <c r="B360" s="1" t="n">
        <v>44694</v>
      </c>
      <c r="C360" s="1" t="n">
        <v>45203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24.6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19743-2022</t>
        </is>
      </c>
      <c r="B361" s="1" t="n">
        <v>44694</v>
      </c>
      <c r="C361" s="1" t="n">
        <v>45203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20023-2022</t>
        </is>
      </c>
      <c r="B362" s="1" t="n">
        <v>44697</v>
      </c>
      <c r="C362" s="1" t="n">
        <v>45203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31.9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20632-2022</t>
        </is>
      </c>
      <c r="B363" s="1" t="n">
        <v>44700</v>
      </c>
      <c r="C363" s="1" t="n">
        <v>45203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14.3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20652-2022</t>
        </is>
      </c>
      <c r="B364" s="1" t="n">
        <v>44700</v>
      </c>
      <c r="C364" s="1" t="n">
        <v>45203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21442-2022</t>
        </is>
      </c>
      <c r="B365" s="1" t="n">
        <v>44706</v>
      </c>
      <c r="C365" s="1" t="n">
        <v>45203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21550-2022</t>
        </is>
      </c>
      <c r="B366" s="1" t="n">
        <v>44706</v>
      </c>
      <c r="C366" s="1" t="n">
        <v>45203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21599-2022</t>
        </is>
      </c>
      <c r="B367" s="1" t="n">
        <v>44706</v>
      </c>
      <c r="C367" s="1" t="n">
        <v>45203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21949-2022</t>
        </is>
      </c>
      <c r="B368" s="1" t="n">
        <v>44711</v>
      </c>
      <c r="C368" s="1" t="n">
        <v>45203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22157-2022</t>
        </is>
      </c>
      <c r="B369" s="1" t="n">
        <v>44712</v>
      </c>
      <c r="C369" s="1" t="n">
        <v>45203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22181-2022</t>
        </is>
      </c>
      <c r="B370" s="1" t="n">
        <v>44712</v>
      </c>
      <c r="C370" s="1" t="n">
        <v>45203</v>
      </c>
      <c r="D370" t="inlineStr">
        <is>
          <t>VÄRMLANDS LÄN</t>
        </is>
      </c>
      <c r="E370" t="inlineStr">
        <is>
          <t>HAGFORS</t>
        </is>
      </c>
      <c r="F370" t="inlineStr">
        <is>
          <t>Bergvik skog väst AB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23116-2022</t>
        </is>
      </c>
      <c r="B371" s="1" t="n">
        <v>44719</v>
      </c>
      <c r="C371" s="1" t="n">
        <v>45203</v>
      </c>
      <c r="D371" t="inlineStr">
        <is>
          <t>VÄRMLANDS LÄN</t>
        </is>
      </c>
      <c r="E371" t="inlineStr">
        <is>
          <t>HAGFORS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25311-2022</t>
        </is>
      </c>
      <c r="B372" s="1" t="n">
        <v>44731</v>
      </c>
      <c r="C372" s="1" t="n">
        <v>45203</v>
      </c>
      <c r="D372" t="inlineStr">
        <is>
          <t>VÄRMLANDS LÄN</t>
        </is>
      </c>
      <c r="E372" t="inlineStr">
        <is>
          <t>HAGFORS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29602-2022</t>
        </is>
      </c>
      <c r="B373" s="1" t="n">
        <v>44754</v>
      </c>
      <c r="C373" s="1" t="n">
        <v>45203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29761-2022</t>
        </is>
      </c>
      <c r="B374" s="1" t="n">
        <v>44755</v>
      </c>
      <c r="C374" s="1" t="n">
        <v>45203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29988-2022</t>
        </is>
      </c>
      <c r="B375" s="1" t="n">
        <v>44756</v>
      </c>
      <c r="C375" s="1" t="n">
        <v>45203</v>
      </c>
      <c r="D375" t="inlineStr">
        <is>
          <t>VÄRMLANDS LÄN</t>
        </is>
      </c>
      <c r="E375" t="inlineStr">
        <is>
          <t>HAGFORS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30122-2022</t>
        </is>
      </c>
      <c r="B376" s="1" t="n">
        <v>44757</v>
      </c>
      <c r="C376" s="1" t="n">
        <v>45203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30148-2022</t>
        </is>
      </c>
      <c r="B377" s="1" t="n">
        <v>44757</v>
      </c>
      <c r="C377" s="1" t="n">
        <v>45203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6.2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30524-2022</t>
        </is>
      </c>
      <c r="B378" s="1" t="n">
        <v>44762</v>
      </c>
      <c r="C378" s="1" t="n">
        <v>45203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30552-2022</t>
        </is>
      </c>
      <c r="B379" s="1" t="n">
        <v>44762</v>
      </c>
      <c r="C379" s="1" t="n">
        <v>45203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19.6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30652-2022</t>
        </is>
      </c>
      <c r="B380" s="1" t="n">
        <v>44763</v>
      </c>
      <c r="C380" s="1" t="n">
        <v>45203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31178-2022</t>
        </is>
      </c>
      <c r="B381" s="1" t="n">
        <v>44770</v>
      </c>
      <c r="C381" s="1" t="n">
        <v>45203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10.1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33973-2022</t>
        </is>
      </c>
      <c r="B382" s="1" t="n">
        <v>44790</v>
      </c>
      <c r="C382" s="1" t="n">
        <v>45203</v>
      </c>
      <c r="D382" t="inlineStr">
        <is>
          <t>VÄRMLANDS LÄN</t>
        </is>
      </c>
      <c r="E382" t="inlineStr">
        <is>
          <t>HAGFORS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35664-2022</t>
        </is>
      </c>
      <c r="B383" s="1" t="n">
        <v>44799</v>
      </c>
      <c r="C383" s="1" t="n">
        <v>45203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35908-2022</t>
        </is>
      </c>
      <c r="B384" s="1" t="n">
        <v>44802</v>
      </c>
      <c r="C384" s="1" t="n">
        <v>45203</v>
      </c>
      <c r="D384" t="inlineStr">
        <is>
          <t>VÄRMLANDS LÄN</t>
        </is>
      </c>
      <c r="E384" t="inlineStr">
        <is>
          <t>HAGFORS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36328-2022</t>
        </is>
      </c>
      <c r="B385" s="1" t="n">
        <v>44803</v>
      </c>
      <c r="C385" s="1" t="n">
        <v>45203</v>
      </c>
      <c r="D385" t="inlineStr">
        <is>
          <t>VÄRMLANDS LÄN</t>
        </is>
      </c>
      <c r="E385" t="inlineStr">
        <is>
          <t>HAGFORS</t>
        </is>
      </c>
      <c r="F385" t="inlineStr">
        <is>
          <t>Bergvik skog väst AB</t>
        </is>
      </c>
      <c r="G385" t="n">
        <v>9.6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36977-2022</t>
        </is>
      </c>
      <c r="B386" s="1" t="n">
        <v>44805</v>
      </c>
      <c r="C386" s="1" t="n">
        <v>45203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36978-2022</t>
        </is>
      </c>
      <c r="B387" s="1" t="n">
        <v>44805</v>
      </c>
      <c r="C387" s="1" t="n">
        <v>45203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36971-2022</t>
        </is>
      </c>
      <c r="B388" s="1" t="n">
        <v>44805</v>
      </c>
      <c r="C388" s="1" t="n">
        <v>45203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37745-2022</t>
        </is>
      </c>
      <c r="B389" s="1" t="n">
        <v>44810</v>
      </c>
      <c r="C389" s="1" t="n">
        <v>45203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37735-2022</t>
        </is>
      </c>
      <c r="B390" s="1" t="n">
        <v>44810</v>
      </c>
      <c r="C390" s="1" t="n">
        <v>45203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7.6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38132-2022</t>
        </is>
      </c>
      <c r="B391" s="1" t="n">
        <v>44812</v>
      </c>
      <c r="C391" s="1" t="n">
        <v>45203</v>
      </c>
      <c r="D391" t="inlineStr">
        <is>
          <t>VÄRMLANDS LÄN</t>
        </is>
      </c>
      <c r="E391" t="inlineStr">
        <is>
          <t>HAGFORS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39059-2022</t>
        </is>
      </c>
      <c r="B392" s="1" t="n">
        <v>44817</v>
      </c>
      <c r="C392" s="1" t="n">
        <v>45203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39303-2022</t>
        </is>
      </c>
      <c r="B393" s="1" t="n">
        <v>44817</v>
      </c>
      <c r="C393" s="1" t="n">
        <v>45203</v>
      </c>
      <c r="D393" t="inlineStr">
        <is>
          <t>VÄRMLANDS LÄN</t>
        </is>
      </c>
      <c r="E393" t="inlineStr">
        <is>
          <t>HAGFORS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39640-2022</t>
        </is>
      </c>
      <c r="B394" s="1" t="n">
        <v>44817</v>
      </c>
      <c r="C394" s="1" t="n">
        <v>45203</v>
      </c>
      <c r="D394" t="inlineStr">
        <is>
          <t>VÄRMLANDS LÄN</t>
        </is>
      </c>
      <c r="E394" t="inlineStr">
        <is>
          <t>HAGFORS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40692-2022</t>
        </is>
      </c>
      <c r="B395" s="1" t="n">
        <v>44824</v>
      </c>
      <c r="C395" s="1" t="n">
        <v>45203</v>
      </c>
      <c r="D395" t="inlineStr">
        <is>
          <t>VÄRMLANDS LÄN</t>
        </is>
      </c>
      <c r="E395" t="inlineStr">
        <is>
          <t>HAGFORS</t>
        </is>
      </c>
      <c r="F395" t="inlineStr">
        <is>
          <t>Bergvik skog väst AB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41062-2022</t>
        </is>
      </c>
      <c r="B396" s="1" t="n">
        <v>44825</v>
      </c>
      <c r="C396" s="1" t="n">
        <v>45203</v>
      </c>
      <c r="D396" t="inlineStr">
        <is>
          <t>VÄRMLANDS LÄN</t>
        </is>
      </c>
      <c r="E396" t="inlineStr">
        <is>
          <t>HAGFORS</t>
        </is>
      </c>
      <c r="G396" t="n">
        <v>15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42168-2022</t>
        </is>
      </c>
      <c r="B397" s="1" t="n">
        <v>44830</v>
      </c>
      <c r="C397" s="1" t="n">
        <v>45203</v>
      </c>
      <c r="D397" t="inlineStr">
        <is>
          <t>VÄRMLANDS LÄN</t>
        </is>
      </c>
      <c r="E397" t="inlineStr">
        <is>
          <t>HAGFORS</t>
        </is>
      </c>
      <c r="F397" t="inlineStr">
        <is>
          <t>Bergvik skog väst AB</t>
        </is>
      </c>
      <c r="G397" t="n">
        <v>8.1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42423-2022</t>
        </is>
      </c>
      <c r="B398" s="1" t="n">
        <v>44830</v>
      </c>
      <c r="C398" s="1" t="n">
        <v>45203</v>
      </c>
      <c r="D398" t="inlineStr">
        <is>
          <t>VÄRMLANDS LÄN</t>
        </is>
      </c>
      <c r="E398" t="inlineStr">
        <is>
          <t>HAGFORS</t>
        </is>
      </c>
      <c r="G398" t="n">
        <v>10.9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42777-2022</t>
        </is>
      </c>
      <c r="B399" s="1" t="n">
        <v>44832</v>
      </c>
      <c r="C399" s="1" t="n">
        <v>45203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43309-2022</t>
        </is>
      </c>
      <c r="B400" s="1" t="n">
        <v>44834</v>
      </c>
      <c r="C400" s="1" t="n">
        <v>45203</v>
      </c>
      <c r="D400" t="inlineStr">
        <is>
          <t>VÄRMLANDS LÄN</t>
        </is>
      </c>
      <c r="E400" t="inlineStr">
        <is>
          <t>HAGFORS</t>
        </is>
      </c>
      <c r="F400" t="inlineStr">
        <is>
          <t>Kyrkan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46363-2022</t>
        </is>
      </c>
      <c r="B401" s="1" t="n">
        <v>44848</v>
      </c>
      <c r="C401" s="1" t="n">
        <v>45203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46792-2022</t>
        </is>
      </c>
      <c r="B402" s="1" t="n">
        <v>44851</v>
      </c>
      <c r="C402" s="1" t="n">
        <v>45203</v>
      </c>
      <c r="D402" t="inlineStr">
        <is>
          <t>VÄRMLANDS LÄN</t>
        </is>
      </c>
      <c r="E402" t="inlineStr">
        <is>
          <t>HAGFORS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48203-2022</t>
        </is>
      </c>
      <c r="B403" s="1" t="n">
        <v>44858</v>
      </c>
      <c r="C403" s="1" t="n">
        <v>45203</v>
      </c>
      <c r="D403" t="inlineStr">
        <is>
          <t>VÄRMLANDS LÄN</t>
        </is>
      </c>
      <c r="E403" t="inlineStr">
        <is>
          <t>HAGFORS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48210-2022</t>
        </is>
      </c>
      <c r="B404" s="1" t="n">
        <v>44858</v>
      </c>
      <c r="C404" s="1" t="n">
        <v>45203</v>
      </c>
      <c r="D404" t="inlineStr">
        <is>
          <t>VÄRMLANDS LÄN</t>
        </is>
      </c>
      <c r="E404" t="inlineStr">
        <is>
          <t>HAGFORS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50199-2022</t>
        </is>
      </c>
      <c r="B405" s="1" t="n">
        <v>44865</v>
      </c>
      <c r="C405" s="1" t="n">
        <v>45203</v>
      </c>
      <c r="D405" t="inlineStr">
        <is>
          <t>VÄRMLANDS LÄN</t>
        </is>
      </c>
      <c r="E405" t="inlineStr">
        <is>
          <t>HAGFORS</t>
        </is>
      </c>
      <c r="F405" t="inlineStr">
        <is>
          <t>Bergvik skog väst AB</t>
        </is>
      </c>
      <c r="G405" t="n">
        <v>33.2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51105-2022</t>
        </is>
      </c>
      <c r="B406" s="1" t="n">
        <v>44868</v>
      </c>
      <c r="C406" s="1" t="n">
        <v>45203</v>
      </c>
      <c r="D406" t="inlineStr">
        <is>
          <t>VÄRMLANDS LÄN</t>
        </is>
      </c>
      <c r="E406" t="inlineStr">
        <is>
          <t>HAGFORS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51059-2022</t>
        </is>
      </c>
      <c r="B407" s="1" t="n">
        <v>44868</v>
      </c>
      <c r="C407" s="1" t="n">
        <v>45203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51194-2022</t>
        </is>
      </c>
      <c r="B408" s="1" t="n">
        <v>44868</v>
      </c>
      <c r="C408" s="1" t="n">
        <v>45203</v>
      </c>
      <c r="D408" t="inlineStr">
        <is>
          <t>VÄRMLANDS LÄN</t>
        </is>
      </c>
      <c r="E408" t="inlineStr">
        <is>
          <t>HAGFORS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51384-2022</t>
        </is>
      </c>
      <c r="B409" s="1" t="n">
        <v>44869</v>
      </c>
      <c r="C409" s="1" t="n">
        <v>45203</v>
      </c>
      <c r="D409" t="inlineStr">
        <is>
          <t>VÄRMLANDS LÄN</t>
        </is>
      </c>
      <c r="E409" t="inlineStr">
        <is>
          <t>HAGFORS</t>
        </is>
      </c>
      <c r="F409" t="inlineStr">
        <is>
          <t>Bergvik skog väst AB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52374-2022</t>
        </is>
      </c>
      <c r="B410" s="1" t="n">
        <v>44874</v>
      </c>
      <c r="C410" s="1" t="n">
        <v>45203</v>
      </c>
      <c r="D410" t="inlineStr">
        <is>
          <t>VÄRMLANDS LÄN</t>
        </is>
      </c>
      <c r="E410" t="inlineStr">
        <is>
          <t>HAGFORS</t>
        </is>
      </c>
      <c r="G410" t="n">
        <v>15.5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53419-2022</t>
        </is>
      </c>
      <c r="B411" s="1" t="n">
        <v>44879</v>
      </c>
      <c r="C411" s="1" t="n">
        <v>45203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54780-2022</t>
        </is>
      </c>
      <c r="B412" s="1" t="n">
        <v>44883</v>
      </c>
      <c r="C412" s="1" t="n">
        <v>45203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15.4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54751-2022</t>
        </is>
      </c>
      <c r="B413" s="1" t="n">
        <v>44883</v>
      </c>
      <c r="C413" s="1" t="n">
        <v>45203</v>
      </c>
      <c r="D413" t="inlineStr">
        <is>
          <t>VÄRMLANDS LÄN</t>
        </is>
      </c>
      <c r="E413" t="inlineStr">
        <is>
          <t>HAGFORS</t>
        </is>
      </c>
      <c r="F413" t="inlineStr">
        <is>
          <t>Bergvik skog väst AB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57632-2022</t>
        </is>
      </c>
      <c r="B414" s="1" t="n">
        <v>44890</v>
      </c>
      <c r="C414" s="1" t="n">
        <v>45203</v>
      </c>
      <c r="D414" t="inlineStr">
        <is>
          <t>VÄRMLANDS LÄN</t>
        </is>
      </c>
      <c r="E414" t="inlineStr">
        <is>
          <t>HAGFORS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56959-2022</t>
        </is>
      </c>
      <c r="B415" s="1" t="n">
        <v>44894</v>
      </c>
      <c r="C415" s="1" t="n">
        <v>45203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25.9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57359-2022</t>
        </is>
      </c>
      <c r="B416" s="1" t="n">
        <v>44896</v>
      </c>
      <c r="C416" s="1" t="n">
        <v>45203</v>
      </c>
      <c r="D416" t="inlineStr">
        <is>
          <t>VÄRMLANDS LÄN</t>
        </is>
      </c>
      <c r="E416" t="inlineStr">
        <is>
          <t>HAGFORS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57379-2022</t>
        </is>
      </c>
      <c r="B417" s="1" t="n">
        <v>44896</v>
      </c>
      <c r="C417" s="1" t="n">
        <v>45203</v>
      </c>
      <c r="D417" t="inlineStr">
        <is>
          <t>VÄRMLANDS LÄN</t>
        </is>
      </c>
      <c r="E417" t="inlineStr">
        <is>
          <t>HAGFORS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58210-2022</t>
        </is>
      </c>
      <c r="B418" s="1" t="n">
        <v>44901</v>
      </c>
      <c r="C418" s="1" t="n">
        <v>45203</v>
      </c>
      <c r="D418" t="inlineStr">
        <is>
          <t>VÄRMLANDS LÄN</t>
        </is>
      </c>
      <c r="E418" t="inlineStr">
        <is>
          <t>HAGFORS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58799-2022</t>
        </is>
      </c>
      <c r="B419" s="1" t="n">
        <v>44903</v>
      </c>
      <c r="C419" s="1" t="n">
        <v>45203</v>
      </c>
      <c r="D419" t="inlineStr">
        <is>
          <t>VÄRMLANDS LÄN</t>
        </is>
      </c>
      <c r="E419" t="inlineStr">
        <is>
          <t>HAGFORS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59048-2022</t>
        </is>
      </c>
      <c r="B420" s="1" t="n">
        <v>44903</v>
      </c>
      <c r="C420" s="1" t="n">
        <v>45203</v>
      </c>
      <c r="D420" t="inlineStr">
        <is>
          <t>VÄRMLANDS LÄN</t>
        </is>
      </c>
      <c r="E420" t="inlineStr">
        <is>
          <t>HAGFORS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58808-2022</t>
        </is>
      </c>
      <c r="B421" s="1" t="n">
        <v>44903</v>
      </c>
      <c r="C421" s="1" t="n">
        <v>45203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59274-2022</t>
        </is>
      </c>
      <c r="B422" s="1" t="n">
        <v>44904</v>
      </c>
      <c r="C422" s="1" t="n">
        <v>45203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22.3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59091-2022</t>
        </is>
      </c>
      <c r="B423" s="1" t="n">
        <v>44904</v>
      </c>
      <c r="C423" s="1" t="n">
        <v>45203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59847-2022</t>
        </is>
      </c>
      <c r="B424" s="1" t="n">
        <v>44908</v>
      </c>
      <c r="C424" s="1" t="n">
        <v>45203</v>
      </c>
      <c r="D424" t="inlineStr">
        <is>
          <t>VÄRMLANDS LÄN</t>
        </is>
      </c>
      <c r="E424" t="inlineStr">
        <is>
          <t>HAGFORS</t>
        </is>
      </c>
      <c r="F424" t="inlineStr">
        <is>
          <t>Bergvik skog väst AB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61265-2022</t>
        </is>
      </c>
      <c r="B425" s="1" t="n">
        <v>44915</v>
      </c>
      <c r="C425" s="1" t="n">
        <v>45203</v>
      </c>
      <c r="D425" t="inlineStr">
        <is>
          <t>VÄRMLANDS LÄN</t>
        </is>
      </c>
      <c r="E425" t="inlineStr">
        <is>
          <t>HAGFORS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62546-2022</t>
        </is>
      </c>
      <c r="B426" s="1" t="n">
        <v>44924</v>
      </c>
      <c r="C426" s="1" t="n">
        <v>45203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62555-2022</t>
        </is>
      </c>
      <c r="B427" s="1" t="n">
        <v>44924</v>
      </c>
      <c r="C427" s="1" t="n">
        <v>45203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1082-2023</t>
        </is>
      </c>
      <c r="B428" s="1" t="n">
        <v>44929</v>
      </c>
      <c r="C428" s="1" t="n">
        <v>45203</v>
      </c>
      <c r="D428" t="inlineStr">
        <is>
          <t>VÄRMLANDS LÄN</t>
        </is>
      </c>
      <c r="E428" t="inlineStr">
        <is>
          <t>HAGFORS</t>
        </is>
      </c>
      <c r="F428" t="inlineStr">
        <is>
          <t>Kyrkan</t>
        </is>
      </c>
      <c r="G428" t="n">
        <v>11.5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570-2023</t>
        </is>
      </c>
      <c r="B429" s="1" t="n">
        <v>44930</v>
      </c>
      <c r="C429" s="1" t="n">
        <v>45203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16.3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1464-2023</t>
        </is>
      </c>
      <c r="B430" s="1" t="n">
        <v>44937</v>
      </c>
      <c r="C430" s="1" t="n">
        <v>45203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1735-2023</t>
        </is>
      </c>
      <c r="B431" s="1" t="n">
        <v>44938</v>
      </c>
      <c r="C431" s="1" t="n">
        <v>45203</v>
      </c>
      <c r="D431" t="inlineStr">
        <is>
          <t>VÄRMLANDS LÄN</t>
        </is>
      </c>
      <c r="E431" t="inlineStr">
        <is>
          <t>HAGFORS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1734-2023</t>
        </is>
      </c>
      <c r="B432" s="1" t="n">
        <v>44938</v>
      </c>
      <c r="C432" s="1" t="n">
        <v>45203</v>
      </c>
      <c r="D432" t="inlineStr">
        <is>
          <t>VÄRMLANDS LÄN</t>
        </is>
      </c>
      <c r="E432" t="inlineStr">
        <is>
          <t>HAGFORS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2172-2023</t>
        </is>
      </c>
      <c r="B433" s="1" t="n">
        <v>44941</v>
      </c>
      <c r="C433" s="1" t="n">
        <v>45203</v>
      </c>
      <c r="D433" t="inlineStr">
        <is>
          <t>VÄRMLANDS LÄN</t>
        </is>
      </c>
      <c r="E433" t="inlineStr">
        <is>
          <t>HAGFORS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3127-2023</t>
        </is>
      </c>
      <c r="B434" s="1" t="n">
        <v>44946</v>
      </c>
      <c r="C434" s="1" t="n">
        <v>45203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14.2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3426-2023</t>
        </is>
      </c>
      <c r="B435" s="1" t="n">
        <v>44949</v>
      </c>
      <c r="C435" s="1" t="n">
        <v>45203</v>
      </c>
      <c r="D435" t="inlineStr">
        <is>
          <t>VÄRMLANDS LÄN</t>
        </is>
      </c>
      <c r="E435" t="inlineStr">
        <is>
          <t>HAGFORS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3557-2023</t>
        </is>
      </c>
      <c r="B436" s="1" t="n">
        <v>44950</v>
      </c>
      <c r="C436" s="1" t="n">
        <v>45203</v>
      </c>
      <c r="D436" t="inlineStr">
        <is>
          <t>VÄRMLANDS LÄN</t>
        </is>
      </c>
      <c r="E436" t="inlineStr">
        <is>
          <t>HAGFORS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3566-2023</t>
        </is>
      </c>
      <c r="B437" s="1" t="n">
        <v>44950</v>
      </c>
      <c r="C437" s="1" t="n">
        <v>45203</v>
      </c>
      <c r="D437" t="inlineStr">
        <is>
          <t>VÄRMLANDS LÄN</t>
        </is>
      </c>
      <c r="E437" t="inlineStr">
        <is>
          <t>HAGFORS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3586-2023</t>
        </is>
      </c>
      <c r="B438" s="1" t="n">
        <v>44950</v>
      </c>
      <c r="C438" s="1" t="n">
        <v>45203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3724-2023</t>
        </is>
      </c>
      <c r="B439" s="1" t="n">
        <v>44951</v>
      </c>
      <c r="C439" s="1" t="n">
        <v>45203</v>
      </c>
      <c r="D439" t="inlineStr">
        <is>
          <t>VÄRMLANDS LÄN</t>
        </is>
      </c>
      <c r="E439" t="inlineStr">
        <is>
          <t>HAGFORS</t>
        </is>
      </c>
      <c r="F439" t="inlineStr">
        <is>
          <t>Kyrkan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3846-2023</t>
        </is>
      </c>
      <c r="B440" s="1" t="n">
        <v>44951</v>
      </c>
      <c r="C440" s="1" t="n">
        <v>45203</v>
      </c>
      <c r="D440" t="inlineStr">
        <is>
          <t>VÄRMLANDS LÄN</t>
        </is>
      </c>
      <c r="E440" t="inlineStr">
        <is>
          <t>HAGFORS</t>
        </is>
      </c>
      <c r="F440" t="inlineStr">
        <is>
          <t>Kommuner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4260-2023</t>
        </is>
      </c>
      <c r="B441" s="1" t="n">
        <v>44953</v>
      </c>
      <c r="C441" s="1" t="n">
        <v>45203</v>
      </c>
      <c r="D441" t="inlineStr">
        <is>
          <t>VÄRMLANDS LÄN</t>
        </is>
      </c>
      <c r="E441" t="inlineStr">
        <is>
          <t>HAGFORS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5092-2023</t>
        </is>
      </c>
      <c r="B442" s="1" t="n">
        <v>44958</v>
      </c>
      <c r="C442" s="1" t="n">
        <v>45203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5357-2023</t>
        </is>
      </c>
      <c r="B443" s="1" t="n">
        <v>44959</v>
      </c>
      <c r="C443" s="1" t="n">
        <v>45203</v>
      </c>
      <c r="D443" t="inlineStr">
        <is>
          <t>VÄRMLANDS LÄN</t>
        </is>
      </c>
      <c r="E443" t="inlineStr">
        <is>
          <t>HAGFORS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5269-2023</t>
        </is>
      </c>
      <c r="B444" s="1" t="n">
        <v>44959</v>
      </c>
      <c r="C444" s="1" t="n">
        <v>45203</v>
      </c>
      <c r="D444" t="inlineStr">
        <is>
          <t>VÄRMLANDS LÄN</t>
        </is>
      </c>
      <c r="E444" t="inlineStr">
        <is>
          <t>HAGFORS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5377-2023</t>
        </is>
      </c>
      <c r="B445" s="1" t="n">
        <v>44959</v>
      </c>
      <c r="C445" s="1" t="n">
        <v>45203</v>
      </c>
      <c r="D445" t="inlineStr">
        <is>
          <t>VÄRMLANDS LÄN</t>
        </is>
      </c>
      <c r="E445" t="inlineStr">
        <is>
          <t>HAGFORS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5624-2023</t>
        </is>
      </c>
      <c r="B446" s="1" t="n">
        <v>44960</v>
      </c>
      <c r="C446" s="1" t="n">
        <v>45203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6253-2023</t>
        </is>
      </c>
      <c r="B447" s="1" t="n">
        <v>44965</v>
      </c>
      <c r="C447" s="1" t="n">
        <v>45203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20.8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6703-2023</t>
        </is>
      </c>
      <c r="B448" s="1" t="n">
        <v>44966</v>
      </c>
      <c r="C448" s="1" t="n">
        <v>45203</v>
      </c>
      <c r="D448" t="inlineStr">
        <is>
          <t>VÄRMLANDS LÄN</t>
        </is>
      </c>
      <c r="E448" t="inlineStr">
        <is>
          <t>HAGFORS</t>
        </is>
      </c>
      <c r="G448" t="n">
        <v>12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6652-2023</t>
        </is>
      </c>
      <c r="B449" s="1" t="n">
        <v>44966</v>
      </c>
      <c r="C449" s="1" t="n">
        <v>45203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9300-2023</t>
        </is>
      </c>
      <c r="B450" s="1" t="n">
        <v>44980</v>
      </c>
      <c r="C450" s="1" t="n">
        <v>45203</v>
      </c>
      <c r="D450" t="inlineStr">
        <is>
          <t>VÄRMLANDS LÄN</t>
        </is>
      </c>
      <c r="E450" t="inlineStr">
        <is>
          <t>HAGFORS</t>
        </is>
      </c>
      <c r="F450" t="inlineStr">
        <is>
          <t>Kyrkan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9682-2023</t>
        </is>
      </c>
      <c r="B451" s="1" t="n">
        <v>44984</v>
      </c>
      <c r="C451" s="1" t="n">
        <v>45203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9795-2023</t>
        </is>
      </c>
      <c r="B452" s="1" t="n">
        <v>44984</v>
      </c>
      <c r="C452" s="1" t="n">
        <v>45203</v>
      </c>
      <c r="D452" t="inlineStr">
        <is>
          <t>VÄRMLANDS LÄN</t>
        </is>
      </c>
      <c r="E452" t="inlineStr">
        <is>
          <t>HAGFORS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10847-2023</t>
        </is>
      </c>
      <c r="B453" s="1" t="n">
        <v>44991</v>
      </c>
      <c r="C453" s="1" t="n">
        <v>45203</v>
      </c>
      <c r="D453" t="inlineStr">
        <is>
          <t>VÄRMLANDS LÄN</t>
        </is>
      </c>
      <c r="E453" t="inlineStr">
        <is>
          <t>HAGFORS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11013-2023</t>
        </is>
      </c>
      <c r="B454" s="1" t="n">
        <v>44991</v>
      </c>
      <c r="C454" s="1" t="n">
        <v>45203</v>
      </c>
      <c r="D454" t="inlineStr">
        <is>
          <t>VÄRMLANDS LÄN</t>
        </is>
      </c>
      <c r="E454" t="inlineStr">
        <is>
          <t>HAGFORS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11767-2023</t>
        </is>
      </c>
      <c r="B455" s="1" t="n">
        <v>44994</v>
      </c>
      <c r="C455" s="1" t="n">
        <v>45203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11667-2023</t>
        </is>
      </c>
      <c r="B456" s="1" t="n">
        <v>44994</v>
      </c>
      <c r="C456" s="1" t="n">
        <v>45203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3.7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12194-2023</t>
        </is>
      </c>
      <c r="B457" s="1" t="n">
        <v>44998</v>
      </c>
      <c r="C457" s="1" t="n">
        <v>45203</v>
      </c>
      <c r="D457" t="inlineStr">
        <is>
          <t>VÄRMLANDS LÄN</t>
        </is>
      </c>
      <c r="E457" t="inlineStr">
        <is>
          <t>HAGFORS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15129-2023</t>
        </is>
      </c>
      <c r="B458" s="1" t="n">
        <v>45016</v>
      </c>
      <c r="C458" s="1" t="n">
        <v>45203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15278-2023</t>
        </is>
      </c>
      <c r="B459" s="1" t="n">
        <v>45019</v>
      </c>
      <c r="C459" s="1" t="n">
        <v>45203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10.7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15563-2023</t>
        </is>
      </c>
      <c r="B460" s="1" t="n">
        <v>45020</v>
      </c>
      <c r="C460" s="1" t="n">
        <v>45203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16319-2023</t>
        </is>
      </c>
      <c r="B461" s="1" t="n">
        <v>45028</v>
      </c>
      <c r="C461" s="1" t="n">
        <v>45203</v>
      </c>
      <c r="D461" t="inlineStr">
        <is>
          <t>VÄRMLANDS LÄN</t>
        </is>
      </c>
      <c r="E461" t="inlineStr">
        <is>
          <t>HAGFORS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16350-2023</t>
        </is>
      </c>
      <c r="B462" s="1" t="n">
        <v>45028</v>
      </c>
      <c r="C462" s="1" t="n">
        <v>45203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16721-2023</t>
        </is>
      </c>
      <c r="B463" s="1" t="n">
        <v>45030</v>
      </c>
      <c r="C463" s="1" t="n">
        <v>45203</v>
      </c>
      <c r="D463" t="inlineStr">
        <is>
          <t>VÄRMLANDS LÄN</t>
        </is>
      </c>
      <c r="E463" t="inlineStr">
        <is>
          <t>HAGFORS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16814-2023</t>
        </is>
      </c>
      <c r="B464" s="1" t="n">
        <v>45033</v>
      </c>
      <c r="C464" s="1" t="n">
        <v>45203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16824-2023</t>
        </is>
      </c>
      <c r="B465" s="1" t="n">
        <v>45033</v>
      </c>
      <c r="C465" s="1" t="n">
        <v>45203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16969-2023</t>
        </is>
      </c>
      <c r="B466" s="1" t="n">
        <v>45033</v>
      </c>
      <c r="C466" s="1" t="n">
        <v>45203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17.5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17293-2023</t>
        </is>
      </c>
      <c r="B467" s="1" t="n">
        <v>45035</v>
      </c>
      <c r="C467" s="1" t="n">
        <v>45203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17305-2023</t>
        </is>
      </c>
      <c r="B468" s="1" t="n">
        <v>45035</v>
      </c>
      <c r="C468" s="1" t="n">
        <v>45203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17588-2023</t>
        </is>
      </c>
      <c r="B469" s="1" t="n">
        <v>45036</v>
      </c>
      <c r="C469" s="1" t="n">
        <v>45203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17584-2023</t>
        </is>
      </c>
      <c r="B470" s="1" t="n">
        <v>45036</v>
      </c>
      <c r="C470" s="1" t="n">
        <v>45203</v>
      </c>
      <c r="D470" t="inlineStr">
        <is>
          <t>VÄRMLANDS LÄN</t>
        </is>
      </c>
      <c r="E470" t="inlineStr">
        <is>
          <t>HAGFORS</t>
        </is>
      </c>
      <c r="F470" t="inlineStr">
        <is>
          <t>Kommuner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17676-2023</t>
        </is>
      </c>
      <c r="B471" s="1" t="n">
        <v>45037</v>
      </c>
      <c r="C471" s="1" t="n">
        <v>45203</v>
      </c>
      <c r="D471" t="inlineStr">
        <is>
          <t>VÄRMLANDS LÄN</t>
        </is>
      </c>
      <c r="E471" t="inlineStr">
        <is>
          <t>HAGFORS</t>
        </is>
      </c>
      <c r="F471" t="inlineStr">
        <is>
          <t>Kyrkan</t>
        </is>
      </c>
      <c r="G471" t="n">
        <v>6.1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17750-2023</t>
        </is>
      </c>
      <c r="B472" s="1" t="n">
        <v>45037</v>
      </c>
      <c r="C472" s="1" t="n">
        <v>45203</v>
      </c>
      <c r="D472" t="inlineStr">
        <is>
          <t>VÄRMLANDS LÄN</t>
        </is>
      </c>
      <c r="E472" t="inlineStr">
        <is>
          <t>HAGFORS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18215-2023</t>
        </is>
      </c>
      <c r="B473" s="1" t="n">
        <v>45041</v>
      </c>
      <c r="C473" s="1" t="n">
        <v>45203</v>
      </c>
      <c r="D473" t="inlineStr">
        <is>
          <t>VÄRMLANDS LÄN</t>
        </is>
      </c>
      <c r="E473" t="inlineStr">
        <is>
          <t>HAGFORS</t>
        </is>
      </c>
      <c r="F473" t="inlineStr">
        <is>
          <t>Kyrkan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18287-2023</t>
        </is>
      </c>
      <c r="B474" s="1" t="n">
        <v>45041</v>
      </c>
      <c r="C474" s="1" t="n">
        <v>45203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9.5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18903-2023</t>
        </is>
      </c>
      <c r="B475" s="1" t="n">
        <v>45044</v>
      </c>
      <c r="C475" s="1" t="n">
        <v>45203</v>
      </c>
      <c r="D475" t="inlineStr">
        <is>
          <t>VÄRMLANDS LÄN</t>
        </is>
      </c>
      <c r="E475" t="inlineStr">
        <is>
          <t>HAGFORS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19583-2023</t>
        </is>
      </c>
      <c r="B476" s="1" t="n">
        <v>45050</v>
      </c>
      <c r="C476" s="1" t="n">
        <v>45203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19783-2023</t>
        </is>
      </c>
      <c r="B477" s="1" t="n">
        <v>45051</v>
      </c>
      <c r="C477" s="1" t="n">
        <v>45203</v>
      </c>
      <c r="D477" t="inlineStr">
        <is>
          <t>VÄRMLANDS LÄN</t>
        </is>
      </c>
      <c r="E477" t="inlineStr">
        <is>
          <t>HAGFORS</t>
        </is>
      </c>
      <c r="F477" t="inlineStr">
        <is>
          <t>Kommuner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20113-2023</t>
        </is>
      </c>
      <c r="B478" s="1" t="n">
        <v>45055</v>
      </c>
      <c r="C478" s="1" t="n">
        <v>45203</v>
      </c>
      <c r="D478" t="inlineStr">
        <is>
          <t>VÄRMLANDS LÄN</t>
        </is>
      </c>
      <c r="E478" t="inlineStr">
        <is>
          <t>HAGFORS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21155-2023</t>
        </is>
      </c>
      <c r="B479" s="1" t="n">
        <v>45057</v>
      </c>
      <c r="C479" s="1" t="n">
        <v>45203</v>
      </c>
      <c r="D479" t="inlineStr">
        <is>
          <t>VÄRMLANDS LÄN</t>
        </is>
      </c>
      <c r="E479" t="inlineStr">
        <is>
          <t>HAGFORS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21228-2023</t>
        </is>
      </c>
      <c r="B480" s="1" t="n">
        <v>45062</v>
      </c>
      <c r="C480" s="1" t="n">
        <v>45203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21309-2023</t>
        </is>
      </c>
      <c r="B481" s="1" t="n">
        <v>45062</v>
      </c>
      <c r="C481" s="1" t="n">
        <v>45203</v>
      </c>
      <c r="D481" t="inlineStr">
        <is>
          <t>VÄRMLANDS LÄN</t>
        </is>
      </c>
      <c r="E481" t="inlineStr">
        <is>
          <t>HAGFORS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22031-2023</t>
        </is>
      </c>
      <c r="B482" s="1" t="n">
        <v>45069</v>
      </c>
      <c r="C482" s="1" t="n">
        <v>45203</v>
      </c>
      <c r="D482" t="inlineStr">
        <is>
          <t>VÄRMLANDS LÄN</t>
        </is>
      </c>
      <c r="E482" t="inlineStr">
        <is>
          <t>HAGFORS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22325-2023</t>
        </is>
      </c>
      <c r="B483" s="1" t="n">
        <v>45070</v>
      </c>
      <c r="C483" s="1" t="n">
        <v>45203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22611-2023</t>
        </is>
      </c>
      <c r="B484" s="1" t="n">
        <v>45071</v>
      </c>
      <c r="C484" s="1" t="n">
        <v>45203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22676-2023</t>
        </is>
      </c>
      <c r="B485" s="1" t="n">
        <v>45071</v>
      </c>
      <c r="C485" s="1" t="n">
        <v>45203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23054-2023</t>
        </is>
      </c>
      <c r="B486" s="1" t="n">
        <v>45075</v>
      </c>
      <c r="C486" s="1" t="n">
        <v>45203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23371-2023</t>
        </is>
      </c>
      <c r="B487" s="1" t="n">
        <v>45076</v>
      </c>
      <c r="C487" s="1" t="n">
        <v>45203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23708-2023</t>
        </is>
      </c>
      <c r="B488" s="1" t="n">
        <v>45077</v>
      </c>
      <c r="C488" s="1" t="n">
        <v>45203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25.7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23937-2023</t>
        </is>
      </c>
      <c r="B489" s="1" t="n">
        <v>45078</v>
      </c>
      <c r="C489" s="1" t="n">
        <v>45203</v>
      </c>
      <c r="D489" t="inlineStr">
        <is>
          <t>VÄRMLANDS LÄN</t>
        </is>
      </c>
      <c r="E489" t="inlineStr">
        <is>
          <t>HAGFORS</t>
        </is>
      </c>
      <c r="F489" t="inlineStr">
        <is>
          <t>Kyrkan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25258-2023</t>
        </is>
      </c>
      <c r="B490" s="1" t="n">
        <v>45079</v>
      </c>
      <c r="C490" s="1" t="n">
        <v>45203</v>
      </c>
      <c r="D490" t="inlineStr">
        <is>
          <t>VÄRMLANDS LÄN</t>
        </is>
      </c>
      <c r="E490" t="inlineStr">
        <is>
          <t>HAGFORS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24608-2023</t>
        </is>
      </c>
      <c r="B491" s="1" t="n">
        <v>45084</v>
      </c>
      <c r="C491" s="1" t="n">
        <v>45203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9.9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24635-2023</t>
        </is>
      </c>
      <c r="B492" s="1" t="n">
        <v>45084</v>
      </c>
      <c r="C492" s="1" t="n">
        <v>45203</v>
      </c>
      <c r="D492" t="inlineStr">
        <is>
          <t>VÄRMLANDS LÄN</t>
        </is>
      </c>
      <c r="E492" t="inlineStr">
        <is>
          <t>HAGFORS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24886-2023</t>
        </is>
      </c>
      <c r="B493" s="1" t="n">
        <v>45085</v>
      </c>
      <c r="C493" s="1" t="n">
        <v>45203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10.5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24998-2023</t>
        </is>
      </c>
      <c r="B494" s="1" t="n">
        <v>45085</v>
      </c>
      <c r="C494" s="1" t="n">
        <v>45203</v>
      </c>
      <c r="D494" t="inlineStr">
        <is>
          <t>VÄRMLANDS LÄN</t>
        </is>
      </c>
      <c r="E494" t="inlineStr">
        <is>
          <t>HAGFORS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25730-2023</t>
        </is>
      </c>
      <c r="B495" s="1" t="n">
        <v>45090</v>
      </c>
      <c r="C495" s="1" t="n">
        <v>45203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25759-2023</t>
        </is>
      </c>
      <c r="B496" s="1" t="n">
        <v>45090</v>
      </c>
      <c r="C496" s="1" t="n">
        <v>45203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7.6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26239-2023</t>
        </is>
      </c>
      <c r="B497" s="1" t="n">
        <v>45091</v>
      </c>
      <c r="C497" s="1" t="n">
        <v>45203</v>
      </c>
      <c r="D497" t="inlineStr">
        <is>
          <t>VÄRMLANDS LÄN</t>
        </is>
      </c>
      <c r="E497" t="inlineStr">
        <is>
          <t>HAGFORS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26870-2023</t>
        </is>
      </c>
      <c r="B498" s="1" t="n">
        <v>45093</v>
      </c>
      <c r="C498" s="1" t="n">
        <v>45203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28172-2023</t>
        </is>
      </c>
      <c r="B499" s="1" t="n">
        <v>45099</v>
      </c>
      <c r="C499" s="1" t="n">
        <v>45203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28225-2023</t>
        </is>
      </c>
      <c r="B500" s="1" t="n">
        <v>45099</v>
      </c>
      <c r="C500" s="1" t="n">
        <v>45203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28654-2023</t>
        </is>
      </c>
      <c r="B501" s="1" t="n">
        <v>45103</v>
      </c>
      <c r="C501" s="1" t="n">
        <v>45203</v>
      </c>
      <c r="D501" t="inlineStr">
        <is>
          <t>VÄRMLANDS LÄN</t>
        </is>
      </c>
      <c r="E501" t="inlineStr">
        <is>
          <t>HAGFORS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29372-2023</t>
        </is>
      </c>
      <c r="B502" s="1" t="n">
        <v>45106</v>
      </c>
      <c r="C502" s="1" t="n">
        <v>45203</v>
      </c>
      <c r="D502" t="inlineStr">
        <is>
          <t>VÄRMLANDS LÄN</t>
        </is>
      </c>
      <c r="E502" t="inlineStr">
        <is>
          <t>HAGFORS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29373-2023</t>
        </is>
      </c>
      <c r="B503" s="1" t="n">
        <v>45106</v>
      </c>
      <c r="C503" s="1" t="n">
        <v>45203</v>
      </c>
      <c r="D503" t="inlineStr">
        <is>
          <t>VÄRMLANDS LÄN</t>
        </is>
      </c>
      <c r="E503" t="inlineStr">
        <is>
          <t>HAGFORS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32149-2023</t>
        </is>
      </c>
      <c r="B504" s="1" t="n">
        <v>45107</v>
      </c>
      <c r="C504" s="1" t="n">
        <v>45203</v>
      </c>
      <c r="D504" t="inlineStr">
        <is>
          <t>VÄRMLANDS LÄN</t>
        </is>
      </c>
      <c r="E504" t="inlineStr">
        <is>
          <t>HAGFORS</t>
        </is>
      </c>
      <c r="G504" t="n">
        <v>9.1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32147-2023</t>
        </is>
      </c>
      <c r="B505" s="1" t="n">
        <v>45107</v>
      </c>
      <c r="C505" s="1" t="n">
        <v>45203</v>
      </c>
      <c r="D505" t="inlineStr">
        <is>
          <t>VÄRMLANDS LÄN</t>
        </is>
      </c>
      <c r="E505" t="inlineStr">
        <is>
          <t>HAGFORS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32401-2023</t>
        </is>
      </c>
      <c r="B506" s="1" t="n">
        <v>45110</v>
      </c>
      <c r="C506" s="1" t="n">
        <v>45203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30177-2023</t>
        </is>
      </c>
      <c r="B507" s="1" t="n">
        <v>45110</v>
      </c>
      <c r="C507" s="1" t="n">
        <v>45203</v>
      </c>
      <c r="D507" t="inlineStr">
        <is>
          <t>VÄRMLANDS LÄN</t>
        </is>
      </c>
      <c r="E507" t="inlineStr">
        <is>
          <t>HAGFORS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30180-2023</t>
        </is>
      </c>
      <c r="B508" s="1" t="n">
        <v>45110</v>
      </c>
      <c r="C508" s="1" t="n">
        <v>45203</v>
      </c>
      <c r="D508" t="inlineStr">
        <is>
          <t>VÄRMLANDS LÄN</t>
        </is>
      </c>
      <c r="E508" t="inlineStr">
        <is>
          <t>HAGFORS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32697-2023</t>
        </is>
      </c>
      <c r="B509" s="1" t="n">
        <v>45112</v>
      </c>
      <c r="C509" s="1" t="n">
        <v>45203</v>
      </c>
      <c r="D509" t="inlineStr">
        <is>
          <t>VÄRMLANDS LÄN</t>
        </is>
      </c>
      <c r="E509" t="inlineStr">
        <is>
          <t>HAGFORS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32695-2023</t>
        </is>
      </c>
      <c r="B510" s="1" t="n">
        <v>45112</v>
      </c>
      <c r="C510" s="1" t="n">
        <v>45203</v>
      </c>
      <c r="D510" t="inlineStr">
        <is>
          <t>VÄRMLANDS LÄN</t>
        </is>
      </c>
      <c r="E510" t="inlineStr">
        <is>
          <t>HAGFORS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32696-2023</t>
        </is>
      </c>
      <c r="B511" s="1" t="n">
        <v>45112</v>
      </c>
      <c r="C511" s="1" t="n">
        <v>45203</v>
      </c>
      <c r="D511" t="inlineStr">
        <is>
          <t>VÄRMLANDS LÄN</t>
        </is>
      </c>
      <c r="E511" t="inlineStr">
        <is>
          <t>HAGFORS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31583-2023</t>
        </is>
      </c>
      <c r="B512" s="1" t="n">
        <v>45117</v>
      </c>
      <c r="C512" s="1" t="n">
        <v>45203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31826-2023</t>
        </is>
      </c>
      <c r="B513" s="1" t="n">
        <v>45118</v>
      </c>
      <c r="C513" s="1" t="n">
        <v>45203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16.2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32627-2023</t>
        </is>
      </c>
      <c r="B514" s="1" t="n">
        <v>45121</v>
      </c>
      <c r="C514" s="1" t="n">
        <v>45203</v>
      </c>
      <c r="D514" t="inlineStr">
        <is>
          <t>VÄRMLANDS LÄN</t>
        </is>
      </c>
      <c r="E514" t="inlineStr">
        <is>
          <t>HAGFORS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34404-2023</t>
        </is>
      </c>
      <c r="B515" s="1" t="n">
        <v>45132</v>
      </c>
      <c r="C515" s="1" t="n">
        <v>45203</v>
      </c>
      <c r="D515" t="inlineStr">
        <is>
          <t>VÄRMLANDS LÄN</t>
        </is>
      </c>
      <c r="E515" t="inlineStr">
        <is>
          <t>HAGFORS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35065-2023</t>
        </is>
      </c>
      <c r="B516" s="1" t="n">
        <v>45145</v>
      </c>
      <c r="C516" s="1" t="n">
        <v>45203</v>
      </c>
      <c r="D516" t="inlineStr">
        <is>
          <t>VÄRMLANDS LÄN</t>
        </is>
      </c>
      <c r="E516" t="inlineStr">
        <is>
          <t>HAGFORS</t>
        </is>
      </c>
      <c r="G516" t="n">
        <v>13.5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36360-2023</t>
        </is>
      </c>
      <c r="B517" s="1" t="n">
        <v>45152</v>
      </c>
      <c r="C517" s="1" t="n">
        <v>45203</v>
      </c>
      <c r="D517" t="inlineStr">
        <is>
          <t>VÄRMLANDS LÄN</t>
        </is>
      </c>
      <c r="E517" t="inlineStr">
        <is>
          <t>HAGFORS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36293-2023</t>
        </is>
      </c>
      <c r="B518" s="1" t="n">
        <v>45152</v>
      </c>
      <c r="C518" s="1" t="n">
        <v>45203</v>
      </c>
      <c r="D518" t="inlineStr">
        <is>
          <t>VÄRMLANDS LÄN</t>
        </is>
      </c>
      <c r="E518" t="inlineStr">
        <is>
          <t>HAGFORS</t>
        </is>
      </c>
      <c r="G518" t="n">
        <v>5.9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36821-2023</t>
        </is>
      </c>
      <c r="B519" s="1" t="n">
        <v>45154</v>
      </c>
      <c r="C519" s="1" t="n">
        <v>45203</v>
      </c>
      <c r="D519" t="inlineStr">
        <is>
          <t>VÄRMLANDS LÄN</t>
        </is>
      </c>
      <c r="E519" t="inlineStr">
        <is>
          <t>HAGFORS</t>
        </is>
      </c>
      <c r="G519" t="n">
        <v>5.7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36872-2023</t>
        </is>
      </c>
      <c r="B520" s="1" t="n">
        <v>45154</v>
      </c>
      <c r="C520" s="1" t="n">
        <v>45203</v>
      </c>
      <c r="D520" t="inlineStr">
        <is>
          <t>VÄRMLANDS LÄN</t>
        </is>
      </c>
      <c r="E520" t="inlineStr">
        <is>
          <t>HAGFORS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37085-2023</t>
        </is>
      </c>
      <c r="B521" s="1" t="n">
        <v>45155</v>
      </c>
      <c r="C521" s="1" t="n">
        <v>45203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38205-2023</t>
        </is>
      </c>
      <c r="B522" s="1" t="n">
        <v>45161</v>
      </c>
      <c r="C522" s="1" t="n">
        <v>45203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38555-2023</t>
        </is>
      </c>
      <c r="B523" s="1" t="n">
        <v>45162</v>
      </c>
      <c r="C523" s="1" t="n">
        <v>45203</v>
      </c>
      <c r="D523" t="inlineStr">
        <is>
          <t>VÄRMLANDS LÄN</t>
        </is>
      </c>
      <c r="E523" t="inlineStr">
        <is>
          <t>HAGFORS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38876-2023</t>
        </is>
      </c>
      <c r="B524" s="1" t="n">
        <v>45163</v>
      </c>
      <c r="C524" s="1" t="n">
        <v>45203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14.6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39396-2023</t>
        </is>
      </c>
      <c r="B525" s="1" t="n">
        <v>45166</v>
      </c>
      <c r="C525" s="1" t="n">
        <v>45203</v>
      </c>
      <c r="D525" t="inlineStr">
        <is>
          <t>VÄRMLANDS LÄN</t>
        </is>
      </c>
      <c r="E525" t="inlineStr">
        <is>
          <t>HAGFORS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40316-2023</t>
        </is>
      </c>
      <c r="B526" s="1" t="n">
        <v>45169</v>
      </c>
      <c r="C526" s="1" t="n">
        <v>45203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9.800000000000001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40332-2023</t>
        </is>
      </c>
      <c r="B527" s="1" t="n">
        <v>45169</v>
      </c>
      <c r="C527" s="1" t="n">
        <v>45203</v>
      </c>
      <c r="D527" t="inlineStr">
        <is>
          <t>VÄRMLANDS LÄN</t>
        </is>
      </c>
      <c r="E527" t="inlineStr">
        <is>
          <t>HAGFORS</t>
        </is>
      </c>
      <c r="G527" t="n">
        <v>6.3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40537-2023</t>
        </is>
      </c>
      <c r="B528" s="1" t="n">
        <v>45170</v>
      </c>
      <c r="C528" s="1" t="n">
        <v>45203</v>
      </c>
      <c r="D528" t="inlineStr">
        <is>
          <t>VÄRMLANDS LÄN</t>
        </is>
      </c>
      <c r="E528" t="inlineStr">
        <is>
          <t>HAGFORS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41189-2023</t>
        </is>
      </c>
      <c r="B529" s="1" t="n">
        <v>45174</v>
      </c>
      <c r="C529" s="1" t="n">
        <v>45203</v>
      </c>
      <c r="D529" t="inlineStr">
        <is>
          <t>VÄRMLANDS LÄN</t>
        </is>
      </c>
      <c r="E529" t="inlineStr">
        <is>
          <t>HAGFORS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42735-2023</t>
        </is>
      </c>
      <c r="B530" s="1" t="n">
        <v>45181</v>
      </c>
      <c r="C530" s="1" t="n">
        <v>45203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46109-2023</t>
        </is>
      </c>
      <c r="B531" s="1" t="n">
        <v>45196</v>
      </c>
      <c r="C531" s="1" t="n">
        <v>45203</v>
      </c>
      <c r="D531" t="inlineStr">
        <is>
          <t>VÄRMLANDS LÄN</t>
        </is>
      </c>
      <c r="E531" t="inlineStr">
        <is>
          <t>HAGFORS</t>
        </is>
      </c>
      <c r="F531" t="inlineStr">
        <is>
          <t>Bergvik skog väst AB</t>
        </is>
      </c>
      <c r="G531" t="n">
        <v>12.8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46330-2023</t>
        </is>
      </c>
      <c r="B532" s="1" t="n">
        <v>45197</v>
      </c>
      <c r="C532" s="1" t="n">
        <v>45203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8.5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46922-2023</t>
        </is>
      </c>
      <c r="B533" s="1" t="n">
        <v>45201</v>
      </c>
      <c r="C533" s="1" t="n">
        <v>45203</v>
      </c>
      <c r="D533" t="inlineStr">
        <is>
          <t>VÄRMLANDS LÄN</t>
        </is>
      </c>
      <c r="E533" t="inlineStr">
        <is>
          <t>HAGFORS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47019-2023</t>
        </is>
      </c>
      <c r="B534" s="1" t="n">
        <v>45201</v>
      </c>
      <c r="C534" s="1" t="n">
        <v>45203</v>
      </c>
      <c r="D534" t="inlineStr">
        <is>
          <t>VÄRMLANDS LÄN</t>
        </is>
      </c>
      <c r="E534" t="inlineStr">
        <is>
          <t>HAGFORS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47027-2023</t>
        </is>
      </c>
      <c r="B535" s="1" t="n">
        <v>45201</v>
      </c>
      <c r="C535" s="1" t="n">
        <v>45203</v>
      </c>
      <c r="D535" t="inlineStr">
        <is>
          <t>VÄRMLANDS LÄN</t>
        </is>
      </c>
      <c r="E535" t="inlineStr">
        <is>
          <t>HAGFORS</t>
        </is>
      </c>
      <c r="G535" t="n">
        <v>7.7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2023-10-04T06:56:53Z</dcterms:created>
  <dcterms:modified xmlns:dcterms="http://purl.org/dc/terms/" xmlns:xsi="http://www.w3.org/2001/XMLSchema-instance" xsi:type="dcterms:W3CDTF">2023-10-04T06:56:53Z</dcterms:modified>
</cp:coreProperties>
</file>