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45231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HYPERLINK("https://klasma.github.io/Logging_1315/kartor/A 26302-2020 karta.png", "A 26302-2020")</f>
        <v/>
      </c>
      <c r="V2">
        <f>HYPERLINK("https://klasma.github.io/Logging_1315/klagomål/A 26302-2020 FSC-klagomål.docx", "A 26302-2020")</f>
        <v/>
      </c>
      <c r="W2">
        <f>HYPERLINK("https://klasma.github.io/Logging_1315/klagomålsmail/A 26302-2020 FSC-klagomål mail.docx", "A 26302-2020")</f>
        <v/>
      </c>
      <c r="X2">
        <f>HYPERLINK("https://klasma.github.io/Logging_1315/tillsyn/A 26302-2020 tillsynsbegäran.docx", "A 26302-2020")</f>
        <v/>
      </c>
      <c r="Y2">
        <f>HYPERLINK("https://klasma.github.io/Logging_1315/tillsynsmail/A 26302-2020 tillsynsbegäran 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45231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HYPERLINK("https://klasma.github.io/Logging_1384/kartor/A 36893-2020 karta.png", "A 36893-2020")</f>
        <v/>
      </c>
      <c r="V3">
        <f>HYPERLINK("https://klasma.github.io/Logging_1384/klagomål/A 36893-2020 FSC-klagomål.docx", "A 36893-2020")</f>
        <v/>
      </c>
      <c r="W3">
        <f>HYPERLINK("https://klasma.github.io/Logging_1384/klagomålsmail/A 36893-2020 FSC-klagomål mail.docx", "A 36893-2020")</f>
        <v/>
      </c>
      <c r="X3">
        <f>HYPERLINK("https://klasma.github.io/Logging_1384/tillsyn/A 36893-2020 tillsynsbegäran.docx", "A 36893-2020")</f>
        <v/>
      </c>
      <c r="Y3">
        <f>HYPERLINK("https://klasma.github.io/Logging_1384/tillsynsmail/A 36893-2020 tillsynsbegäran 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45231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HYPERLINK("https://klasma.github.io/Logging_1383/kartor/A 37951-2020 karta.png", "A 37951-2020")</f>
        <v/>
      </c>
      <c r="V4">
        <f>HYPERLINK("https://klasma.github.io/Logging_1383/klagomål/A 37951-2020 FSC-klagomål.docx", "A 37951-2020")</f>
        <v/>
      </c>
      <c r="W4">
        <f>HYPERLINK("https://klasma.github.io/Logging_1383/klagomålsmail/A 37951-2020 FSC-klagomål mail.docx", "A 37951-2020")</f>
        <v/>
      </c>
      <c r="X4">
        <f>HYPERLINK("https://klasma.github.io/Logging_1383/tillsyn/A 37951-2020 tillsynsbegäran.docx", "A 37951-2020")</f>
        <v/>
      </c>
      <c r="Y4">
        <f>HYPERLINK("https://klasma.github.io/Logging_1383/tillsynsmail/A 37951-2020 tillsynsbegäran 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45231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HYPERLINK("https://klasma.github.io/Logging_1315/kartor/A 52117-2022 karta.png", "A 52117-2022")</f>
        <v/>
      </c>
      <c r="V5">
        <f>HYPERLINK("https://klasma.github.io/Logging_1315/klagomål/A 52117-2022 FSC-klagomål.docx", "A 52117-2022")</f>
        <v/>
      </c>
      <c r="W5">
        <f>HYPERLINK("https://klasma.github.io/Logging_1315/klagomålsmail/A 52117-2022 FSC-klagomål mail.docx", "A 52117-2022")</f>
        <v/>
      </c>
      <c r="X5">
        <f>HYPERLINK("https://klasma.github.io/Logging_1315/tillsyn/A 52117-2022 tillsynsbegäran.docx", "A 52117-2022")</f>
        <v/>
      </c>
      <c r="Y5">
        <f>HYPERLINK("https://klasma.github.io/Logging_1315/tillsynsmail/A 52117-2022 tillsynsbegäran 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45231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HYPERLINK("https://klasma.github.io/Logging_1380/kartor/A 59085-2018 karta.png", "A 59085-2018")</f>
        <v/>
      </c>
      <c r="V6">
        <f>HYPERLINK("https://klasma.github.io/Logging_1380/klagomål/A 59085-2018 FSC-klagomål.docx", "A 59085-2018")</f>
        <v/>
      </c>
      <c r="W6">
        <f>HYPERLINK("https://klasma.github.io/Logging_1380/klagomålsmail/A 59085-2018 FSC-klagomål mail.docx", "A 59085-2018")</f>
        <v/>
      </c>
      <c r="X6">
        <f>HYPERLINK("https://klasma.github.io/Logging_1380/tillsyn/A 59085-2018 tillsynsbegäran.docx", "A 59085-2018")</f>
        <v/>
      </c>
      <c r="Y6">
        <f>HYPERLINK("https://klasma.github.io/Logging_1380/tillsynsmail/A 59085-2018 tillsynsbegäran 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45231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HYPERLINK("https://klasma.github.io/Logging_1315/kartor/A 17422-2020 karta.png", "A 17422-2020")</f>
        <v/>
      </c>
      <c r="V7">
        <f>HYPERLINK("https://klasma.github.io/Logging_1315/klagomål/A 17422-2020 FSC-klagomål.docx", "A 17422-2020")</f>
        <v/>
      </c>
      <c r="W7">
        <f>HYPERLINK("https://klasma.github.io/Logging_1315/klagomålsmail/A 17422-2020 FSC-klagomål mail.docx", "A 17422-2020")</f>
        <v/>
      </c>
      <c r="X7">
        <f>HYPERLINK("https://klasma.github.io/Logging_1315/tillsyn/A 17422-2020 tillsynsbegäran.docx", "A 17422-2020")</f>
        <v/>
      </c>
      <c r="Y7">
        <f>HYPERLINK("https://klasma.github.io/Logging_1315/tillsynsmail/A 17422-2020 tillsynsbegäran 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45231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45231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HYPERLINK("https://klasma.github.io/Logging_1383/kartor/A 35037-2021 karta.png", "A 35037-2021")</f>
        <v/>
      </c>
      <c r="V9">
        <f>HYPERLINK("https://klasma.github.io/Logging_1383/klagomål/A 35037-2021 FSC-klagomål.docx", "A 35037-2021")</f>
        <v/>
      </c>
      <c r="W9">
        <f>HYPERLINK("https://klasma.github.io/Logging_1383/klagomålsmail/A 35037-2021 FSC-klagomål mail.docx", "A 35037-2021")</f>
        <v/>
      </c>
      <c r="X9">
        <f>HYPERLINK("https://klasma.github.io/Logging_1383/tillsyn/A 35037-2021 tillsynsbegäran.docx", "A 35037-2021")</f>
        <v/>
      </c>
      <c r="Y9">
        <f>HYPERLINK("https://klasma.github.io/Logging_1383/tillsynsmail/A 35037-2021 tillsynsbegäran 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45231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HYPERLINK("https://klasma.github.io/Logging_1384/kartor/A 13374-2022 karta.png", "A 13374-2022")</f>
        <v/>
      </c>
      <c r="V10">
        <f>HYPERLINK("https://klasma.github.io/Logging_1384/klagomål/A 13374-2022 FSC-klagomål.docx", "A 13374-2022")</f>
        <v/>
      </c>
      <c r="W10">
        <f>HYPERLINK("https://klasma.github.io/Logging_1384/klagomålsmail/A 13374-2022 FSC-klagomål mail.docx", "A 13374-2022")</f>
        <v/>
      </c>
      <c r="X10">
        <f>HYPERLINK("https://klasma.github.io/Logging_1384/tillsyn/A 13374-2022 tillsynsbegäran.docx", "A 13374-2022")</f>
        <v/>
      </c>
      <c r="Y10">
        <f>HYPERLINK("https://klasma.github.io/Logging_1384/tillsynsmail/A 13374-2022 tillsynsbegäran 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45231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HYPERLINK("https://klasma.github.io/Logging_1382/kartor/A 63310-2018 karta.png", "A 63310-2018")</f>
        <v/>
      </c>
      <c r="V11">
        <f>HYPERLINK("https://klasma.github.io/Logging_1382/klagomål/A 63310-2018 FSC-klagomål.docx", "A 63310-2018")</f>
        <v/>
      </c>
      <c r="W11">
        <f>HYPERLINK("https://klasma.github.io/Logging_1382/klagomålsmail/A 63310-2018 FSC-klagomål mail.docx", "A 63310-2018")</f>
        <v/>
      </c>
      <c r="X11">
        <f>HYPERLINK("https://klasma.github.io/Logging_1382/tillsyn/A 63310-2018 tillsynsbegäran.docx", "A 63310-2018")</f>
        <v/>
      </c>
      <c r="Y11">
        <f>HYPERLINK("https://klasma.github.io/Logging_1382/tillsynsmail/A 63310-2018 tillsynsbegäran 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45231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HYPERLINK("https://klasma.github.io/Logging_1382/kartor/A 63320-2018 karta.png", "A 63320-2018")</f>
        <v/>
      </c>
      <c r="V12">
        <f>HYPERLINK("https://klasma.github.io/Logging_1382/klagomål/A 63320-2018 FSC-klagomål.docx", "A 63320-2018")</f>
        <v/>
      </c>
      <c r="W12">
        <f>HYPERLINK("https://klasma.github.io/Logging_1382/klagomålsmail/A 63320-2018 FSC-klagomål mail.docx", "A 63320-2018")</f>
        <v/>
      </c>
      <c r="X12">
        <f>HYPERLINK("https://klasma.github.io/Logging_1382/tillsyn/A 63320-2018 tillsynsbegäran.docx", "A 63320-2018")</f>
        <v/>
      </c>
      <c r="Y12">
        <f>HYPERLINK("https://klasma.github.io/Logging_1382/tillsynsmail/A 63320-2018 tillsynsbegäran 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45231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HYPERLINK("https://klasma.github.io/Logging_1381/kartor/A 69549-2018 karta.png", "A 69549-2018")</f>
        <v/>
      </c>
      <c r="V13">
        <f>HYPERLINK("https://klasma.github.io/Logging_1381/klagomål/A 69549-2018 FSC-klagomål.docx", "A 69549-2018")</f>
        <v/>
      </c>
      <c r="W13">
        <f>HYPERLINK("https://klasma.github.io/Logging_1381/klagomålsmail/A 69549-2018 FSC-klagomål mail.docx", "A 69549-2018")</f>
        <v/>
      </c>
      <c r="X13">
        <f>HYPERLINK("https://klasma.github.io/Logging_1381/tillsyn/A 69549-2018 tillsynsbegäran.docx", "A 69549-2018")</f>
        <v/>
      </c>
      <c r="Y13">
        <f>HYPERLINK("https://klasma.github.io/Logging_1381/tillsynsmail/A 69549-2018 tillsynsbegäran 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45231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HYPERLINK("https://klasma.github.io/Logging_1383/kartor/A 13512-2019 karta.png", "A 13512-2019")</f>
        <v/>
      </c>
      <c r="V14">
        <f>HYPERLINK("https://klasma.github.io/Logging_1383/klagomål/A 13512-2019 FSC-klagomål.docx", "A 13512-2019")</f>
        <v/>
      </c>
      <c r="W14">
        <f>HYPERLINK("https://klasma.github.io/Logging_1383/klagomålsmail/A 13512-2019 FSC-klagomål mail.docx", "A 13512-2019")</f>
        <v/>
      </c>
      <c r="X14">
        <f>HYPERLINK("https://klasma.github.io/Logging_1383/tillsyn/A 13512-2019 tillsynsbegäran.docx", "A 13512-2019")</f>
        <v/>
      </c>
      <c r="Y14">
        <f>HYPERLINK("https://klasma.github.io/Logging_1383/tillsynsmail/A 13512-2019 tillsynsbegäran 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45231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HYPERLINK("https://klasma.github.io/Logging_1315/kartor/A 57960-2019 karta.png", "A 57960-2019")</f>
        <v/>
      </c>
      <c r="V15">
        <f>HYPERLINK("https://klasma.github.io/Logging_1315/klagomål/A 57960-2019 FSC-klagomål.docx", "A 57960-2019")</f>
        <v/>
      </c>
      <c r="W15">
        <f>HYPERLINK("https://klasma.github.io/Logging_1315/klagomålsmail/A 57960-2019 FSC-klagomål mail.docx", "A 57960-2019")</f>
        <v/>
      </c>
      <c r="X15">
        <f>HYPERLINK("https://klasma.github.io/Logging_1315/tillsyn/A 57960-2019 tillsynsbegäran.docx", "A 57960-2019")</f>
        <v/>
      </c>
      <c r="Y15">
        <f>HYPERLINK("https://klasma.github.io/Logging_1315/tillsynsmail/A 57960-2019 tillsynsbegäran 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45231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HYPERLINK("https://klasma.github.io/Logging_1383/kartor/A 61149-2019 karta.png", "A 61149-2019")</f>
        <v/>
      </c>
      <c r="V16">
        <f>HYPERLINK("https://klasma.github.io/Logging_1383/klagomål/A 61149-2019 FSC-klagomål.docx", "A 61149-2019")</f>
        <v/>
      </c>
      <c r="W16">
        <f>HYPERLINK("https://klasma.github.io/Logging_1383/klagomålsmail/A 61149-2019 FSC-klagomål mail.docx", "A 61149-2019")</f>
        <v/>
      </c>
      <c r="X16">
        <f>HYPERLINK("https://klasma.github.io/Logging_1383/tillsyn/A 61149-2019 tillsynsbegäran.docx", "A 61149-2019")</f>
        <v/>
      </c>
      <c r="Y16">
        <f>HYPERLINK("https://klasma.github.io/Logging_1383/tillsynsmail/A 61149-2019 tillsynsbegäran 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45231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HYPERLINK("https://klasma.github.io/Logging_1382/kartor/A 68552-2020 karta.png", "A 68552-2020")</f>
        <v/>
      </c>
      <c r="V17">
        <f>HYPERLINK("https://klasma.github.io/Logging_1382/klagomål/A 68552-2020 FSC-klagomål.docx", "A 68552-2020")</f>
        <v/>
      </c>
      <c r="W17">
        <f>HYPERLINK("https://klasma.github.io/Logging_1382/klagomålsmail/A 68552-2020 FSC-klagomål mail.docx", "A 68552-2020")</f>
        <v/>
      </c>
      <c r="X17">
        <f>HYPERLINK("https://klasma.github.io/Logging_1382/tillsyn/A 68552-2020 tillsynsbegäran.docx", "A 68552-2020")</f>
        <v/>
      </c>
      <c r="Y17">
        <f>HYPERLINK("https://klasma.github.io/Logging_1382/tillsynsmail/A 68552-2020 tillsynsbegäran 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45231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HYPERLINK("https://klasma.github.io/Logging_1382/kartor/A 30862-2021 karta.png", "A 30862-2021")</f>
        <v/>
      </c>
      <c r="V18">
        <f>HYPERLINK("https://klasma.github.io/Logging_1382/klagomål/A 30862-2021 FSC-klagomål.docx", "A 30862-2021")</f>
        <v/>
      </c>
      <c r="W18">
        <f>HYPERLINK("https://klasma.github.io/Logging_1382/klagomålsmail/A 30862-2021 FSC-klagomål mail.docx", "A 30862-2021")</f>
        <v/>
      </c>
      <c r="X18">
        <f>HYPERLINK("https://klasma.github.io/Logging_1382/tillsyn/A 30862-2021 tillsynsbegäran.docx", "A 30862-2021")</f>
        <v/>
      </c>
      <c r="Y18">
        <f>HYPERLINK("https://klasma.github.io/Logging_1382/tillsynsmail/A 30862-2021 tillsynsbegäran 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45231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HYPERLINK("https://klasma.github.io/Logging_1382/kartor/A 4720-2022 karta.png", "A 4720-2022")</f>
        <v/>
      </c>
      <c r="V19">
        <f>HYPERLINK("https://klasma.github.io/Logging_1382/klagomål/A 4720-2022 FSC-klagomål.docx", "A 4720-2022")</f>
        <v/>
      </c>
      <c r="W19">
        <f>HYPERLINK("https://klasma.github.io/Logging_1382/klagomålsmail/A 4720-2022 FSC-klagomål mail.docx", "A 4720-2022")</f>
        <v/>
      </c>
      <c r="X19">
        <f>HYPERLINK("https://klasma.github.io/Logging_1382/tillsyn/A 4720-2022 tillsynsbegäran.docx", "A 4720-2022")</f>
        <v/>
      </c>
      <c r="Y19">
        <f>HYPERLINK("https://klasma.github.io/Logging_1382/tillsynsmail/A 4720-2022 tillsynsbegäran 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45231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HYPERLINK("https://klasma.github.io/Logging_1315/kartor/A 19477-2022 karta.png", "A 19477-2022")</f>
        <v/>
      </c>
      <c r="V20">
        <f>HYPERLINK("https://klasma.github.io/Logging_1315/klagomål/A 19477-2022 FSC-klagomål.docx", "A 19477-2022")</f>
        <v/>
      </c>
      <c r="W20">
        <f>HYPERLINK("https://klasma.github.io/Logging_1315/klagomålsmail/A 19477-2022 FSC-klagomål mail.docx", "A 19477-2022")</f>
        <v/>
      </c>
      <c r="X20">
        <f>HYPERLINK("https://klasma.github.io/Logging_1315/tillsyn/A 19477-2022 tillsynsbegäran.docx", "A 19477-2022")</f>
        <v/>
      </c>
      <c r="Y20">
        <f>HYPERLINK("https://klasma.github.io/Logging_1315/tillsynsmail/A 19477-2022 tillsynsbegäran 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45231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HYPERLINK("https://klasma.github.io/Logging_1380/kartor/A 30890-2022 karta.png", "A 30890-2022")</f>
        <v/>
      </c>
      <c r="V21">
        <f>HYPERLINK("https://klasma.github.io/Logging_1380/klagomål/A 30890-2022 FSC-klagomål.docx", "A 30890-2022")</f>
        <v/>
      </c>
      <c r="W21">
        <f>HYPERLINK("https://klasma.github.io/Logging_1380/klagomålsmail/A 30890-2022 FSC-klagomål mail.docx", "A 30890-2022")</f>
        <v/>
      </c>
      <c r="X21">
        <f>HYPERLINK("https://klasma.github.io/Logging_1380/tillsyn/A 30890-2022 tillsynsbegäran.docx", "A 30890-2022")</f>
        <v/>
      </c>
      <c r="Y21">
        <f>HYPERLINK("https://klasma.github.io/Logging_1380/tillsynsmail/A 30890-2022 tillsynsbegäran 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45231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HYPERLINK("https://klasma.github.io/Logging_1383/kartor/A 31030-2022 karta.png", "A 31030-2022")</f>
        <v/>
      </c>
      <c r="V22">
        <f>HYPERLINK("https://klasma.github.io/Logging_1383/klagomål/A 31030-2022 FSC-klagomål.docx", "A 31030-2022")</f>
        <v/>
      </c>
      <c r="W22">
        <f>HYPERLINK("https://klasma.github.io/Logging_1383/klagomålsmail/A 31030-2022 FSC-klagomål mail.docx", "A 31030-2022")</f>
        <v/>
      </c>
      <c r="X22">
        <f>HYPERLINK("https://klasma.github.io/Logging_1383/tillsyn/A 31030-2022 tillsynsbegäran.docx", "A 31030-2022")</f>
        <v/>
      </c>
      <c r="Y22">
        <f>HYPERLINK("https://klasma.github.io/Logging_1383/tillsynsmail/A 31030-2022 tillsynsbegäran 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45231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HYPERLINK("https://klasma.github.io/Logging_1380/kartor/A 38411-2022 karta.png", "A 38411-2022")</f>
        <v/>
      </c>
      <c r="V23">
        <f>HYPERLINK("https://klasma.github.io/Logging_1380/klagomål/A 38411-2022 FSC-klagomål.docx", "A 38411-2022")</f>
        <v/>
      </c>
      <c r="W23">
        <f>HYPERLINK("https://klasma.github.io/Logging_1380/klagomålsmail/A 38411-2022 FSC-klagomål mail.docx", "A 38411-2022")</f>
        <v/>
      </c>
      <c r="X23">
        <f>HYPERLINK("https://klasma.github.io/Logging_1380/tillsyn/A 38411-2022 tillsynsbegäran.docx", "A 38411-2022")</f>
        <v/>
      </c>
      <c r="Y23">
        <f>HYPERLINK("https://klasma.github.io/Logging_1380/tillsynsmail/A 38411-2022 tillsynsbegäran 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45231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HYPERLINK("https://klasma.github.io/Logging_1384/kartor/A 6067-2023 karta.png", "A 6067-2023")</f>
        <v/>
      </c>
      <c r="V24">
        <f>HYPERLINK("https://klasma.github.io/Logging_1384/klagomål/A 6067-2023 FSC-klagomål.docx", "A 6067-2023")</f>
        <v/>
      </c>
      <c r="W24">
        <f>HYPERLINK("https://klasma.github.io/Logging_1384/klagomålsmail/A 6067-2023 FSC-klagomål mail.docx", "A 6067-2023")</f>
        <v/>
      </c>
      <c r="X24">
        <f>HYPERLINK("https://klasma.github.io/Logging_1384/tillsyn/A 6067-2023 tillsynsbegäran.docx", "A 6067-2023")</f>
        <v/>
      </c>
      <c r="Y24">
        <f>HYPERLINK("https://klasma.github.io/Logging_1384/tillsynsmail/A 6067-2023 tillsynsbegäran 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45231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HYPERLINK("https://klasma.github.io/Logging_1315/kartor/A 39723-2018 karta.png", "A 39723-2018")</f>
        <v/>
      </c>
      <c r="V25">
        <f>HYPERLINK("https://klasma.github.io/Logging_1315/klagomål/A 39723-2018 FSC-klagomål.docx", "A 39723-2018")</f>
        <v/>
      </c>
      <c r="W25">
        <f>HYPERLINK("https://klasma.github.io/Logging_1315/klagomålsmail/A 39723-2018 FSC-klagomål mail.docx", "A 39723-2018")</f>
        <v/>
      </c>
      <c r="X25">
        <f>HYPERLINK("https://klasma.github.io/Logging_1315/tillsyn/A 39723-2018 tillsynsbegäran.docx", "A 39723-2018")</f>
        <v/>
      </c>
      <c r="Y25">
        <f>HYPERLINK("https://klasma.github.io/Logging_1315/tillsynsmail/A 39723-2018 tillsynsbegäran 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45231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HYPERLINK("https://klasma.github.io/Logging_1381/kartor/A 42997-2018 karta.png", "A 42997-2018")</f>
        <v/>
      </c>
      <c r="V26">
        <f>HYPERLINK("https://klasma.github.io/Logging_1381/klagomål/A 42997-2018 FSC-klagomål.docx", "A 42997-2018")</f>
        <v/>
      </c>
      <c r="W26">
        <f>HYPERLINK("https://klasma.github.io/Logging_1381/klagomålsmail/A 42997-2018 FSC-klagomål mail.docx", "A 42997-2018")</f>
        <v/>
      </c>
      <c r="X26">
        <f>HYPERLINK("https://klasma.github.io/Logging_1381/tillsyn/A 42997-2018 tillsynsbegäran.docx", "A 42997-2018")</f>
        <v/>
      </c>
      <c r="Y26">
        <f>HYPERLINK("https://klasma.github.io/Logging_1381/tillsynsmail/A 42997-2018 tillsynsbegäran 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45231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HYPERLINK("https://klasma.github.io/Logging_1381/kartor/A 61195-2018 karta.png", "A 61195-2018")</f>
        <v/>
      </c>
      <c r="V27">
        <f>HYPERLINK("https://klasma.github.io/Logging_1381/klagomål/A 61195-2018 FSC-klagomål.docx", "A 61195-2018")</f>
        <v/>
      </c>
      <c r="W27">
        <f>HYPERLINK("https://klasma.github.io/Logging_1381/klagomålsmail/A 61195-2018 FSC-klagomål mail.docx", "A 61195-2018")</f>
        <v/>
      </c>
      <c r="X27">
        <f>HYPERLINK("https://klasma.github.io/Logging_1381/tillsyn/A 61195-2018 tillsynsbegäran.docx", "A 61195-2018")</f>
        <v/>
      </c>
      <c r="Y27">
        <f>HYPERLINK("https://klasma.github.io/Logging_1381/tillsynsmail/A 61195-2018 tillsynsbegäran 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45231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HYPERLINK("https://klasma.github.io/Logging_1381/kartor/A 67356-2018 karta.png", "A 67356-2018")</f>
        <v/>
      </c>
      <c r="V28">
        <f>HYPERLINK("https://klasma.github.io/Logging_1381/klagomål/A 67356-2018 FSC-klagomål.docx", "A 67356-2018")</f>
        <v/>
      </c>
      <c r="W28">
        <f>HYPERLINK("https://klasma.github.io/Logging_1381/klagomålsmail/A 67356-2018 FSC-klagomål mail.docx", "A 67356-2018")</f>
        <v/>
      </c>
      <c r="X28">
        <f>HYPERLINK("https://klasma.github.io/Logging_1381/tillsyn/A 67356-2018 tillsynsbegäran.docx", "A 67356-2018")</f>
        <v/>
      </c>
      <c r="Y28">
        <f>HYPERLINK("https://klasma.github.io/Logging_1381/tillsynsmail/A 67356-2018 tillsynsbegäran 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45231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HYPERLINK("https://klasma.github.io/Logging_1381/kartor/A 69644-2018 karta.png", "A 69644-2018")</f>
        <v/>
      </c>
      <c r="V29">
        <f>HYPERLINK("https://klasma.github.io/Logging_1381/klagomål/A 69644-2018 FSC-klagomål.docx", "A 69644-2018")</f>
        <v/>
      </c>
      <c r="W29">
        <f>HYPERLINK("https://klasma.github.io/Logging_1381/klagomålsmail/A 69644-2018 FSC-klagomål mail.docx", "A 69644-2018")</f>
        <v/>
      </c>
      <c r="X29">
        <f>HYPERLINK("https://klasma.github.io/Logging_1381/tillsyn/A 69644-2018 tillsynsbegäran.docx", "A 69644-2018")</f>
        <v/>
      </c>
      <c r="Y29">
        <f>HYPERLINK("https://klasma.github.io/Logging_1381/tillsynsmail/A 69644-2018 tillsynsbegäran 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45231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HYPERLINK("https://klasma.github.io/Logging_1383/kartor/A 68879-2018 karta.png", "A 68879-2018")</f>
        <v/>
      </c>
      <c r="V30">
        <f>HYPERLINK("https://klasma.github.io/Logging_1383/klagomål/A 68879-2018 FSC-klagomål.docx", "A 68879-2018")</f>
        <v/>
      </c>
      <c r="W30">
        <f>HYPERLINK("https://klasma.github.io/Logging_1383/klagomålsmail/A 68879-2018 FSC-klagomål mail.docx", "A 68879-2018")</f>
        <v/>
      </c>
      <c r="X30">
        <f>HYPERLINK("https://klasma.github.io/Logging_1383/tillsyn/A 68879-2018 tillsynsbegäran.docx", "A 68879-2018")</f>
        <v/>
      </c>
      <c r="Y30">
        <f>HYPERLINK("https://klasma.github.io/Logging_1383/tillsynsmail/A 68879-2018 tillsynsbegäran 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45231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HYPERLINK("https://klasma.github.io/Logging_1315/kartor/A 112-2019 karta.png", "A 112-2019")</f>
        <v/>
      </c>
      <c r="V31">
        <f>HYPERLINK("https://klasma.github.io/Logging_1315/klagomål/A 112-2019 FSC-klagomål.docx", "A 112-2019")</f>
        <v/>
      </c>
      <c r="W31">
        <f>HYPERLINK("https://klasma.github.io/Logging_1315/klagomålsmail/A 112-2019 FSC-klagomål mail.docx", "A 112-2019")</f>
        <v/>
      </c>
      <c r="X31">
        <f>HYPERLINK("https://klasma.github.io/Logging_1315/tillsyn/A 112-2019 tillsynsbegäran.docx", "A 112-2019")</f>
        <v/>
      </c>
      <c r="Y31">
        <f>HYPERLINK("https://klasma.github.io/Logging_1315/tillsynsmail/A 112-2019 tillsynsbegäran 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45231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HYPERLINK("https://klasma.github.io/Logging_1380/kartor/A 12297-2019 karta.png", "A 12297-2019")</f>
        <v/>
      </c>
      <c r="V32">
        <f>HYPERLINK("https://klasma.github.io/Logging_1380/klagomål/A 12297-2019 FSC-klagomål.docx", "A 12297-2019")</f>
        <v/>
      </c>
      <c r="W32">
        <f>HYPERLINK("https://klasma.github.io/Logging_1380/klagomålsmail/A 12297-2019 FSC-klagomål mail.docx", "A 12297-2019")</f>
        <v/>
      </c>
      <c r="X32">
        <f>HYPERLINK("https://klasma.github.io/Logging_1380/tillsyn/A 12297-2019 tillsynsbegäran.docx", "A 12297-2019")</f>
        <v/>
      </c>
      <c r="Y32">
        <f>HYPERLINK("https://klasma.github.io/Logging_1380/tillsynsmail/A 12297-2019 tillsynsbegäran 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45231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HYPERLINK("https://klasma.github.io/Logging_1380/kartor/A 14955-2019 karta.png", "A 14955-2019")</f>
        <v/>
      </c>
      <c r="V33">
        <f>HYPERLINK("https://klasma.github.io/Logging_1380/klagomål/A 14955-2019 FSC-klagomål.docx", "A 14955-2019")</f>
        <v/>
      </c>
      <c r="W33">
        <f>HYPERLINK("https://klasma.github.io/Logging_1380/klagomålsmail/A 14955-2019 FSC-klagomål mail.docx", "A 14955-2019")</f>
        <v/>
      </c>
      <c r="X33">
        <f>HYPERLINK("https://klasma.github.io/Logging_1380/tillsyn/A 14955-2019 tillsynsbegäran.docx", "A 14955-2019")</f>
        <v/>
      </c>
      <c r="Y33">
        <f>HYPERLINK("https://klasma.github.io/Logging_1380/tillsynsmail/A 14955-2019 tillsynsbegäran 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45231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HYPERLINK("https://klasma.github.io/Logging_1380/kartor/A 36758-2019 karta.png", "A 36758-2019")</f>
        <v/>
      </c>
      <c r="V34">
        <f>HYPERLINK("https://klasma.github.io/Logging_1380/klagomål/A 36758-2019 FSC-klagomål.docx", "A 36758-2019")</f>
        <v/>
      </c>
      <c r="W34">
        <f>HYPERLINK("https://klasma.github.io/Logging_1380/klagomålsmail/A 36758-2019 FSC-klagomål mail.docx", "A 36758-2019")</f>
        <v/>
      </c>
      <c r="X34">
        <f>HYPERLINK("https://klasma.github.io/Logging_1380/tillsyn/A 36758-2019 tillsynsbegäran.docx", "A 36758-2019")</f>
        <v/>
      </c>
      <c r="Y34">
        <f>HYPERLINK("https://klasma.github.io/Logging_1380/tillsynsmail/A 36758-2019 tillsynsbegäran 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45231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HYPERLINK("https://klasma.github.io/Logging_1382/kartor/A 61238-2019 karta.png", "A 61238-2019")</f>
        <v/>
      </c>
      <c r="V35">
        <f>HYPERLINK("https://klasma.github.io/Logging_1382/klagomål/A 61238-2019 FSC-klagomål.docx", "A 61238-2019")</f>
        <v/>
      </c>
      <c r="W35">
        <f>HYPERLINK("https://klasma.github.io/Logging_1382/klagomålsmail/A 61238-2019 FSC-klagomål mail.docx", "A 61238-2019")</f>
        <v/>
      </c>
      <c r="X35">
        <f>HYPERLINK("https://klasma.github.io/Logging_1382/tillsyn/A 61238-2019 tillsynsbegäran.docx", "A 61238-2019")</f>
        <v/>
      </c>
      <c r="Y35">
        <f>HYPERLINK("https://klasma.github.io/Logging_1382/tillsynsmail/A 61238-2019 tillsynsbegäran 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45231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HYPERLINK("https://klasma.github.io/Logging_1383/kartor/A 10630-2020 karta.png", "A 10630-2020")</f>
        <v/>
      </c>
      <c r="V36">
        <f>HYPERLINK("https://klasma.github.io/Logging_1383/klagomål/A 10630-2020 FSC-klagomål.docx", "A 10630-2020")</f>
        <v/>
      </c>
      <c r="W36">
        <f>HYPERLINK("https://klasma.github.io/Logging_1383/klagomålsmail/A 10630-2020 FSC-klagomål mail.docx", "A 10630-2020")</f>
        <v/>
      </c>
      <c r="X36">
        <f>HYPERLINK("https://klasma.github.io/Logging_1383/tillsyn/A 10630-2020 tillsynsbegäran.docx", "A 10630-2020")</f>
        <v/>
      </c>
      <c r="Y36">
        <f>HYPERLINK("https://klasma.github.io/Logging_1383/tillsynsmail/A 10630-2020 tillsynsbegäran 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45231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HYPERLINK("https://klasma.github.io/Logging_1381/kartor/A 14863-2020 karta.png", "A 14863-2020")</f>
        <v/>
      </c>
      <c r="V37">
        <f>HYPERLINK("https://klasma.github.io/Logging_1381/klagomål/A 14863-2020 FSC-klagomål.docx", "A 14863-2020")</f>
        <v/>
      </c>
      <c r="W37">
        <f>HYPERLINK("https://klasma.github.io/Logging_1381/klagomålsmail/A 14863-2020 FSC-klagomål mail.docx", "A 14863-2020")</f>
        <v/>
      </c>
      <c r="X37">
        <f>HYPERLINK("https://klasma.github.io/Logging_1381/tillsyn/A 14863-2020 tillsynsbegäran.docx", "A 14863-2020")</f>
        <v/>
      </c>
      <c r="Y37">
        <f>HYPERLINK("https://klasma.github.io/Logging_1381/tillsynsmail/A 14863-2020 tillsynsbegäran 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45231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HYPERLINK("https://klasma.github.io/Logging_1315/kartor/A 25537-2020 karta.png", "A 25537-2020")</f>
        <v/>
      </c>
      <c r="V38">
        <f>HYPERLINK("https://klasma.github.io/Logging_1315/klagomål/A 25537-2020 FSC-klagomål.docx", "A 25537-2020")</f>
        <v/>
      </c>
      <c r="W38">
        <f>HYPERLINK("https://klasma.github.io/Logging_1315/klagomålsmail/A 25537-2020 FSC-klagomål mail.docx", "A 25537-2020")</f>
        <v/>
      </c>
      <c r="X38">
        <f>HYPERLINK("https://klasma.github.io/Logging_1315/tillsyn/A 25537-2020 tillsynsbegäran.docx", "A 25537-2020")</f>
        <v/>
      </c>
      <c r="Y38">
        <f>HYPERLINK("https://klasma.github.io/Logging_1315/tillsynsmail/A 25537-2020 tillsynsbegäran 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45231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HYPERLINK("https://klasma.github.io/Logging_1380/kartor/A 35100-2020 karta.png", "A 35100-2020")</f>
        <v/>
      </c>
      <c r="V39">
        <f>HYPERLINK("https://klasma.github.io/Logging_1380/klagomål/A 35100-2020 FSC-klagomål.docx", "A 35100-2020")</f>
        <v/>
      </c>
      <c r="W39">
        <f>HYPERLINK("https://klasma.github.io/Logging_1380/klagomålsmail/A 35100-2020 FSC-klagomål mail.docx", "A 35100-2020")</f>
        <v/>
      </c>
      <c r="X39">
        <f>HYPERLINK("https://klasma.github.io/Logging_1380/tillsyn/A 35100-2020 tillsynsbegäran.docx", "A 35100-2020")</f>
        <v/>
      </c>
      <c r="Y39">
        <f>HYPERLINK("https://klasma.github.io/Logging_1380/tillsynsmail/A 35100-2020 tillsynsbegäran 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45231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HYPERLINK("https://klasma.github.io/Logging_1383/kartor/A 61355-2020 karta.png", "A 61355-2020")</f>
        <v/>
      </c>
      <c r="V40">
        <f>HYPERLINK("https://klasma.github.io/Logging_1383/klagomål/A 61355-2020 FSC-klagomål.docx", "A 61355-2020")</f>
        <v/>
      </c>
      <c r="W40">
        <f>HYPERLINK("https://klasma.github.io/Logging_1383/klagomålsmail/A 61355-2020 FSC-klagomål mail.docx", "A 61355-2020")</f>
        <v/>
      </c>
      <c r="X40">
        <f>HYPERLINK("https://klasma.github.io/Logging_1383/tillsyn/A 61355-2020 tillsynsbegäran.docx", "A 61355-2020")</f>
        <v/>
      </c>
      <c r="Y40">
        <f>HYPERLINK("https://klasma.github.io/Logging_1383/tillsynsmail/A 61355-2020 tillsynsbegäran 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45231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HYPERLINK("https://klasma.github.io/Logging_1382/kartor/A 62200-2020 karta.png", "A 62200-2020")</f>
        <v/>
      </c>
      <c r="V41">
        <f>HYPERLINK("https://klasma.github.io/Logging_1382/klagomål/A 62200-2020 FSC-klagomål.docx", "A 62200-2020")</f>
        <v/>
      </c>
      <c r="W41">
        <f>HYPERLINK("https://klasma.github.io/Logging_1382/klagomålsmail/A 62200-2020 FSC-klagomål mail.docx", "A 62200-2020")</f>
        <v/>
      </c>
      <c r="X41">
        <f>HYPERLINK("https://klasma.github.io/Logging_1382/tillsyn/A 62200-2020 tillsynsbegäran.docx", "A 62200-2020")</f>
        <v/>
      </c>
      <c r="Y41">
        <f>HYPERLINK("https://klasma.github.io/Logging_1382/tillsynsmail/A 62200-2020 tillsynsbegäran 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45231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HYPERLINK("https://klasma.github.io/Logging_1383/kartor/A 69344-2020 karta.png", "A 69344-2020")</f>
        <v/>
      </c>
      <c r="V42">
        <f>HYPERLINK("https://klasma.github.io/Logging_1383/klagomål/A 69344-2020 FSC-klagomål.docx", "A 69344-2020")</f>
        <v/>
      </c>
      <c r="W42">
        <f>HYPERLINK("https://klasma.github.io/Logging_1383/klagomålsmail/A 69344-2020 FSC-klagomål mail.docx", "A 69344-2020")</f>
        <v/>
      </c>
      <c r="X42">
        <f>HYPERLINK("https://klasma.github.io/Logging_1383/tillsyn/A 69344-2020 tillsynsbegäran.docx", "A 69344-2020")</f>
        <v/>
      </c>
      <c r="Y42">
        <f>HYPERLINK("https://klasma.github.io/Logging_1383/tillsynsmail/A 69344-2020 tillsynsbegäran 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45231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HYPERLINK("https://klasma.github.io/Logging_1383/kartor/A 30534-2021 karta.png", "A 30534-2021")</f>
        <v/>
      </c>
      <c r="V43">
        <f>HYPERLINK("https://klasma.github.io/Logging_1383/klagomål/A 30534-2021 FSC-klagomål.docx", "A 30534-2021")</f>
        <v/>
      </c>
      <c r="W43">
        <f>HYPERLINK("https://klasma.github.io/Logging_1383/klagomålsmail/A 30534-2021 FSC-klagomål mail.docx", "A 30534-2021")</f>
        <v/>
      </c>
      <c r="X43">
        <f>HYPERLINK("https://klasma.github.io/Logging_1383/tillsyn/A 30534-2021 tillsynsbegäran.docx", "A 30534-2021")</f>
        <v/>
      </c>
      <c r="Y43">
        <f>HYPERLINK("https://klasma.github.io/Logging_1383/tillsynsmail/A 30534-2021 tillsynsbegäran 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45231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HYPERLINK("https://klasma.github.io/Logging_1380/kartor/A 35502-2021 karta.png", "A 35502-2021")</f>
        <v/>
      </c>
      <c r="V44">
        <f>HYPERLINK("https://klasma.github.io/Logging_1380/klagomål/A 35502-2021 FSC-klagomål.docx", "A 35502-2021")</f>
        <v/>
      </c>
      <c r="W44">
        <f>HYPERLINK("https://klasma.github.io/Logging_1380/klagomålsmail/A 35502-2021 FSC-klagomål mail.docx", "A 35502-2021")</f>
        <v/>
      </c>
      <c r="X44">
        <f>HYPERLINK("https://klasma.github.io/Logging_1380/tillsyn/A 35502-2021 tillsynsbegäran.docx", "A 35502-2021")</f>
        <v/>
      </c>
      <c r="Y44">
        <f>HYPERLINK("https://klasma.github.io/Logging_1380/tillsynsmail/A 35502-2021 tillsynsbegäran 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45231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HYPERLINK("https://klasma.github.io/Logging_1382/kartor/A 44540-2021 karta.png", "A 44540-2021")</f>
        <v/>
      </c>
      <c r="V45">
        <f>HYPERLINK("https://klasma.github.io/Logging_1382/klagomål/A 44540-2021 FSC-klagomål.docx", "A 44540-2021")</f>
        <v/>
      </c>
      <c r="W45">
        <f>HYPERLINK("https://klasma.github.io/Logging_1382/klagomålsmail/A 44540-2021 FSC-klagomål mail.docx", "A 44540-2021")</f>
        <v/>
      </c>
      <c r="X45">
        <f>HYPERLINK("https://klasma.github.io/Logging_1382/tillsyn/A 44540-2021 tillsynsbegäran.docx", "A 44540-2021")</f>
        <v/>
      </c>
      <c r="Y45">
        <f>HYPERLINK("https://klasma.github.io/Logging_1382/tillsynsmail/A 44540-2021 tillsynsbegäran 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45231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HYPERLINK("https://klasma.github.io/Logging_1382/kartor/A 50998-2021 karta.png", "A 50998-2021")</f>
        <v/>
      </c>
      <c r="V46">
        <f>HYPERLINK("https://klasma.github.io/Logging_1382/klagomål/A 50998-2021 FSC-klagomål.docx", "A 50998-2021")</f>
        <v/>
      </c>
      <c r="W46">
        <f>HYPERLINK("https://klasma.github.io/Logging_1382/klagomålsmail/A 50998-2021 FSC-klagomål mail.docx", "A 50998-2021")</f>
        <v/>
      </c>
      <c r="X46">
        <f>HYPERLINK("https://klasma.github.io/Logging_1382/tillsyn/A 50998-2021 tillsynsbegäran.docx", "A 50998-2021")</f>
        <v/>
      </c>
      <c r="Y46">
        <f>HYPERLINK("https://klasma.github.io/Logging_1382/tillsynsmail/A 50998-2021 tillsynsbegäran 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45231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HYPERLINK("https://klasma.github.io/Logging_1384/kartor/A 63965-2021 karta.png", "A 63965-2021")</f>
        <v/>
      </c>
      <c r="V47">
        <f>HYPERLINK("https://klasma.github.io/Logging_1384/klagomål/A 63965-2021 FSC-klagomål.docx", "A 63965-2021")</f>
        <v/>
      </c>
      <c r="W47">
        <f>HYPERLINK("https://klasma.github.io/Logging_1384/klagomålsmail/A 63965-2021 FSC-klagomål mail.docx", "A 63965-2021")</f>
        <v/>
      </c>
      <c r="X47">
        <f>HYPERLINK("https://klasma.github.io/Logging_1384/tillsyn/A 63965-2021 tillsynsbegäran.docx", "A 63965-2021")</f>
        <v/>
      </c>
      <c r="Y47">
        <f>HYPERLINK("https://klasma.github.io/Logging_1384/tillsynsmail/A 63965-2021 tillsynsbegäran 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45231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HYPERLINK("https://klasma.github.io/Logging_1382/kartor/A 66137-2021 karta.png", "A 66137-2021")</f>
        <v/>
      </c>
      <c r="V48">
        <f>HYPERLINK("https://klasma.github.io/Logging_1382/klagomål/A 66137-2021 FSC-klagomål.docx", "A 66137-2021")</f>
        <v/>
      </c>
      <c r="W48">
        <f>HYPERLINK("https://klasma.github.io/Logging_1382/klagomålsmail/A 66137-2021 FSC-klagomål mail.docx", "A 66137-2021")</f>
        <v/>
      </c>
      <c r="X48">
        <f>HYPERLINK("https://klasma.github.io/Logging_1382/tillsyn/A 66137-2021 tillsynsbegäran.docx", "A 66137-2021")</f>
        <v/>
      </c>
      <c r="Y48">
        <f>HYPERLINK("https://klasma.github.io/Logging_1382/tillsynsmail/A 66137-2021 tillsynsbegäran 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45231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HYPERLINK("https://klasma.github.io/Logging_1380/kartor/A 70769-2021 karta.png", "A 70769-2021")</f>
        <v/>
      </c>
      <c r="V49">
        <f>HYPERLINK("https://klasma.github.io/Logging_1380/klagomål/A 70769-2021 FSC-klagomål.docx", "A 70769-2021")</f>
        <v/>
      </c>
      <c r="W49">
        <f>HYPERLINK("https://klasma.github.io/Logging_1380/klagomålsmail/A 70769-2021 FSC-klagomål mail.docx", "A 70769-2021")</f>
        <v/>
      </c>
      <c r="X49">
        <f>HYPERLINK("https://klasma.github.io/Logging_1380/tillsyn/A 70769-2021 tillsynsbegäran.docx", "A 70769-2021")</f>
        <v/>
      </c>
      <c r="Y49">
        <f>HYPERLINK("https://klasma.github.io/Logging_1380/tillsynsmail/A 70769-2021 tillsynsbegäran 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45231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HYPERLINK("https://klasma.github.io/Logging_1380/kartor/A 70738-2021 karta.png", "A 70738-2021")</f>
        <v/>
      </c>
      <c r="V50">
        <f>HYPERLINK("https://klasma.github.io/Logging_1380/klagomål/A 70738-2021 FSC-klagomål.docx", "A 70738-2021")</f>
        <v/>
      </c>
      <c r="W50">
        <f>HYPERLINK("https://klasma.github.io/Logging_1380/klagomålsmail/A 70738-2021 FSC-klagomål mail.docx", "A 70738-2021")</f>
        <v/>
      </c>
      <c r="X50">
        <f>HYPERLINK("https://klasma.github.io/Logging_1380/tillsyn/A 70738-2021 tillsynsbegäran.docx", "A 70738-2021")</f>
        <v/>
      </c>
      <c r="Y50">
        <f>HYPERLINK("https://klasma.github.io/Logging_1380/tillsynsmail/A 70738-2021 tillsynsbegäran 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45231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HYPERLINK("https://klasma.github.io/Logging_1380/kartor/A 71006-2021 karta.png", "A 71006-2021")</f>
        <v/>
      </c>
      <c r="V51">
        <f>HYPERLINK("https://klasma.github.io/Logging_1380/klagomål/A 71006-2021 FSC-klagomål.docx", "A 71006-2021")</f>
        <v/>
      </c>
      <c r="W51">
        <f>HYPERLINK("https://klasma.github.io/Logging_1380/klagomålsmail/A 71006-2021 FSC-klagomål mail.docx", "A 71006-2021")</f>
        <v/>
      </c>
      <c r="X51">
        <f>HYPERLINK("https://klasma.github.io/Logging_1380/tillsyn/A 71006-2021 tillsynsbegäran.docx", "A 71006-2021")</f>
        <v/>
      </c>
      <c r="Y51">
        <f>HYPERLINK("https://klasma.github.io/Logging_1380/tillsynsmail/A 71006-2021 tillsynsbegäran 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45231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HYPERLINK("https://klasma.github.io/Logging_1315/kartor/A 6626-2022 karta.png", "A 6626-2022")</f>
        <v/>
      </c>
      <c r="V52">
        <f>HYPERLINK("https://klasma.github.io/Logging_1315/klagomål/A 6626-2022 FSC-klagomål.docx", "A 6626-2022")</f>
        <v/>
      </c>
      <c r="W52">
        <f>HYPERLINK("https://klasma.github.io/Logging_1315/klagomålsmail/A 6626-2022 FSC-klagomål mail.docx", "A 6626-2022")</f>
        <v/>
      </c>
      <c r="X52">
        <f>HYPERLINK("https://klasma.github.io/Logging_1315/tillsyn/A 6626-2022 tillsynsbegäran.docx", "A 6626-2022")</f>
        <v/>
      </c>
      <c r="Y52">
        <f>HYPERLINK("https://klasma.github.io/Logging_1315/tillsynsmail/A 6626-2022 tillsynsbegäran 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45231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HYPERLINK("https://klasma.github.io/Logging_1381/kartor/A 10567-2022 karta.png", "A 10567-2022")</f>
        <v/>
      </c>
      <c r="V53">
        <f>HYPERLINK("https://klasma.github.io/Logging_1381/klagomål/A 10567-2022 FSC-klagomål.docx", "A 10567-2022")</f>
        <v/>
      </c>
      <c r="W53">
        <f>HYPERLINK("https://klasma.github.io/Logging_1381/klagomålsmail/A 10567-2022 FSC-klagomål mail.docx", "A 10567-2022")</f>
        <v/>
      </c>
      <c r="X53">
        <f>HYPERLINK("https://klasma.github.io/Logging_1381/tillsyn/A 10567-2022 tillsynsbegäran.docx", "A 10567-2022")</f>
        <v/>
      </c>
      <c r="Y53">
        <f>HYPERLINK("https://klasma.github.io/Logging_1381/tillsynsmail/A 10567-2022 tillsynsbegäran 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45231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HYPERLINK("https://klasma.github.io/Logging_1380/kartor/A 22842-2022 karta.png", "A 22842-2022")</f>
        <v/>
      </c>
      <c r="V54">
        <f>HYPERLINK("https://klasma.github.io/Logging_1380/klagomål/A 22842-2022 FSC-klagomål.docx", "A 22842-2022")</f>
        <v/>
      </c>
      <c r="W54">
        <f>HYPERLINK("https://klasma.github.io/Logging_1380/klagomålsmail/A 22842-2022 FSC-klagomål mail.docx", "A 22842-2022")</f>
        <v/>
      </c>
      <c r="X54">
        <f>HYPERLINK("https://klasma.github.io/Logging_1380/tillsyn/A 22842-2022 tillsynsbegäran.docx", "A 22842-2022")</f>
        <v/>
      </c>
      <c r="Y54">
        <f>HYPERLINK("https://klasma.github.io/Logging_1380/tillsynsmail/A 22842-2022 tillsynsbegäran 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45231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HYPERLINK("https://klasma.github.io/Logging_1381/kartor/A 24399-2022 karta.png", "A 24399-2022")</f>
        <v/>
      </c>
      <c r="V55">
        <f>HYPERLINK("https://klasma.github.io/Logging_1381/klagomål/A 24399-2022 FSC-klagomål.docx", "A 24399-2022")</f>
        <v/>
      </c>
      <c r="W55">
        <f>HYPERLINK("https://klasma.github.io/Logging_1381/klagomålsmail/A 24399-2022 FSC-klagomål mail.docx", "A 24399-2022")</f>
        <v/>
      </c>
      <c r="X55">
        <f>HYPERLINK("https://klasma.github.io/Logging_1381/tillsyn/A 24399-2022 tillsynsbegäran.docx", "A 24399-2022")</f>
        <v/>
      </c>
      <c r="Y55">
        <f>HYPERLINK("https://klasma.github.io/Logging_1381/tillsynsmail/A 24399-2022 tillsynsbegäran 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45231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HYPERLINK("https://klasma.github.io/Logging_1381/kartor/A 42421-2022 karta.png", "A 42421-2022")</f>
        <v/>
      </c>
      <c r="V56">
        <f>HYPERLINK("https://klasma.github.io/Logging_1381/klagomål/A 42421-2022 FSC-klagomål.docx", "A 42421-2022")</f>
        <v/>
      </c>
      <c r="W56">
        <f>HYPERLINK("https://klasma.github.io/Logging_1381/klagomålsmail/A 42421-2022 FSC-klagomål mail.docx", "A 42421-2022")</f>
        <v/>
      </c>
      <c r="X56">
        <f>HYPERLINK("https://klasma.github.io/Logging_1381/tillsyn/A 42421-2022 tillsynsbegäran.docx", "A 42421-2022")</f>
        <v/>
      </c>
      <c r="Y56">
        <f>HYPERLINK("https://klasma.github.io/Logging_1381/tillsynsmail/A 42421-2022 tillsynsbegäran 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45231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HYPERLINK("https://klasma.github.io/Logging_1383/kartor/A 43362-2022 karta.png", "A 43362-2022")</f>
        <v/>
      </c>
      <c r="V57">
        <f>HYPERLINK("https://klasma.github.io/Logging_1383/klagomål/A 43362-2022 FSC-klagomål.docx", "A 43362-2022")</f>
        <v/>
      </c>
      <c r="W57">
        <f>HYPERLINK("https://klasma.github.io/Logging_1383/klagomålsmail/A 43362-2022 FSC-klagomål mail.docx", "A 43362-2022")</f>
        <v/>
      </c>
      <c r="X57">
        <f>HYPERLINK("https://klasma.github.io/Logging_1383/tillsyn/A 43362-2022 tillsynsbegäran.docx", "A 43362-2022")</f>
        <v/>
      </c>
      <c r="Y57">
        <f>HYPERLINK("https://klasma.github.io/Logging_1383/tillsynsmail/A 43362-2022 tillsynsbegäran 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45231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HYPERLINK("https://klasma.github.io/Logging_1380/kartor/A 44937-2022 karta.png", "A 44937-2022")</f>
        <v/>
      </c>
      <c r="V58">
        <f>HYPERLINK("https://klasma.github.io/Logging_1380/klagomål/A 44937-2022 FSC-klagomål.docx", "A 44937-2022")</f>
        <v/>
      </c>
      <c r="W58">
        <f>HYPERLINK("https://klasma.github.io/Logging_1380/klagomålsmail/A 44937-2022 FSC-klagomål mail.docx", "A 44937-2022")</f>
        <v/>
      </c>
      <c r="X58">
        <f>HYPERLINK("https://klasma.github.io/Logging_1380/tillsyn/A 44937-2022 tillsynsbegäran.docx", "A 44937-2022")</f>
        <v/>
      </c>
      <c r="Y58">
        <f>HYPERLINK("https://klasma.github.io/Logging_1380/tillsynsmail/A 44937-2022 tillsynsbegäran 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45231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HYPERLINK("https://klasma.github.io/Logging_1383/kartor/A 49551-2022 karta.png", "A 49551-2022")</f>
        <v/>
      </c>
      <c r="V59">
        <f>HYPERLINK("https://klasma.github.io/Logging_1383/klagomål/A 49551-2022 FSC-klagomål.docx", "A 49551-2022")</f>
        <v/>
      </c>
      <c r="W59">
        <f>HYPERLINK("https://klasma.github.io/Logging_1383/klagomålsmail/A 49551-2022 FSC-klagomål mail.docx", "A 49551-2022")</f>
        <v/>
      </c>
      <c r="X59">
        <f>HYPERLINK("https://klasma.github.io/Logging_1383/tillsyn/A 49551-2022 tillsynsbegäran.docx", "A 49551-2022")</f>
        <v/>
      </c>
      <c r="Y59">
        <f>HYPERLINK("https://klasma.github.io/Logging_1383/tillsynsmail/A 49551-2022 tillsynsbegäran 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45231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HYPERLINK("https://klasma.github.io/Logging_1384/kartor/A 52318-2022 karta.png", "A 52318-2022")</f>
        <v/>
      </c>
      <c r="V60">
        <f>HYPERLINK("https://klasma.github.io/Logging_1384/klagomål/A 52318-2022 FSC-klagomål.docx", "A 52318-2022")</f>
        <v/>
      </c>
      <c r="W60">
        <f>HYPERLINK("https://klasma.github.io/Logging_1384/klagomålsmail/A 52318-2022 FSC-klagomål mail.docx", "A 52318-2022")</f>
        <v/>
      </c>
      <c r="X60">
        <f>HYPERLINK("https://klasma.github.io/Logging_1384/tillsyn/A 52318-2022 tillsynsbegäran.docx", "A 52318-2022")</f>
        <v/>
      </c>
      <c r="Y60">
        <f>HYPERLINK("https://klasma.github.io/Logging_1384/tillsynsmail/A 52318-2022 tillsynsbegäran 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45231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HYPERLINK("https://klasma.github.io/Logging_1383/kartor/A 57564-2022 karta.png", "A 57564-2022")</f>
        <v/>
      </c>
      <c r="V61">
        <f>HYPERLINK("https://klasma.github.io/Logging_1383/klagomål/A 57564-2022 FSC-klagomål.docx", "A 57564-2022")</f>
        <v/>
      </c>
      <c r="W61">
        <f>HYPERLINK("https://klasma.github.io/Logging_1383/klagomålsmail/A 57564-2022 FSC-klagomål mail.docx", "A 57564-2022")</f>
        <v/>
      </c>
      <c r="X61">
        <f>HYPERLINK("https://klasma.github.io/Logging_1383/tillsyn/A 57564-2022 tillsynsbegäran.docx", "A 57564-2022")</f>
        <v/>
      </c>
      <c r="Y61">
        <f>HYPERLINK("https://klasma.github.io/Logging_1383/tillsynsmail/A 57564-2022 tillsynsbegäran 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45231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HYPERLINK("https://klasma.github.io/Logging_1382/kartor/A 3062-2023 karta.png", "A 3062-2023")</f>
        <v/>
      </c>
      <c r="V62">
        <f>HYPERLINK("https://klasma.github.io/Logging_1382/klagomål/A 3062-2023 FSC-klagomål.docx", "A 3062-2023")</f>
        <v/>
      </c>
      <c r="W62">
        <f>HYPERLINK("https://klasma.github.io/Logging_1382/klagomålsmail/A 3062-2023 FSC-klagomål mail.docx", "A 3062-2023")</f>
        <v/>
      </c>
      <c r="X62">
        <f>HYPERLINK("https://klasma.github.io/Logging_1382/tillsyn/A 3062-2023 tillsynsbegäran.docx", "A 3062-2023")</f>
        <v/>
      </c>
      <c r="Y62">
        <f>HYPERLINK("https://klasma.github.io/Logging_1382/tillsynsmail/A 3062-2023 tillsynsbegäran 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45231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HYPERLINK("https://klasma.github.io/Logging_1384/kartor/A 9006-2023 karta.png", "A 9006-2023")</f>
        <v/>
      </c>
      <c r="V63">
        <f>HYPERLINK("https://klasma.github.io/Logging_1384/klagomål/A 9006-2023 FSC-klagomål.docx", "A 9006-2023")</f>
        <v/>
      </c>
      <c r="W63">
        <f>HYPERLINK("https://klasma.github.io/Logging_1384/klagomålsmail/A 9006-2023 FSC-klagomål mail.docx", "A 9006-2023")</f>
        <v/>
      </c>
      <c r="X63">
        <f>HYPERLINK("https://klasma.github.io/Logging_1384/tillsyn/A 9006-2023 tillsynsbegäran.docx", "A 9006-2023")</f>
        <v/>
      </c>
      <c r="Y63">
        <f>HYPERLINK("https://klasma.github.io/Logging_1384/tillsynsmail/A 9006-2023 tillsynsbegäran 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45231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HYPERLINK("https://klasma.github.io/Logging_1383/kartor/A 23050-2023 karta.png", "A 23050-2023")</f>
        <v/>
      </c>
      <c r="V64">
        <f>HYPERLINK("https://klasma.github.io/Logging_1383/klagomål/A 23050-2023 FSC-klagomål.docx", "A 23050-2023")</f>
        <v/>
      </c>
      <c r="W64">
        <f>HYPERLINK("https://klasma.github.io/Logging_1383/klagomålsmail/A 23050-2023 FSC-klagomål mail.docx", "A 23050-2023")</f>
        <v/>
      </c>
      <c r="X64">
        <f>HYPERLINK("https://klasma.github.io/Logging_1383/tillsyn/A 23050-2023 tillsynsbegäran.docx", "A 23050-2023")</f>
        <v/>
      </c>
      <c r="Y64">
        <f>HYPERLINK("https://klasma.github.io/Logging_1383/tillsynsmail/A 23050-2023 tillsynsbegäran 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45231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HYPERLINK("https://klasma.github.io/Logging_1380/kartor/A 30046-2023 karta.png", "A 30046-2023")</f>
        <v/>
      </c>
      <c r="V65">
        <f>HYPERLINK("https://klasma.github.io/Logging_1380/klagomål/A 30046-2023 FSC-klagomål.docx", "A 30046-2023")</f>
        <v/>
      </c>
      <c r="W65">
        <f>HYPERLINK("https://klasma.github.io/Logging_1380/klagomålsmail/A 30046-2023 FSC-klagomål mail.docx", "A 30046-2023")</f>
        <v/>
      </c>
      <c r="X65">
        <f>HYPERLINK("https://klasma.github.io/Logging_1380/tillsyn/A 30046-2023 tillsynsbegäran.docx", "A 30046-2023")</f>
        <v/>
      </c>
      <c r="Y65">
        <f>HYPERLINK("https://klasma.github.io/Logging_1380/tillsynsmail/A 30046-2023 tillsynsbegäran 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45231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HYPERLINK("https://klasma.github.io/Logging_1383/kartor/A 34831-2023 karta.png", "A 34831-2023")</f>
        <v/>
      </c>
      <c r="V66">
        <f>HYPERLINK("https://klasma.github.io/Logging_1383/klagomål/A 34831-2023 FSC-klagomål.docx", "A 34831-2023")</f>
        <v/>
      </c>
      <c r="W66">
        <f>HYPERLINK("https://klasma.github.io/Logging_1383/klagomålsmail/A 34831-2023 FSC-klagomål mail.docx", "A 34831-2023")</f>
        <v/>
      </c>
      <c r="X66">
        <f>HYPERLINK("https://klasma.github.io/Logging_1383/tillsyn/A 34831-2023 tillsynsbegäran.docx", "A 34831-2023")</f>
        <v/>
      </c>
      <c r="Y66">
        <f>HYPERLINK("https://klasma.github.io/Logging_1383/tillsynsmail/A 34831-2023 tillsynsbegäran 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45231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45231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45231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45231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HYPERLINK("https://klasma.github.io/Logging_1381/kartor/A 48281-2023 karta.png", "A 48281-2023")</f>
        <v/>
      </c>
      <c r="V70">
        <f>HYPERLINK("https://klasma.github.io/Logging_1381/klagomål/A 48281-2023 FSC-klagomål.docx", "A 48281-2023")</f>
        <v/>
      </c>
      <c r="W70">
        <f>HYPERLINK("https://klasma.github.io/Logging_1381/klagomålsmail/A 48281-2023 FSC-klagomål mail.docx", "A 48281-2023")</f>
        <v/>
      </c>
      <c r="X70">
        <f>HYPERLINK("https://klasma.github.io/Logging_1381/tillsyn/A 48281-2023 tillsynsbegäran.docx", "A 48281-2023")</f>
        <v/>
      </c>
      <c r="Y70">
        <f>HYPERLINK("https://klasma.github.io/Logging_1381/tillsynsmail/A 48281-2023 tillsynsbegäran 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45231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45231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45231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45231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45231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45231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45231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45231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45231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45231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45231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45231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45231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45231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45231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45231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45231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45231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45231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45231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45231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45231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45231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45231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45231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45231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45231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45231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45231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45231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45231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45231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45231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45231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45231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45231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45231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45231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45231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45231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45231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45231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45231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45231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45231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45231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45231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45231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45231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45231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45231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45231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45231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45231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45231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45231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45231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45231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45231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45231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45231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45231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45231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45231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45231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45231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45231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45231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45231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45231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45231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45231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45231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45231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45231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45231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45231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45231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45231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45231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45231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45231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45231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45231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45231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45231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45231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45231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45231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45231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45231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45231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45231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45231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45231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45231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45231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45231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45231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45231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45231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45231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45231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45231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45231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45231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45231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45231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45231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45231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45231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45231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45231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45231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45231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45231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45231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45231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45231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45231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45231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45231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45231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45231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45231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45231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45231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45231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45231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45231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45231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45231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45231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45231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45231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45231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45231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45231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45231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45231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45231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45231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45231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45231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45231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45231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45231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45231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45231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45231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45231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45231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45231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45231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45231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45231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45231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45231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45231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45231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45231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45231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45231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45231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45231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45231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45231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45231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45231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45231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45231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45231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45231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45231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45231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45231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45231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45231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45231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45231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45231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45231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45231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45231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45231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45231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45231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45231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45231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45231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45231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45231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45231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45231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45231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45231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45231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45231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45231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45231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45231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45231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45231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45231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45231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45231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45231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45231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45231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45231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45231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45231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45231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45231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45231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45231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45231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45231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45231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45231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45231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45231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45231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45231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45231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45231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45231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45231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45231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45231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45231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45231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45231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45231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45231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45231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45231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45231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45231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45231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45231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45231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45231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45231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45231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45231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45231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45231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45231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45231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45231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45231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45231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45231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45231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45231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45231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45231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45231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45231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45231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45231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45231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45231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45231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45231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45231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45231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45231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45231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45231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45231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45231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45231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45231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45231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45231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45231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45231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45231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45231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45231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45231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45231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45231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45231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45231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45231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45231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45231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45231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45231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45231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45231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45231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45231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45231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45231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45231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45231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45231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45231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45231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45231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45231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45231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45231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45231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45231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45231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45231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45231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45231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45231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45231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45231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45231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45231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45231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45231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45231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45231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45231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45231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45231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45231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45231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45231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45231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45231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45231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45231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45231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45231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45231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45231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45231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45231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45231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45231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45231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45231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45231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45231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45231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45231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45231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45231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45231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45231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45231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45231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45231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45231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45231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45231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45231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45231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45231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45231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45231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45231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45231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45231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45231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45231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45231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45231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45231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45231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45231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45231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45231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45231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45231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45231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45231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45231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45231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45231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45231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45231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45231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45231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45231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45231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45231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45231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45231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45231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45231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45231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45231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45231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45231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45231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45231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45231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45231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45231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45231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45231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45231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45231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45231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45231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45231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45231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45231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45231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45231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45231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45231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45231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45231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45231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45231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45231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45231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45231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45231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45231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45231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45231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45231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45231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45231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45231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45231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45231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45231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45231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45231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45231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45231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45231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45231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45231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45231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45231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45231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45231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45231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45231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45231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45231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45231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45231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45231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45231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45231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45231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45231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45231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45231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45231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45231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45231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45231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45231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45231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45231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45231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45231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45231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45231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45231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45231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45231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45231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45231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45231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45231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45231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45231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45231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45231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45231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45231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45231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45231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45231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45231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45231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45231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45231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45231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45231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45231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45231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45231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45231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45231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45231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45231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45231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45231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45231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45231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45231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45231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45231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45231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45231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45231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45231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45231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45231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45231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45231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45231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45231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45231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45231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45231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45231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45231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45231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45231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45231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45231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45231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45231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45231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45231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45231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45231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45231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45231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45231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45231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45231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45231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45231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45231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45231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45231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45231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45231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45231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45231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45231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45231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45231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45231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45231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45231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45231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45231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45231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45231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45231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45231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45231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45231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45231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45231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45231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45231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45231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45231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45231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45231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45231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45231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45231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45231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45231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45231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45231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45231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45231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45231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45231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45231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45231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45231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45231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45231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45231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45231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45231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45231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45231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45231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45231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45231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45231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45231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45231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45231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45231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45231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45231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45231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45231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45231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45231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45231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45231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45231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45231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45231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45231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45231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45231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45231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45231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45231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45231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45231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45231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45231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45231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45231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45231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45231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45231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45231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45231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45231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45231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45231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45231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45231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45231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45231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45231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45231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45231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45231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45231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45231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45231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45231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45231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45231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45231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45231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45231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45231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45231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45231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45231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45231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45231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45231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45231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45231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45231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45231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45231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45231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45231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45231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45231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45231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45231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45231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45231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45231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45231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45231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45231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45231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45231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45231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45231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45231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45231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45231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45231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45231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45231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45231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45231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45231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45231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45231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45231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45231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45231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45231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45231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45231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45231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45231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45231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45231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45231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45231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45231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45231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45231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45231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45231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45231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45231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45231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45231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45231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45231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45231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45231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45231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45231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45231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45231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45231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45231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45231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45231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45231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45231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45231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45231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45231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45231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45231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45231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45231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45231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45231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45231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45231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45231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45231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45231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45231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45231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45231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45231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45231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45231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45231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45231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45231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45231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45231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45231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45231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45231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45231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45231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45231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45231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45231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45231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45231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45231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45231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45231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45231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45231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45231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45231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45231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45231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45231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45231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45231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45231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45231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45231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45231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45231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45231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45231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45231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45231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45231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45231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45231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45231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45231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45231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45231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45231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45231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45231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45231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45231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45231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45231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45231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45231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45231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45231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45231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45231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45231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45231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45231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45231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45231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45231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45231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45231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45231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45231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45231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45231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45231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45231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45231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45231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45231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45231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45231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45231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45231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45231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45231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45231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45231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45231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45231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45231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45231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45231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45231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45231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45231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45231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45231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45231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45231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45231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45231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45231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45231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45231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45231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45231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45231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45231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45231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45231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45231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45231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45231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45231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45231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45231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45231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45231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45231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45231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45231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45231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45231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45231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45231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45231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45231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45231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45231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45231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45231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45231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45231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45231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45231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45231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45231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45231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45231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45231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45231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45231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45231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45231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45231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45231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45231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45231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45231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45231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45231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45231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45231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45231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45231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45231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45231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45231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45231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45231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45231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45231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45231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45231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45231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45231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45231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45231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45231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45231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45231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45231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45231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45231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45231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45231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45231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45231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45231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45231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45231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45231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45231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45231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45231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45231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45231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45231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45231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45231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45231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45231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45231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45231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45231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45231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45231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45231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45231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45231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45231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45231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45231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45231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45231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45231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45231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45231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45231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45231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45231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45231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45231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45231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45231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45231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45231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45231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45231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45231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45231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45231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45231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45231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45231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45231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45231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45231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45231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45231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45231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45231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45231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45231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45231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45231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45231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45231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45231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45231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45231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45231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45231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45231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45231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45231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45231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45231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45231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45231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45231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45231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45231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45231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45231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45231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45231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45231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45231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45231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45231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45231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45231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45231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45231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45231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45231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45231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45231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45231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45231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45231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45231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45231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45231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45231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45231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45231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45231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45231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45231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45231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45231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45231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45231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45231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45231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45231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45231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45231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45231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45231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45231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45231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45231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45231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45231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45231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45231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45231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45231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45231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45231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45231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45231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45231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45231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45231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45231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45231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45231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45231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45231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45231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45231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45231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45231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45231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45231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45231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45231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45231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45231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45231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45231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45231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45231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45231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45231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45231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45231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45231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45231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45231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45231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45231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45231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45231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45231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45231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45231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45231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45231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45231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45231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45231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45231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45231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45231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45231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45231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45231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45231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45231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45231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45231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45231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45231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45231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45231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45231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45231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45231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45231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45231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45231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45231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45231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45231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45231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45231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45231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45231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45231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45231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45231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45231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45231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45231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45231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45231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45231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45231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45231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45231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45231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45231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45231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45231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45231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45231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45231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45231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45231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45231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45231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45231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45231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45231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45231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45231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45231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45231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45231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45231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45231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45231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45231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45231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45231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45231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45231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45231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45231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45231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45231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45231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45231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45231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45231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45231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45231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45231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45231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45231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45231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45231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45231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45231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45231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45231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45231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45231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45231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45231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45231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45231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45231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45231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45231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45231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45231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45231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45231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45231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45231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45231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45231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45231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45231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45231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45231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45231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45231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45231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45231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45231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45231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45231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45231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45231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45231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45231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45231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45231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45231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45231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45231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45231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45231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45231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45231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45231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45231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45231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45231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45231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45231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45231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45231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45231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45231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45231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45231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45231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45231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45231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45231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45231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45231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45231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45231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45231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45231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45231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45231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45231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45231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45231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45231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45231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45231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45231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45231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45231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45231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45231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45231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45231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45231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45231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45231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45231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45231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45231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45231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45231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45231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45231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45231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45231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45231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45231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45231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45231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45231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45231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45231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45231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45231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45231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45231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45231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45231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45231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45231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45231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45231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45231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45231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45231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45231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45231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45231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45231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45231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45231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45231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45231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45231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45231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45231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45231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45231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45231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45231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45231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45231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45231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45231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45231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45231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45231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45231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45231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45231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45231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45231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45231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45231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45231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45231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45231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45231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45231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45231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45231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45231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45231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45231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45231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45231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45231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45231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45231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45231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45231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45231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45231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45231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45231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45231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45231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45231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45231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45231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45231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45231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45231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45231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45231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45231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45231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45231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45231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45231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45231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45231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45231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45231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45231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45231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45231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45231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45231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45231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45231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45231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45231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45231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45231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45231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45231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45231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45231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45231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45231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45231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45231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45231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45231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45231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45231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45231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45231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45231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45231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45231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45231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45231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45231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45231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45231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45231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45231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45231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45231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45231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45231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45231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45231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45231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45231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45231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45231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45231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45231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45231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45231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45231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45231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45231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45231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45231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45231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45231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45231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45231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45231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45231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45231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45231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45231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45231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45231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45231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45231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45231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45231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45231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45231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45231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45231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45231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45231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45231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45231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45231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45231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45231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45231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45231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45231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45231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45231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45231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45231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45231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45231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45231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45231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45231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45231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45231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45231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45231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45231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45231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45231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45231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45231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45231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45231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45231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45231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45231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45231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45231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45231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45231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45231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45231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45231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45231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45231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45231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45231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45231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45231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45231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45231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45231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45231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45231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45231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45231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45231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45231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45231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45231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45231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45231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45231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45231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45231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45231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45231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45231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45231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45231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45231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45231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45231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45231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45231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45231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45231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45231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45231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45231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45231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45231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45231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45231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45231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45231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45231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45231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45231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45231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45231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45231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45231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45231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45231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45231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45231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45231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45231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45231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45231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45231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45231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45231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45231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45231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45231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45231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45231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45231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45231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45231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45231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45231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45231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45231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45231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45231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45231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45231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45231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45231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45231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45231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45231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45231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45231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45231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45231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45231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45231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45231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45231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45231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45231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45231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45231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45231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45231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45231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45231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45231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45231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45231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45231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45231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45231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45231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45231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45231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45231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45231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45231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45231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45231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45231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45231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45231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45231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45231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45231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45231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45231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45231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45231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45231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45231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45231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45231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45231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45231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45231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45231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45231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45231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45231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45231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45231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45231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45231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45231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45231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45231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45231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45231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45231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45231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45231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45231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45231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45231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45231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45231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45231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45231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45231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45231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45231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45231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45231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45231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45231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45231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45231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45231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45231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45231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45231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45231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45231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45231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45231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45231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45231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45231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45231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45231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45231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45231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45231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45231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45231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45231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45231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45231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45231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45231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45231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45231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45231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45231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45231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45231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45231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45231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45231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45231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45231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45231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45231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45231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45231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45231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45231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45231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45231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45231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45231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45231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45231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45231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45231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45231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45231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45231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45231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45231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45231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45231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45231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45231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45231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45231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45231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45231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45231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45231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45231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45231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45231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45231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45231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45231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45231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45231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45231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45231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45231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45231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45231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45231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45231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45231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45231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45231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45231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45231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45231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45231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45231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45231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45231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45231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45231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45231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45231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45231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45231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45231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45231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45231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45231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45231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45231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45231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45231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45231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45231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45231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45231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45231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45231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45231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45231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45231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45231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45231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45231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45231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45231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45231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45231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45231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45231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45231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45231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45231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45231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45231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45231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45231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45231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45231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45231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45231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45231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45231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45231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45231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45231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45231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45231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45231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45231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45231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45231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45231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45231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45231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45231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45231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45231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45231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45231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45231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45231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45231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45231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45231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45231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45231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45231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45231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45231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45231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45231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45231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45231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45231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45231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45231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45231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45231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45231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45231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45231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45231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45231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45231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45231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45231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45231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45231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45231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45231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45231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45231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45231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45231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45231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45231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45231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45231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45231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45231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45231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45231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45231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45231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45231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45231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45231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45231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45231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45231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45231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45231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45231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45231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45231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45231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45231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45231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45231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45231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45231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45231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45231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45231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45231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45231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45231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45231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45231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45231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45231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45231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45231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45231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45231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45231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45231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45231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45231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45231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45231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45231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45231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45231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45231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45231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45231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45231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45231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45231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45231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45231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45231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45231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45231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45231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45231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45231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45231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45231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45231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45231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45231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45231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45231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45231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45231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45231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45231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45231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45231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45231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45231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45231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45231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45231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45231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45231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45231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45231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45231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45231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45231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45231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45231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45231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45231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45231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45231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45231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45231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45231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45231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45231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45231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45231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45231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45231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45231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45231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45231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45231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45231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45231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45231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45231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45231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45231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45231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45231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45231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45231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45231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45231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45231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45231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45231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45231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45231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45231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45231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45231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45231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45231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45231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45231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45231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45231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45231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45231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45231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45231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45231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45231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45231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45231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45231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45231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45231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45231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45231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45231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45231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45231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45231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45231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45231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45231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45231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45231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45231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45231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45231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45231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45231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45231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45231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45231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45231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45231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45231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45231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45231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45231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45231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45231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45231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45231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45231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45231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45231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45231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45231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45231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45231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45231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45231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45231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45231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45231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45231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45231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45231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45231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45231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45231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45231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45231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45231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45231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45231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45231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45231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45231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45231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45231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45231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45231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45231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45231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45231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45231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45231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45231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45231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45231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45231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45231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45231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45231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45231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45231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45231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45231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45231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45231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45231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45231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45231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45231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45231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45231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45231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45231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45231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45231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45231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45231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45231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45231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45231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45231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45231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45231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45231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45231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45231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45231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45231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45231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45231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45231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45231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45231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45231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45231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45231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45231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45231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45231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45231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45231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45231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45231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45231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45231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45231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45231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45231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45231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45231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45231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45231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45231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45231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45231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45231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45231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45231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45231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45231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45231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45231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45231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45231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45231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45231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45231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45231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45231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45231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45231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45231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45231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45231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45231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45231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45231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45231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45231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45231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45231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45231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45231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45231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45231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45231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45231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45231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45231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45231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45231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45231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45231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45231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45231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45231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45231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45231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45231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45231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45231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45231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45231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45231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45231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45231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45231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45231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45231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45231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45231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45231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45231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45231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45231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45231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45231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45231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45231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45231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45231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45231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45231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45231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45231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45231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45231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45231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45231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45231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45231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45231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45231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45231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45231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45231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45231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45231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45231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45231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45231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45231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45231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45231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45231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45231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45231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45231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45231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45231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45231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45231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45231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45231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45231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45231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45231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45231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45231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45231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45231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45231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45231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45231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45231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45231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45231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45231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45231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45231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45231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45231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45231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45231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45231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45231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45231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45231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45231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45231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45231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45231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45231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45231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45231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45231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45231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45231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45231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45231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45231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45231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45231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45231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45231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45231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45231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45231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45231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45231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45231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45231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45231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45231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45231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45231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45231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45231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45231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45231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45231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45231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45231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45231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45231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45231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45231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45231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45231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45231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45231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45231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45231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45231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45231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45231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45231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45231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45231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45231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45231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45231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45231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45231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45231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45231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45231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45231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45231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45231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45231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45231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45231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45231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45231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45231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45231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45231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45231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45231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45231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45231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45231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45231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45231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45231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45231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45231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45231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45231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45231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45231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45231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45231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45231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45231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45231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45231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45231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45231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45231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49393-2023</t>
        </is>
      </c>
      <c r="B2356" s="1" t="n">
        <v>45211</v>
      </c>
      <c r="C2356" s="1" t="n">
        <v>45231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49600-2023</t>
        </is>
      </c>
      <c r="B2357" s="1" t="n">
        <v>45211</v>
      </c>
      <c r="C2357" s="1" t="n">
        <v>45231</v>
      </c>
      <c r="D2357" t="inlineStr">
        <is>
          <t>HALLANDS LÄN</t>
        </is>
      </c>
      <c r="E2357" t="inlineStr">
        <is>
          <t>FALKENBERG</t>
        </is>
      </c>
      <c r="G2357" t="n">
        <v>3.4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49549-2023</t>
        </is>
      </c>
      <c r="B2358" s="1" t="n">
        <v>45211</v>
      </c>
      <c r="C2358" s="1" t="n">
        <v>45231</v>
      </c>
      <c r="D2358" t="inlineStr">
        <is>
          <t>HALLANDS LÄN</t>
        </is>
      </c>
      <c r="E2358" t="inlineStr">
        <is>
          <t>LAHOLM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49608-2023</t>
        </is>
      </c>
      <c r="B2359" s="1" t="n">
        <v>45211</v>
      </c>
      <c r="C2359" s="1" t="n">
        <v>45231</v>
      </c>
      <c r="D2359" t="inlineStr">
        <is>
          <t>HALLANDS LÄN</t>
        </is>
      </c>
      <c r="E2359" t="inlineStr">
        <is>
          <t>FALKENBERG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49731-2023</t>
        </is>
      </c>
      <c r="B2360" s="1" t="n">
        <v>45212</v>
      </c>
      <c r="C2360" s="1" t="n">
        <v>45231</v>
      </c>
      <c r="D2360" t="inlineStr">
        <is>
          <t>HALLANDS LÄN</t>
        </is>
      </c>
      <c r="E2360" t="inlineStr">
        <is>
          <t>HYLTE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49760-2023</t>
        </is>
      </c>
      <c r="B2361" s="1" t="n">
        <v>45212</v>
      </c>
      <c r="C2361" s="1" t="n">
        <v>45231</v>
      </c>
      <c r="D2361" t="inlineStr">
        <is>
          <t>HALLANDS LÄN</t>
        </is>
      </c>
      <c r="E2361" t="inlineStr">
        <is>
          <t>FALKENBERG</t>
        </is>
      </c>
      <c r="G2361" t="n">
        <v>3.6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50466-2023</t>
        </is>
      </c>
      <c r="B2362" s="1" t="n">
        <v>45216</v>
      </c>
      <c r="C2362" s="1" t="n">
        <v>45231</v>
      </c>
      <c r="D2362" t="inlineStr">
        <is>
          <t>HALLANDS LÄN</t>
        </is>
      </c>
      <c r="E2362" t="inlineStr">
        <is>
          <t>VARBERG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50682-2023</t>
        </is>
      </c>
      <c r="B2363" s="1" t="n">
        <v>45217</v>
      </c>
      <c r="C2363" s="1" t="n">
        <v>45231</v>
      </c>
      <c r="D2363" t="inlineStr">
        <is>
          <t>HALLANDS LÄN</t>
        </is>
      </c>
      <c r="E2363" t="inlineStr">
        <is>
          <t>VARBERG</t>
        </is>
      </c>
      <c r="G2363" t="n">
        <v>1.7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50681-2023</t>
        </is>
      </c>
      <c r="B2364" s="1" t="n">
        <v>45217</v>
      </c>
      <c r="C2364" s="1" t="n">
        <v>45231</v>
      </c>
      <c r="D2364" t="inlineStr">
        <is>
          <t>HALLANDS LÄN</t>
        </is>
      </c>
      <c r="E2364" t="inlineStr">
        <is>
          <t>VARBERG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50603-2023</t>
        </is>
      </c>
      <c r="B2365" s="1" t="n">
        <v>45217</v>
      </c>
      <c r="C2365" s="1" t="n">
        <v>45231</v>
      </c>
      <c r="D2365" t="inlineStr">
        <is>
          <t>HALLANDS LÄN</t>
        </is>
      </c>
      <c r="E2365" t="inlineStr">
        <is>
          <t>HALMSTAD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50791-2023</t>
        </is>
      </c>
      <c r="B2366" s="1" t="n">
        <v>45217</v>
      </c>
      <c r="C2366" s="1" t="n">
        <v>45231</v>
      </c>
      <c r="D2366" t="inlineStr">
        <is>
          <t>HALLANDS LÄN</t>
        </is>
      </c>
      <c r="E2366" t="inlineStr">
        <is>
          <t>HALMSTAD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51036-2023</t>
        </is>
      </c>
      <c r="B2367" s="1" t="n">
        <v>45218</v>
      </c>
      <c r="C2367" s="1" t="n">
        <v>45231</v>
      </c>
      <c r="D2367" t="inlineStr">
        <is>
          <t>HALLANDS LÄN</t>
        </is>
      </c>
      <c r="E2367" t="inlineStr">
        <is>
          <t>VARBERG</t>
        </is>
      </c>
      <c r="G2367" t="n">
        <v>3.5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52283-2023</t>
        </is>
      </c>
      <c r="B2368" s="1" t="n">
        <v>45224</v>
      </c>
      <c r="C2368" s="1" t="n">
        <v>45231</v>
      </c>
      <c r="D2368" t="inlineStr">
        <is>
          <t>HALLANDS LÄN</t>
        </is>
      </c>
      <c r="E2368" t="inlineStr">
        <is>
          <t>VARBERG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52155-2023</t>
        </is>
      </c>
      <c r="B2369" s="1" t="n">
        <v>45224</v>
      </c>
      <c r="C2369" s="1" t="n">
        <v>45231</v>
      </c>
      <c r="D2369" t="inlineStr">
        <is>
          <t>HALLANDS LÄN</t>
        </is>
      </c>
      <c r="E2369" t="inlineStr">
        <is>
          <t>LAHOLM</t>
        </is>
      </c>
      <c r="G2369" t="n">
        <v>2.6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52251-2023</t>
        </is>
      </c>
      <c r="B2370" s="1" t="n">
        <v>45224</v>
      </c>
      <c r="C2370" s="1" t="n">
        <v>45231</v>
      </c>
      <c r="D2370" t="inlineStr">
        <is>
          <t>HALLANDS LÄN</t>
        </is>
      </c>
      <c r="E2370" t="inlineStr">
        <is>
          <t>VARBERG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52253-2023</t>
        </is>
      </c>
      <c r="B2371" s="1" t="n">
        <v>45224</v>
      </c>
      <c r="C2371" s="1" t="n">
        <v>45231</v>
      </c>
      <c r="D2371" t="inlineStr">
        <is>
          <t>HALLANDS LÄN</t>
        </is>
      </c>
      <c r="E2371" t="inlineStr">
        <is>
          <t>HALMSTAD</t>
        </is>
      </c>
      <c r="G2371" t="n">
        <v>1.3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52467-2023</t>
        </is>
      </c>
      <c r="B2372" s="1" t="n">
        <v>45225</v>
      </c>
      <c r="C2372" s="1" t="n">
        <v>45231</v>
      </c>
      <c r="D2372" t="inlineStr">
        <is>
          <t>HALLANDS LÄN</t>
        </is>
      </c>
      <c r="E2372" t="inlineStr">
        <is>
          <t>HYLTE</t>
        </is>
      </c>
      <c r="G2372" t="n">
        <v>0.8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53126-2023</t>
        </is>
      </c>
      <c r="B2373" s="1" t="n">
        <v>45229</v>
      </c>
      <c r="C2373" s="1" t="n">
        <v>45231</v>
      </c>
      <c r="D2373" t="inlineStr">
        <is>
          <t>HALLANDS LÄN</t>
        </is>
      </c>
      <c r="E2373" t="inlineStr">
        <is>
          <t>HALMSTAD</t>
        </is>
      </c>
      <c r="G2373" t="n">
        <v>4.1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53207-2023</t>
        </is>
      </c>
      <c r="B2374" s="1" t="n">
        <v>45229</v>
      </c>
      <c r="C2374" s="1" t="n">
        <v>45231</v>
      </c>
      <c r="D2374" t="inlineStr">
        <is>
          <t>HALLANDS LÄN</t>
        </is>
      </c>
      <c r="E2374" t="inlineStr">
        <is>
          <t>HYLTE</t>
        </is>
      </c>
      <c r="G2374" t="n">
        <v>5.6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>
      <c r="A2375" t="inlineStr">
        <is>
          <t>A 53693-2023</t>
        </is>
      </c>
      <c r="B2375" s="1" t="n">
        <v>45230</v>
      </c>
      <c r="C2375" s="1" t="n">
        <v>45231</v>
      </c>
      <c r="D2375" t="inlineStr">
        <is>
          <t>HALLANDS LÄN</t>
        </is>
      </c>
      <c r="E2375" t="inlineStr">
        <is>
          <t>VARBERG</t>
        </is>
      </c>
      <c r="G2375" t="n">
        <v>2.8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2023-11-01T06:21:04Z</dcterms:created>
  <dcterms:modified xmlns:dcterms="http://purl.org/dc/terms/" xmlns:xsi="http://www.w3.org/2001/XMLSchema-instance" xsi:type="dcterms:W3CDTF">2023-11-01T06:21:05Z</dcterms:modified>
</cp:coreProperties>
</file>