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45186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8503-2019.xlsx", "A 8503-2019")</f>
        <v/>
      </c>
      <c r="T2">
        <f>HYPERLINK("https://klasma.github.io/Logging_HALLEFORS/kartor/A 8503-2019.png", "A 8503-2019")</f>
        <v/>
      </c>
      <c r="V2">
        <f>HYPERLINK("https://klasma.github.io/Logging_HALLEFORS/klagomål/A 8503-2019.docx", "A 8503-2019")</f>
        <v/>
      </c>
      <c r="W2">
        <f>HYPERLINK("https://klasma.github.io/Logging_HALLEFORS/klagomålsmail/A 8503-2019.docx", "A 8503-2019")</f>
        <v/>
      </c>
      <c r="X2">
        <f>HYPERLINK("https://klasma.github.io/Logging_HALLEFORS/tillsyn/A 8503-2019.docx", "A 8503-2019")</f>
        <v/>
      </c>
      <c r="Y2">
        <f>HYPERLINK("https://klasma.github.io/Logging_HALLEFORS/tillsynsmail/A 8503-2019.docx", "A 8503-2019")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45186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8507-2019.xlsx", "A 8507-2019")</f>
        <v/>
      </c>
      <c r="T3">
        <f>HYPERLINK("https://klasma.github.io/Logging_HALLEFORS/kartor/A 8507-2019.png", "A 8507-2019")</f>
        <v/>
      </c>
      <c r="U3">
        <f>HYPERLINK("https://klasma.github.io/Logging_HALLEFORS/knärot/A 8507-2019.png", "A 8507-2019")</f>
        <v/>
      </c>
      <c r="V3">
        <f>HYPERLINK("https://klasma.github.io/Logging_HALLEFORS/klagomål/A 8507-2019.docx", "A 8507-2019")</f>
        <v/>
      </c>
      <c r="W3">
        <f>HYPERLINK("https://klasma.github.io/Logging_HALLEFORS/klagomålsmail/A 8507-2019.docx", "A 8507-2019")</f>
        <v/>
      </c>
      <c r="X3">
        <f>HYPERLINK("https://klasma.github.io/Logging_HALLEFORS/tillsyn/A 8507-2019.docx", "A 8507-2019")</f>
        <v/>
      </c>
      <c r="Y3">
        <f>HYPERLINK("https://klasma.github.io/Logging_HALLEFORS/tillsynsmail/A 8507-2019.docx", "A 8507-2019")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45186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25291-2019.xlsx", "A 25291-2019")</f>
        <v/>
      </c>
      <c r="T4">
        <f>HYPERLINK("https://klasma.github.io/Logging_HALLEFORS/kartor/A 25291-2019.png", "A 25291-2019")</f>
        <v/>
      </c>
      <c r="V4">
        <f>HYPERLINK("https://klasma.github.io/Logging_HALLEFORS/klagomål/A 25291-2019.docx", "A 25291-2019")</f>
        <v/>
      </c>
      <c r="W4">
        <f>HYPERLINK("https://klasma.github.io/Logging_HALLEFORS/klagomålsmail/A 25291-2019.docx", "A 25291-2019")</f>
        <v/>
      </c>
      <c r="X4">
        <f>HYPERLINK("https://klasma.github.io/Logging_HALLEFORS/tillsyn/A 25291-2019.docx", "A 25291-2019")</f>
        <v/>
      </c>
      <c r="Y4">
        <f>HYPERLINK("https://klasma.github.io/Logging_HALLEFORS/tillsynsmail/A 25291-2019.docx", "A 25291-2019")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45186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5099-2019.xlsx", "A 5099-2019")</f>
        <v/>
      </c>
      <c r="T5">
        <f>HYPERLINK("https://klasma.github.io/Logging_HALLEFORS/kartor/A 5099-2019.png", "A 5099-2019")</f>
        <v/>
      </c>
      <c r="V5">
        <f>HYPERLINK("https://klasma.github.io/Logging_HALLEFORS/klagomål/A 5099-2019.docx", "A 5099-2019")</f>
        <v/>
      </c>
      <c r="W5">
        <f>HYPERLINK("https://klasma.github.io/Logging_HALLEFORS/klagomålsmail/A 5099-2019.docx", "A 5099-2019")</f>
        <v/>
      </c>
      <c r="X5">
        <f>HYPERLINK("https://klasma.github.io/Logging_HALLEFORS/tillsyn/A 5099-2019.docx", "A 5099-2019")</f>
        <v/>
      </c>
      <c r="Y5">
        <f>HYPERLINK("https://klasma.github.io/Logging_HALLEFORS/tillsynsmail/A 5099-2019.docx", "A 5099-2019")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45186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41546-2019.xlsx", "A 41546-2019")</f>
        <v/>
      </c>
      <c r="T6">
        <f>HYPERLINK("https://klasma.github.io/Logging_HALLEFORS/kartor/A 41546-2019.png", "A 41546-2019")</f>
        <v/>
      </c>
      <c r="V6">
        <f>HYPERLINK("https://klasma.github.io/Logging_HALLEFORS/klagomål/A 41546-2019.docx", "A 41546-2019")</f>
        <v/>
      </c>
      <c r="W6">
        <f>HYPERLINK("https://klasma.github.io/Logging_HALLEFORS/klagomålsmail/A 41546-2019.docx", "A 41546-2019")</f>
        <v/>
      </c>
      <c r="X6">
        <f>HYPERLINK("https://klasma.github.io/Logging_HALLEFORS/tillsyn/A 41546-2019.docx", "A 41546-2019")</f>
        <v/>
      </c>
      <c r="Y6">
        <f>HYPERLINK("https://klasma.github.io/Logging_HALLEFORS/tillsynsmail/A 41546-2019.docx", "A 41546-2019")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45186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52328-2019.xlsx", "A 52328-2019")</f>
        <v/>
      </c>
      <c r="T7">
        <f>HYPERLINK("https://klasma.github.io/Logging_HALLEFORS/kartor/A 52328-2019.png", "A 52328-2019")</f>
        <v/>
      </c>
      <c r="V7">
        <f>HYPERLINK("https://klasma.github.io/Logging_HALLEFORS/klagomål/A 52328-2019.docx", "A 52328-2019")</f>
        <v/>
      </c>
      <c r="W7">
        <f>HYPERLINK("https://klasma.github.io/Logging_HALLEFORS/klagomålsmail/A 52328-2019.docx", "A 52328-2019")</f>
        <v/>
      </c>
      <c r="X7">
        <f>HYPERLINK("https://klasma.github.io/Logging_HALLEFORS/tillsyn/A 52328-2019.docx", "A 52328-2019")</f>
        <v/>
      </c>
      <c r="Y7">
        <f>HYPERLINK("https://klasma.github.io/Logging_HALLEFORS/tillsynsmail/A 52328-2019.docx", "A 52328-2019")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45186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58760-2020.xlsx", "A 58760-2020")</f>
        <v/>
      </c>
      <c r="T8">
        <f>HYPERLINK("https://klasma.github.io/Logging_HALLEFORS/kartor/A 58760-2020.png", "A 58760-2020")</f>
        <v/>
      </c>
      <c r="V8">
        <f>HYPERLINK("https://klasma.github.io/Logging_HALLEFORS/klagomål/A 58760-2020.docx", "A 58760-2020")</f>
        <v/>
      </c>
      <c r="W8">
        <f>HYPERLINK("https://klasma.github.io/Logging_HALLEFORS/klagomålsmail/A 58760-2020.docx", "A 58760-2020")</f>
        <v/>
      </c>
      <c r="X8">
        <f>HYPERLINK("https://klasma.github.io/Logging_HALLEFORS/tillsyn/A 58760-2020.docx", "A 58760-2020")</f>
        <v/>
      </c>
      <c r="Y8">
        <f>HYPERLINK("https://klasma.github.io/Logging_HALLEFORS/tillsynsmail/A 58760-2020.docx", "A 58760-2020")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45186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5360-2022.xlsx", "A 5360-2022")</f>
        <v/>
      </c>
      <c r="T9">
        <f>HYPERLINK("https://klasma.github.io/Logging_HALLEFORS/kartor/A 5360-2022.png", "A 5360-2022")</f>
        <v/>
      </c>
      <c r="V9">
        <f>HYPERLINK("https://klasma.github.io/Logging_HALLEFORS/klagomål/A 5360-2022.docx", "A 5360-2022")</f>
        <v/>
      </c>
      <c r="W9">
        <f>HYPERLINK("https://klasma.github.io/Logging_HALLEFORS/klagomålsmail/A 5360-2022.docx", "A 5360-2022")</f>
        <v/>
      </c>
      <c r="X9">
        <f>HYPERLINK("https://klasma.github.io/Logging_HALLEFORS/tillsyn/A 5360-2022.docx", "A 5360-2022")</f>
        <v/>
      </c>
      <c r="Y9">
        <f>HYPERLINK("https://klasma.github.io/Logging_HALLEFORS/tillsynsmail/A 5360-2022.docx", "A 5360-2022")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45186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60270-2019.xlsx", "A 60270-2019")</f>
        <v/>
      </c>
      <c r="T10">
        <f>HYPERLINK("https://klasma.github.io/Logging_HALLEFORS/kartor/A 60270-2019.png", "A 60270-2019")</f>
        <v/>
      </c>
      <c r="V10">
        <f>HYPERLINK("https://klasma.github.io/Logging_HALLEFORS/klagomål/A 60270-2019.docx", "A 60270-2019")</f>
        <v/>
      </c>
      <c r="W10">
        <f>HYPERLINK("https://klasma.github.io/Logging_HALLEFORS/klagomålsmail/A 60270-2019.docx", "A 60270-2019")</f>
        <v/>
      </c>
      <c r="X10">
        <f>HYPERLINK("https://klasma.github.io/Logging_HALLEFORS/tillsyn/A 60270-2019.docx", "A 60270-2019")</f>
        <v/>
      </c>
      <c r="Y10">
        <f>HYPERLINK("https://klasma.github.io/Logging_HALLEFORS/tillsynsmail/A 60270-2019.docx", "A 60270-2019")</f>
        <v/>
      </c>
    </row>
    <row r="11" ht="15" customHeight="1">
      <c r="A11" t="inlineStr">
        <is>
          <t>A 21860-2020</t>
        </is>
      </c>
      <c r="B11" s="1" t="n">
        <v>43958</v>
      </c>
      <c r="C11" s="1" t="n">
        <v>45186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Vickerglasvinge</t>
        </is>
      </c>
      <c r="S11">
        <f>HYPERLINK("https://klasma.github.io/Logging_HALLEFORS/artfynd/A 21860-2020.xlsx", "A 21860-2020")</f>
        <v/>
      </c>
      <c r="T11">
        <f>HYPERLINK("https://klasma.github.io/Logging_HALLEFORS/kartor/A 21860-2020.png", "A 21860-2020")</f>
        <v/>
      </c>
      <c r="U11">
        <f>HYPERLINK("https://klasma.github.io/Logging_HALLEFORS/knärot/A 21860-2020.png", "A 21860-2020")</f>
        <v/>
      </c>
      <c r="V11">
        <f>HYPERLINK("https://klasma.github.io/Logging_HALLEFORS/klagomål/A 21860-2020.docx", "A 21860-2020")</f>
        <v/>
      </c>
      <c r="W11">
        <f>HYPERLINK("https://klasma.github.io/Logging_HALLEFORS/klagomålsmail/A 21860-2020.docx", "A 21860-2020")</f>
        <v/>
      </c>
      <c r="X11">
        <f>HYPERLINK("https://klasma.github.io/Logging_HALLEFORS/tillsyn/A 21860-2020.docx", "A 21860-2020")</f>
        <v/>
      </c>
      <c r="Y11">
        <f>HYPERLINK("https://klasma.github.io/Logging_HALLEFORS/tillsynsmail/A 21860-2020.docx", "A 21860-2020")</f>
        <v/>
      </c>
    </row>
    <row r="12" ht="15" customHeight="1">
      <c r="A12" t="inlineStr">
        <is>
          <t>A 52079-2021</t>
        </is>
      </c>
      <c r="B12" s="1" t="n">
        <v>44463</v>
      </c>
      <c r="C12" s="1" t="n">
        <v>45186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21.6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HYPERLINK("https://klasma.github.io/Logging_HALLEFORS/artfynd/A 52079-2021.xlsx", "A 52079-2021")</f>
        <v/>
      </c>
      <c r="T12">
        <f>HYPERLINK("https://klasma.github.io/Logging_HALLEFORS/kartor/A 52079-2021.png", "A 52079-2021")</f>
        <v/>
      </c>
      <c r="V12">
        <f>HYPERLINK("https://klasma.github.io/Logging_HALLEFORS/klagomål/A 52079-2021.docx", "A 52079-2021")</f>
        <v/>
      </c>
      <c r="W12">
        <f>HYPERLINK("https://klasma.github.io/Logging_HALLEFORS/klagomålsmail/A 52079-2021.docx", "A 52079-2021")</f>
        <v/>
      </c>
      <c r="X12">
        <f>HYPERLINK("https://klasma.github.io/Logging_HALLEFORS/tillsyn/A 52079-2021.docx", "A 52079-2021")</f>
        <v/>
      </c>
      <c r="Y12">
        <f>HYPERLINK("https://klasma.github.io/Logging_HALLEFORS/tillsynsmail/A 52079-2021.docx", "A 52079-2021")</f>
        <v/>
      </c>
    </row>
    <row r="13" ht="15" customHeight="1">
      <c r="A13" t="inlineStr">
        <is>
          <t>A 27134-2022</t>
        </is>
      </c>
      <c r="B13" s="1" t="n">
        <v>44741</v>
      </c>
      <c r="C13" s="1" t="n">
        <v>45186</v>
      </c>
      <c r="D13" t="inlineStr">
        <is>
          <t>ÖREBRO LÄN</t>
        </is>
      </c>
      <c r="E13" t="inlineStr">
        <is>
          <t>HÄLLEFORS</t>
        </is>
      </c>
      <c r="F13" t="inlineStr">
        <is>
          <t>Bergvik skog väst AB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HYPERLINK("https://klasma.github.io/Logging_HALLEFORS/artfynd/A 27134-2022.xlsx", "A 27134-2022")</f>
        <v/>
      </c>
      <c r="T13">
        <f>HYPERLINK("https://klasma.github.io/Logging_HALLEFORS/kartor/A 27134-2022.png", "A 27134-2022")</f>
        <v/>
      </c>
      <c r="V13">
        <f>HYPERLINK("https://klasma.github.io/Logging_HALLEFORS/klagomål/A 27134-2022.docx", "A 27134-2022")</f>
        <v/>
      </c>
      <c r="W13">
        <f>HYPERLINK("https://klasma.github.io/Logging_HALLEFORS/klagomålsmail/A 27134-2022.docx", "A 27134-2022")</f>
        <v/>
      </c>
      <c r="X13">
        <f>HYPERLINK("https://klasma.github.io/Logging_HALLEFORS/tillsyn/A 27134-2022.docx", "A 27134-2022")</f>
        <v/>
      </c>
      <c r="Y13">
        <f>HYPERLINK("https://klasma.github.io/Logging_HALLEFORS/tillsynsmail/A 27134-2022.docx", "A 27134-2022")</f>
        <v/>
      </c>
    </row>
    <row r="14" ht="15" customHeight="1">
      <c r="A14" t="inlineStr">
        <is>
          <t>A 39540-2022</t>
        </is>
      </c>
      <c r="B14" s="1" t="n">
        <v>44818</v>
      </c>
      <c r="C14" s="1" t="n">
        <v>45186</v>
      </c>
      <c r="D14" t="inlineStr">
        <is>
          <t>ÖREBRO LÄN</t>
        </is>
      </c>
      <c r="E14" t="inlineStr">
        <is>
          <t>HÄLLEFORS</t>
        </is>
      </c>
      <c r="G14" t="n">
        <v>0.5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Norrlandslav</t>
        </is>
      </c>
      <c r="S14">
        <f>HYPERLINK("https://klasma.github.io/Logging_HALLEFORS/artfynd/A 39540-2022.xlsx", "A 39540-2022")</f>
        <v/>
      </c>
      <c r="T14">
        <f>HYPERLINK("https://klasma.github.io/Logging_HALLEFORS/kartor/A 39540-2022.png", "A 39540-2022")</f>
        <v/>
      </c>
      <c r="V14">
        <f>HYPERLINK("https://klasma.github.io/Logging_HALLEFORS/klagomål/A 39540-2022.docx", "A 39540-2022")</f>
        <v/>
      </c>
      <c r="W14">
        <f>HYPERLINK("https://klasma.github.io/Logging_HALLEFORS/klagomålsmail/A 39540-2022.docx", "A 39540-2022")</f>
        <v/>
      </c>
      <c r="X14">
        <f>HYPERLINK("https://klasma.github.io/Logging_HALLEFORS/tillsyn/A 39540-2022.docx", "A 39540-2022")</f>
        <v/>
      </c>
      <c r="Y14">
        <f>HYPERLINK("https://klasma.github.io/Logging_HALLEFORS/tillsynsmail/A 39540-2022.docx", "A 39540-2022")</f>
        <v/>
      </c>
    </row>
    <row r="15" ht="15" customHeight="1">
      <c r="A15" t="inlineStr">
        <is>
          <t>A 54267-2022</t>
        </is>
      </c>
      <c r="B15" s="1" t="n">
        <v>44882</v>
      </c>
      <c r="C15" s="1" t="n">
        <v>45186</v>
      </c>
      <c r="D15" t="inlineStr">
        <is>
          <t>ÖREBRO LÄN</t>
        </is>
      </c>
      <c r="E15" t="inlineStr">
        <is>
          <t>HÄLLEFORS</t>
        </is>
      </c>
      <c r="F15" t="inlineStr">
        <is>
          <t>Bergvik skog väst AB</t>
        </is>
      </c>
      <c r="G15" t="n">
        <v>1.3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HYPERLINK("https://klasma.github.io/Logging_HALLEFORS/artfynd/A 54267-2022.xlsx", "A 54267-2022")</f>
        <v/>
      </c>
      <c r="T15">
        <f>HYPERLINK("https://klasma.github.io/Logging_HALLEFORS/kartor/A 54267-2022.png", "A 54267-2022")</f>
        <v/>
      </c>
      <c r="U15">
        <f>HYPERLINK("https://klasma.github.io/Logging_HALLEFORS/knärot/A 54267-2022.png", "A 54267-2022")</f>
        <v/>
      </c>
      <c r="V15">
        <f>HYPERLINK("https://klasma.github.io/Logging_HALLEFORS/klagomål/A 54267-2022.docx", "A 54267-2022")</f>
        <v/>
      </c>
      <c r="W15">
        <f>HYPERLINK("https://klasma.github.io/Logging_HALLEFORS/klagomålsmail/A 54267-2022.docx", "A 54267-2022")</f>
        <v/>
      </c>
      <c r="X15">
        <f>HYPERLINK("https://klasma.github.io/Logging_HALLEFORS/tillsyn/A 54267-2022.docx", "A 54267-2022")</f>
        <v/>
      </c>
      <c r="Y15">
        <f>HYPERLINK("https://klasma.github.io/Logging_HALLEFORS/tillsynsmail/A 54267-2022.docx", "A 54267-2022")</f>
        <v/>
      </c>
    </row>
    <row r="16" ht="15" customHeight="1">
      <c r="A16" t="inlineStr">
        <is>
          <t>A 60162-2022</t>
        </is>
      </c>
      <c r="B16" s="1" t="n">
        <v>44909</v>
      </c>
      <c r="C16" s="1" t="n">
        <v>45186</v>
      </c>
      <c r="D16" t="inlineStr">
        <is>
          <t>ÖREBRO LÄN</t>
        </is>
      </c>
      <c r="E16" t="inlineStr">
        <is>
          <t>HÄLLEFORS</t>
        </is>
      </c>
      <c r="G16" t="n">
        <v>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HYPERLINK("https://klasma.github.io/Logging_HALLEFORS/artfynd/A 60162-2022.xlsx", "A 60162-2022")</f>
        <v/>
      </c>
      <c r="T16">
        <f>HYPERLINK("https://klasma.github.io/Logging_HALLEFORS/kartor/A 60162-2022.png", "A 60162-2022")</f>
        <v/>
      </c>
      <c r="V16">
        <f>HYPERLINK("https://klasma.github.io/Logging_HALLEFORS/klagomål/A 60162-2022.docx", "A 60162-2022")</f>
        <v/>
      </c>
      <c r="W16">
        <f>HYPERLINK("https://klasma.github.io/Logging_HALLEFORS/klagomålsmail/A 60162-2022.docx", "A 60162-2022")</f>
        <v/>
      </c>
      <c r="X16">
        <f>HYPERLINK("https://klasma.github.io/Logging_HALLEFORS/tillsyn/A 60162-2022.docx", "A 60162-2022")</f>
        <v/>
      </c>
      <c r="Y16">
        <f>HYPERLINK("https://klasma.github.io/Logging_HALLEFORS/tillsynsmail/A 60162-2022.docx", "A 60162-2022")</f>
        <v/>
      </c>
    </row>
    <row r="17" ht="15" customHeight="1">
      <c r="A17" t="inlineStr">
        <is>
          <t>A 4652-2023</t>
        </is>
      </c>
      <c r="B17" s="1" t="n">
        <v>44957</v>
      </c>
      <c r="C17" s="1" t="n">
        <v>45186</v>
      </c>
      <c r="D17" t="inlineStr">
        <is>
          <t>ÖREBRO LÄN</t>
        </is>
      </c>
      <c r="E17" t="inlineStr">
        <is>
          <t>HÄLLEFORS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HYPERLINK("https://klasma.github.io/Logging_HALLEFORS/artfynd/A 4652-2023.xlsx", "A 4652-2023")</f>
        <v/>
      </c>
      <c r="T17">
        <f>HYPERLINK("https://klasma.github.io/Logging_HALLEFORS/kartor/A 4652-2023.png", "A 4652-2023")</f>
        <v/>
      </c>
      <c r="V17">
        <f>HYPERLINK("https://klasma.github.io/Logging_HALLEFORS/klagomål/A 4652-2023.docx", "A 4652-2023")</f>
        <v/>
      </c>
      <c r="W17">
        <f>HYPERLINK("https://klasma.github.io/Logging_HALLEFORS/klagomålsmail/A 4652-2023.docx", "A 4652-2023")</f>
        <v/>
      </c>
      <c r="X17">
        <f>HYPERLINK("https://klasma.github.io/Logging_HALLEFORS/tillsyn/A 4652-2023.docx", "A 4652-2023")</f>
        <v/>
      </c>
      <c r="Y17">
        <f>HYPERLINK("https://klasma.github.io/Logging_HALLEFORS/tillsynsmail/A 4652-2023.docx", "A 4652-2023")</f>
        <v/>
      </c>
    </row>
    <row r="18" ht="15" customHeight="1">
      <c r="A18" t="inlineStr">
        <is>
          <t>A 24357-2023</t>
        </is>
      </c>
      <c r="B18" s="1" t="n">
        <v>45082</v>
      </c>
      <c r="C18" s="1" t="n">
        <v>45186</v>
      </c>
      <c r="D18" t="inlineStr">
        <is>
          <t>ÖREBRO LÄN</t>
        </is>
      </c>
      <c r="E18" t="inlineStr">
        <is>
          <t>HÄLLEFORS</t>
        </is>
      </c>
      <c r="F18" t="inlineStr">
        <is>
          <t>Sveaskog</t>
        </is>
      </c>
      <c r="G18" t="n">
        <v>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HYPERLINK("https://klasma.github.io/Logging_HALLEFORS/artfynd/A 24357-2023.xlsx", "A 24357-2023")</f>
        <v/>
      </c>
      <c r="T18">
        <f>HYPERLINK("https://klasma.github.io/Logging_HALLEFORS/kartor/A 24357-2023.png", "A 24357-2023")</f>
        <v/>
      </c>
      <c r="V18">
        <f>HYPERLINK("https://klasma.github.io/Logging_HALLEFORS/klagomål/A 24357-2023.docx", "A 24357-2023")</f>
        <v/>
      </c>
      <c r="W18">
        <f>HYPERLINK("https://klasma.github.io/Logging_HALLEFORS/klagomålsmail/A 24357-2023.docx", "A 24357-2023")</f>
        <v/>
      </c>
      <c r="X18">
        <f>HYPERLINK("https://klasma.github.io/Logging_HALLEFORS/tillsyn/A 24357-2023.docx", "A 24357-2023")</f>
        <v/>
      </c>
      <c r="Y18">
        <f>HYPERLINK("https://klasma.github.io/Logging_HALLEFORS/tillsynsmail/A 24357-2023.docx", "A 24357-2023")</f>
        <v/>
      </c>
    </row>
    <row r="19" ht="15" customHeight="1">
      <c r="A19" t="inlineStr">
        <is>
          <t>A 46576-2018</t>
        </is>
      </c>
      <c r="B19" s="1" t="n">
        <v>43368</v>
      </c>
      <c r="C19" s="1" t="n">
        <v>45186</v>
      </c>
      <c r="D19" t="inlineStr">
        <is>
          <t>ÖREBRO LÄN</t>
        </is>
      </c>
      <c r="E19" t="inlineStr">
        <is>
          <t>HÄLLEFORS</t>
        </is>
      </c>
      <c r="F19" t="inlineStr">
        <is>
          <t>Bergvik skog väst AB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50841-2018</t>
        </is>
      </c>
      <c r="B20" s="1" t="n">
        <v>43377</v>
      </c>
      <c r="C20" s="1" t="n">
        <v>45186</v>
      </c>
      <c r="D20" t="inlineStr">
        <is>
          <t>ÖREBRO LÄN</t>
        </is>
      </c>
      <c r="E20" t="inlineStr">
        <is>
          <t>HÄLLEFORS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50844-2018</t>
        </is>
      </c>
      <c r="B21" s="1" t="n">
        <v>43377</v>
      </c>
      <c r="C21" s="1" t="n">
        <v>45186</v>
      </c>
      <c r="D21" t="inlineStr">
        <is>
          <t>ÖREBRO LÄN</t>
        </is>
      </c>
      <c r="E21" t="inlineStr">
        <is>
          <t>HÄLLEFORS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50846-2018</t>
        </is>
      </c>
      <c r="B22" s="1" t="n">
        <v>43377</v>
      </c>
      <c r="C22" s="1" t="n">
        <v>45186</v>
      </c>
      <c r="D22" t="inlineStr">
        <is>
          <t>ÖREBRO LÄN</t>
        </is>
      </c>
      <c r="E22" t="inlineStr">
        <is>
          <t>HÄLLEFORS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55042-2018</t>
        </is>
      </c>
      <c r="B23" s="1" t="n">
        <v>43396</v>
      </c>
      <c r="C23" s="1" t="n">
        <v>45186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55670-2018</t>
        </is>
      </c>
      <c r="B24" s="1" t="n">
        <v>43398</v>
      </c>
      <c r="C24" s="1" t="n">
        <v>45186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57089-2018</t>
        </is>
      </c>
      <c r="B25" s="1" t="n">
        <v>43403</v>
      </c>
      <c r="C25" s="1" t="n">
        <v>45186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58089-2018</t>
        </is>
      </c>
      <c r="B26" s="1" t="n">
        <v>43406</v>
      </c>
      <c r="C26" s="1" t="n">
        <v>45186</v>
      </c>
      <c r="D26" t="inlineStr">
        <is>
          <t>ÖREBRO LÄN</t>
        </is>
      </c>
      <c r="E26" t="inlineStr">
        <is>
          <t>HÄLLEFORS</t>
        </is>
      </c>
      <c r="F26" t="inlineStr">
        <is>
          <t>Bergvik skog väst AB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63284-2018</t>
        </is>
      </c>
      <c r="B27" s="1" t="n">
        <v>43426</v>
      </c>
      <c r="C27" s="1" t="n">
        <v>45186</v>
      </c>
      <c r="D27" t="inlineStr">
        <is>
          <t>ÖREBRO LÄN</t>
        </is>
      </c>
      <c r="E27" t="inlineStr">
        <is>
          <t>HÄLLEFORS</t>
        </is>
      </c>
      <c r="G27" t="n">
        <v>8.800000000000001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62933-2018</t>
        </is>
      </c>
      <c r="B28" s="1" t="n">
        <v>43426</v>
      </c>
      <c r="C28" s="1" t="n">
        <v>45186</v>
      </c>
      <c r="D28" t="inlineStr">
        <is>
          <t>ÖREBRO LÄN</t>
        </is>
      </c>
      <c r="E28" t="inlineStr">
        <is>
          <t>HÄLLEFORS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63264-2018</t>
        </is>
      </c>
      <c r="B29" s="1" t="n">
        <v>43426</v>
      </c>
      <c r="C29" s="1" t="n">
        <v>45186</v>
      </c>
      <c r="D29" t="inlineStr">
        <is>
          <t>ÖREBRO LÄN</t>
        </is>
      </c>
      <c r="E29" t="inlineStr">
        <is>
          <t>HÄLLEFORS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64886-2018</t>
        </is>
      </c>
      <c r="B30" s="1" t="n">
        <v>43431</v>
      </c>
      <c r="C30" s="1" t="n">
        <v>45186</v>
      </c>
      <c r="D30" t="inlineStr">
        <is>
          <t>ÖREBRO LÄN</t>
        </is>
      </c>
      <c r="E30" t="inlineStr">
        <is>
          <t>HÄLLEFORS</t>
        </is>
      </c>
      <c r="G30" t="n">
        <v>13.2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68565-2018</t>
        </is>
      </c>
      <c r="B31" s="1" t="n">
        <v>43439</v>
      </c>
      <c r="C31" s="1" t="n">
        <v>45186</v>
      </c>
      <c r="D31" t="inlineStr">
        <is>
          <t>ÖREBRO LÄN</t>
        </is>
      </c>
      <c r="E31" t="inlineStr">
        <is>
          <t>HÄLLEFORS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70057-2018</t>
        </is>
      </c>
      <c r="B32" s="1" t="n">
        <v>43445</v>
      </c>
      <c r="C32" s="1" t="n">
        <v>45186</v>
      </c>
      <c r="D32" t="inlineStr">
        <is>
          <t>ÖREBRO LÄN</t>
        </is>
      </c>
      <c r="E32" t="inlineStr">
        <is>
          <t>HÄLLEFORS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70066-2018</t>
        </is>
      </c>
      <c r="B33" s="1" t="n">
        <v>43445</v>
      </c>
      <c r="C33" s="1" t="n">
        <v>45186</v>
      </c>
      <c r="D33" t="inlineStr">
        <is>
          <t>ÖREBRO LÄN</t>
        </is>
      </c>
      <c r="E33" t="inlineStr">
        <is>
          <t>HÄLLEFORS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70024-2018</t>
        </is>
      </c>
      <c r="B34" s="1" t="n">
        <v>43445</v>
      </c>
      <c r="C34" s="1" t="n">
        <v>45186</v>
      </c>
      <c r="D34" t="inlineStr">
        <is>
          <t>ÖREBRO LÄN</t>
        </is>
      </c>
      <c r="E34" t="inlineStr">
        <is>
          <t>HÄLLEFORS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72382-2018</t>
        </is>
      </c>
      <c r="B35" s="1" t="n">
        <v>43461</v>
      </c>
      <c r="C35" s="1" t="n">
        <v>45186</v>
      </c>
      <c r="D35" t="inlineStr">
        <is>
          <t>ÖREBRO LÄN</t>
        </is>
      </c>
      <c r="E35" t="inlineStr">
        <is>
          <t>HÄLLEFORS</t>
        </is>
      </c>
      <c r="F35" t="inlineStr">
        <is>
          <t>Bergvik skog väst AB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150-2019</t>
        </is>
      </c>
      <c r="B36" s="1" t="n">
        <v>43467</v>
      </c>
      <c r="C36" s="1" t="n">
        <v>45186</v>
      </c>
      <c r="D36" t="inlineStr">
        <is>
          <t>ÖREBRO LÄN</t>
        </is>
      </c>
      <c r="E36" t="inlineStr">
        <is>
          <t>HÄLLEFORS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1427-2019</t>
        </is>
      </c>
      <c r="B37" s="1" t="n">
        <v>43473</v>
      </c>
      <c r="C37" s="1" t="n">
        <v>45186</v>
      </c>
      <c r="D37" t="inlineStr">
        <is>
          <t>ÖREBRO LÄN</t>
        </is>
      </c>
      <c r="E37" t="inlineStr">
        <is>
          <t>HÄLLEFORS</t>
        </is>
      </c>
      <c r="G37" t="n">
        <v>34.2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4458-2019</t>
        </is>
      </c>
      <c r="B38" s="1" t="n">
        <v>43485</v>
      </c>
      <c r="C38" s="1" t="n">
        <v>45186</v>
      </c>
      <c r="D38" t="inlineStr">
        <is>
          <t>ÖREBRO LÄN</t>
        </is>
      </c>
      <c r="E38" t="inlineStr">
        <is>
          <t>HÄLLEFORS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4529-2019</t>
        </is>
      </c>
      <c r="B39" s="1" t="n">
        <v>43486</v>
      </c>
      <c r="C39" s="1" t="n">
        <v>45186</v>
      </c>
      <c r="D39" t="inlineStr">
        <is>
          <t>ÖREBRO LÄN</t>
        </is>
      </c>
      <c r="E39" t="inlineStr">
        <is>
          <t>HÄLLEFORS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8015-2019</t>
        </is>
      </c>
      <c r="B40" s="1" t="n">
        <v>43493</v>
      </c>
      <c r="C40" s="1" t="n">
        <v>45186</v>
      </c>
      <c r="D40" t="inlineStr">
        <is>
          <t>ÖREBRO LÄN</t>
        </is>
      </c>
      <c r="E40" t="inlineStr">
        <is>
          <t>HÄLLEFORS</t>
        </is>
      </c>
      <c r="G40" t="n">
        <v>11.1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17320-2019</t>
        </is>
      </c>
      <c r="B41" s="1" t="n">
        <v>43552</v>
      </c>
      <c r="C41" s="1" t="n">
        <v>45186</v>
      </c>
      <c r="D41" t="inlineStr">
        <is>
          <t>ÖREBRO LÄN</t>
        </is>
      </c>
      <c r="E41" t="inlineStr">
        <is>
          <t>HÄLLEFORS</t>
        </is>
      </c>
      <c r="F41" t="inlineStr">
        <is>
          <t>Bergvik skog väst AB</t>
        </is>
      </c>
      <c r="G41" t="n">
        <v>44.2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21399-2019</t>
        </is>
      </c>
      <c r="B42" s="1" t="n">
        <v>43580</v>
      </c>
      <c r="C42" s="1" t="n">
        <v>45186</v>
      </c>
      <c r="D42" t="inlineStr">
        <is>
          <t>ÖREBRO LÄN</t>
        </is>
      </c>
      <c r="E42" t="inlineStr">
        <is>
          <t>HÄLLEFORS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22348-2019</t>
        </is>
      </c>
      <c r="B43" s="1" t="n">
        <v>43587</v>
      </c>
      <c r="C43" s="1" t="n">
        <v>45186</v>
      </c>
      <c r="D43" t="inlineStr">
        <is>
          <t>ÖREBRO LÄN</t>
        </is>
      </c>
      <c r="E43" t="inlineStr">
        <is>
          <t>HÄLLEFORS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24459-2019</t>
        </is>
      </c>
      <c r="B44" s="1" t="n">
        <v>43600</v>
      </c>
      <c r="C44" s="1" t="n">
        <v>45186</v>
      </c>
      <c r="D44" t="inlineStr">
        <is>
          <t>ÖREBRO LÄN</t>
        </is>
      </c>
      <c r="E44" t="inlineStr">
        <is>
          <t>HÄLLEFORS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24477-2019</t>
        </is>
      </c>
      <c r="B45" s="1" t="n">
        <v>43600</v>
      </c>
      <c r="C45" s="1" t="n">
        <v>45186</v>
      </c>
      <c r="D45" t="inlineStr">
        <is>
          <t>ÖREBRO LÄN</t>
        </is>
      </c>
      <c r="E45" t="inlineStr">
        <is>
          <t>HÄLLEFORS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30719-2019</t>
        </is>
      </c>
      <c r="B46" s="1" t="n">
        <v>43636</v>
      </c>
      <c r="C46" s="1" t="n">
        <v>45186</v>
      </c>
      <c r="D46" t="inlineStr">
        <is>
          <t>ÖREBRO LÄN</t>
        </is>
      </c>
      <c r="E46" t="inlineStr">
        <is>
          <t>HÄLLEFORS</t>
        </is>
      </c>
      <c r="F46" t="inlineStr">
        <is>
          <t>Bergvik skog väst AB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33102-2019</t>
        </is>
      </c>
      <c r="B47" s="1" t="n">
        <v>43649</v>
      </c>
      <c r="C47" s="1" t="n">
        <v>45186</v>
      </c>
      <c r="D47" t="inlineStr">
        <is>
          <t>ÖREBRO LÄN</t>
        </is>
      </c>
      <c r="E47" t="inlineStr">
        <is>
          <t>HÄLLEFORS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35743-2019</t>
        </is>
      </c>
      <c r="B48" s="1" t="n">
        <v>43665</v>
      </c>
      <c r="C48" s="1" t="n">
        <v>45186</v>
      </c>
      <c r="D48" t="inlineStr">
        <is>
          <t>ÖREBRO LÄN</t>
        </is>
      </c>
      <c r="E48" t="inlineStr">
        <is>
          <t>HÄLLEFORS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35740-2019</t>
        </is>
      </c>
      <c r="B49" s="1" t="n">
        <v>43665</v>
      </c>
      <c r="C49" s="1" t="n">
        <v>45186</v>
      </c>
      <c r="D49" t="inlineStr">
        <is>
          <t>ÖREBRO LÄN</t>
        </is>
      </c>
      <c r="E49" t="inlineStr">
        <is>
          <t>HÄLLEFORS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35742-2019</t>
        </is>
      </c>
      <c r="B50" s="1" t="n">
        <v>43665</v>
      </c>
      <c r="C50" s="1" t="n">
        <v>45186</v>
      </c>
      <c r="D50" t="inlineStr">
        <is>
          <t>ÖREBRO LÄN</t>
        </is>
      </c>
      <c r="E50" t="inlineStr">
        <is>
          <t>HÄLLEFORS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37325-2019</t>
        </is>
      </c>
      <c r="B51" s="1" t="n">
        <v>43678</v>
      </c>
      <c r="C51" s="1" t="n">
        <v>45186</v>
      </c>
      <c r="D51" t="inlineStr">
        <is>
          <t>ÖREBRO LÄN</t>
        </is>
      </c>
      <c r="E51" t="inlineStr">
        <is>
          <t>HÄLLEFORS</t>
        </is>
      </c>
      <c r="F51" t="inlineStr">
        <is>
          <t>Bergvik skog väst AB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39501-2019</t>
        </is>
      </c>
      <c r="B52" s="1" t="n">
        <v>43686</v>
      </c>
      <c r="C52" s="1" t="n">
        <v>45186</v>
      </c>
      <c r="D52" t="inlineStr">
        <is>
          <t>ÖREBRO LÄN</t>
        </is>
      </c>
      <c r="E52" t="inlineStr">
        <is>
          <t>HÄLLEFORS</t>
        </is>
      </c>
      <c r="F52" t="inlineStr">
        <is>
          <t>Kyrkan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38819-2019</t>
        </is>
      </c>
      <c r="B53" s="1" t="n">
        <v>43689</v>
      </c>
      <c r="C53" s="1" t="n">
        <v>45186</v>
      </c>
      <c r="D53" t="inlineStr">
        <is>
          <t>ÖREBRO LÄN</t>
        </is>
      </c>
      <c r="E53" t="inlineStr">
        <is>
          <t>HÄLLEFORS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40171-2019</t>
        </is>
      </c>
      <c r="B54" s="1" t="n">
        <v>43693</v>
      </c>
      <c r="C54" s="1" t="n">
        <v>45186</v>
      </c>
      <c r="D54" t="inlineStr">
        <is>
          <t>ÖREBRO LÄN</t>
        </is>
      </c>
      <c r="E54" t="inlineStr">
        <is>
          <t>HÄLLEFORS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40311-2019</t>
        </is>
      </c>
      <c r="B55" s="1" t="n">
        <v>43696</v>
      </c>
      <c r="C55" s="1" t="n">
        <v>45186</v>
      </c>
      <c r="D55" t="inlineStr">
        <is>
          <t>ÖREBRO LÄN</t>
        </is>
      </c>
      <c r="E55" t="inlineStr">
        <is>
          <t>HÄLLEFORS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43514-2019</t>
        </is>
      </c>
      <c r="B56" s="1" t="n">
        <v>43706</v>
      </c>
      <c r="C56" s="1" t="n">
        <v>45186</v>
      </c>
      <c r="D56" t="inlineStr">
        <is>
          <t>ÖREBRO LÄN</t>
        </is>
      </c>
      <c r="E56" t="inlineStr">
        <is>
          <t>HÄLLEFORS</t>
        </is>
      </c>
      <c r="F56" t="inlineStr">
        <is>
          <t>Bergvik skog väst AB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45768-2019</t>
        </is>
      </c>
      <c r="B57" s="1" t="n">
        <v>43712</v>
      </c>
      <c r="C57" s="1" t="n">
        <v>45186</v>
      </c>
      <c r="D57" t="inlineStr">
        <is>
          <t>ÖREBRO LÄN</t>
        </is>
      </c>
      <c r="E57" t="inlineStr">
        <is>
          <t>HÄLLEFORS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47175-2019</t>
        </is>
      </c>
      <c r="B58" s="1" t="n">
        <v>43721</v>
      </c>
      <c r="C58" s="1" t="n">
        <v>45186</v>
      </c>
      <c r="D58" t="inlineStr">
        <is>
          <t>ÖREBRO LÄN</t>
        </is>
      </c>
      <c r="E58" t="inlineStr">
        <is>
          <t>HÄLLEFORS</t>
        </is>
      </c>
      <c r="F58" t="inlineStr">
        <is>
          <t>Sveaskog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47219-2019</t>
        </is>
      </c>
      <c r="B59" s="1" t="n">
        <v>43721</v>
      </c>
      <c r="C59" s="1" t="n">
        <v>45186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48224-2019</t>
        </is>
      </c>
      <c r="B60" s="1" t="n">
        <v>43726</v>
      </c>
      <c r="C60" s="1" t="n">
        <v>45186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48206-2019</t>
        </is>
      </c>
      <c r="B61" s="1" t="n">
        <v>43726</v>
      </c>
      <c r="C61" s="1" t="n">
        <v>45186</v>
      </c>
      <c r="D61" t="inlineStr">
        <is>
          <t>ÖREBRO LÄN</t>
        </is>
      </c>
      <c r="E61" t="inlineStr">
        <is>
          <t>HÄLLEFORS</t>
        </is>
      </c>
      <c r="F61" t="inlineStr">
        <is>
          <t>Bergvik skog väst AB</t>
        </is>
      </c>
      <c r="G61" t="n">
        <v>13.6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51442-2019</t>
        </is>
      </c>
      <c r="B62" s="1" t="n">
        <v>43732</v>
      </c>
      <c r="C62" s="1" t="n">
        <v>45186</v>
      </c>
      <c r="D62" t="inlineStr">
        <is>
          <t>ÖREBRO LÄN</t>
        </is>
      </c>
      <c r="E62" t="inlineStr">
        <is>
          <t>HÄLLEFORS</t>
        </is>
      </c>
      <c r="F62" t="inlineStr">
        <is>
          <t>Kyrkan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52329-2019</t>
        </is>
      </c>
      <c r="B63" s="1" t="n">
        <v>43745</v>
      </c>
      <c r="C63" s="1" t="n">
        <v>45186</v>
      </c>
      <c r="D63" t="inlineStr">
        <is>
          <t>ÖREBRO LÄN</t>
        </is>
      </c>
      <c r="E63" t="inlineStr">
        <is>
          <t>HÄLLEFORS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52452-2019</t>
        </is>
      </c>
      <c r="B64" s="1" t="n">
        <v>43745</v>
      </c>
      <c r="C64" s="1" t="n">
        <v>45186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52411-2019</t>
        </is>
      </c>
      <c r="B65" s="1" t="n">
        <v>43745</v>
      </c>
      <c r="C65" s="1" t="n">
        <v>45186</v>
      </c>
      <c r="D65" t="inlineStr">
        <is>
          <t>ÖREBRO LÄN</t>
        </is>
      </c>
      <c r="E65" t="inlineStr">
        <is>
          <t>HÄLLEFORS</t>
        </is>
      </c>
      <c r="F65" t="inlineStr">
        <is>
          <t>Bergvik skog väst AB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52711-2019</t>
        </is>
      </c>
      <c r="B66" s="1" t="n">
        <v>43746</v>
      </c>
      <c r="C66" s="1" t="n">
        <v>45186</v>
      </c>
      <c r="D66" t="inlineStr">
        <is>
          <t>ÖREBRO LÄN</t>
        </is>
      </c>
      <c r="E66" t="inlineStr">
        <is>
          <t>HÄLLEFORS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53029-2019</t>
        </is>
      </c>
      <c r="B67" s="1" t="n">
        <v>43747</v>
      </c>
      <c r="C67" s="1" t="n">
        <v>45186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53062-2019</t>
        </is>
      </c>
      <c r="B68" s="1" t="n">
        <v>43747</v>
      </c>
      <c r="C68" s="1" t="n">
        <v>45186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53031-2019</t>
        </is>
      </c>
      <c r="B69" s="1" t="n">
        <v>43747</v>
      </c>
      <c r="C69" s="1" t="n">
        <v>45186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53388-2019</t>
        </is>
      </c>
      <c r="B70" s="1" t="n">
        <v>43748</v>
      </c>
      <c r="C70" s="1" t="n">
        <v>45186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8.300000000000001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53400-2019</t>
        </is>
      </c>
      <c r="B71" s="1" t="n">
        <v>43748</v>
      </c>
      <c r="C71" s="1" t="n">
        <v>45186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53965-2019</t>
        </is>
      </c>
      <c r="B72" s="1" t="n">
        <v>43752</v>
      </c>
      <c r="C72" s="1" t="n">
        <v>45186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14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54433-2019</t>
        </is>
      </c>
      <c r="B73" s="1" t="n">
        <v>43754</v>
      </c>
      <c r="C73" s="1" t="n">
        <v>45186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7.9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54977-2019</t>
        </is>
      </c>
      <c r="B74" s="1" t="n">
        <v>43755</v>
      </c>
      <c r="C74" s="1" t="n">
        <v>45186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55150-2019</t>
        </is>
      </c>
      <c r="B75" s="1" t="n">
        <v>43756</v>
      </c>
      <c r="C75" s="1" t="n">
        <v>45186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55129-2019</t>
        </is>
      </c>
      <c r="B76" s="1" t="n">
        <v>43756</v>
      </c>
      <c r="C76" s="1" t="n">
        <v>45186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57398-2019</t>
        </is>
      </c>
      <c r="B77" s="1" t="n">
        <v>43767</v>
      </c>
      <c r="C77" s="1" t="n">
        <v>45186</v>
      </c>
      <c r="D77" t="inlineStr">
        <is>
          <t>ÖREBRO LÄN</t>
        </is>
      </c>
      <c r="E77" t="inlineStr">
        <is>
          <t>HÄLLEFORS</t>
        </is>
      </c>
      <c r="F77" t="inlineStr">
        <is>
          <t>Bergvik skog väst AB</t>
        </is>
      </c>
      <c r="G77" t="n">
        <v>10.4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57443-2019</t>
        </is>
      </c>
      <c r="B78" s="1" t="n">
        <v>43767</v>
      </c>
      <c r="C78" s="1" t="n">
        <v>45186</v>
      </c>
      <c r="D78" t="inlineStr">
        <is>
          <t>ÖREBRO LÄN</t>
        </is>
      </c>
      <c r="E78" t="inlineStr">
        <is>
          <t>HÄLLEFORS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58100-2019</t>
        </is>
      </c>
      <c r="B79" s="1" t="n">
        <v>43769</v>
      </c>
      <c r="C79" s="1" t="n">
        <v>45186</v>
      </c>
      <c r="D79" t="inlineStr">
        <is>
          <t>ÖREBRO LÄN</t>
        </is>
      </c>
      <c r="E79" t="inlineStr">
        <is>
          <t>HÄLLEFORS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58317-2019</t>
        </is>
      </c>
      <c r="B80" s="1" t="n">
        <v>43770</v>
      </c>
      <c r="C80" s="1" t="n">
        <v>45186</v>
      </c>
      <c r="D80" t="inlineStr">
        <is>
          <t>ÖREBRO LÄN</t>
        </is>
      </c>
      <c r="E80" t="inlineStr">
        <is>
          <t>HÄLLEFORS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65073-2019</t>
        </is>
      </c>
      <c r="B81" s="1" t="n">
        <v>43802</v>
      </c>
      <c r="C81" s="1" t="n">
        <v>45186</v>
      </c>
      <c r="D81" t="inlineStr">
        <is>
          <t>ÖREBRO LÄN</t>
        </is>
      </c>
      <c r="E81" t="inlineStr">
        <is>
          <t>HÄLLEFORS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65758-2019</t>
        </is>
      </c>
      <c r="B82" s="1" t="n">
        <v>43804</v>
      </c>
      <c r="C82" s="1" t="n">
        <v>45186</v>
      </c>
      <c r="D82" t="inlineStr">
        <is>
          <t>ÖREBRO LÄN</t>
        </is>
      </c>
      <c r="E82" t="inlineStr">
        <is>
          <t>HÄLLEFORS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68534-2019</t>
        </is>
      </c>
      <c r="B83" s="1" t="n">
        <v>43818</v>
      </c>
      <c r="C83" s="1" t="n">
        <v>45186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14.3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55-2020</t>
        </is>
      </c>
      <c r="B84" s="1" t="n">
        <v>43832</v>
      </c>
      <c r="C84" s="1" t="n">
        <v>45186</v>
      </c>
      <c r="D84" t="inlineStr">
        <is>
          <t>ÖREBRO LÄN</t>
        </is>
      </c>
      <c r="E84" t="inlineStr">
        <is>
          <t>HÄLLEFORS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5089-2020</t>
        </is>
      </c>
      <c r="B85" s="1" t="n">
        <v>43859</v>
      </c>
      <c r="C85" s="1" t="n">
        <v>45186</v>
      </c>
      <c r="D85" t="inlineStr">
        <is>
          <t>ÖREBRO LÄN</t>
        </is>
      </c>
      <c r="E85" t="inlineStr">
        <is>
          <t>HÄLLEFORS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6196-2020</t>
        </is>
      </c>
      <c r="B86" s="1" t="n">
        <v>43865</v>
      </c>
      <c r="C86" s="1" t="n">
        <v>45186</v>
      </c>
      <c r="D86" t="inlineStr">
        <is>
          <t>ÖREBRO LÄN</t>
        </is>
      </c>
      <c r="E86" t="inlineStr">
        <is>
          <t>HÄLLEFORS</t>
        </is>
      </c>
      <c r="F86" t="inlineStr">
        <is>
          <t>Bergvik skog väst AB</t>
        </is>
      </c>
      <c r="G86" t="n">
        <v>18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6914-2020</t>
        </is>
      </c>
      <c r="B87" s="1" t="n">
        <v>43868</v>
      </c>
      <c r="C87" s="1" t="n">
        <v>45186</v>
      </c>
      <c r="D87" t="inlineStr">
        <is>
          <t>ÖREBRO LÄN</t>
        </is>
      </c>
      <c r="E87" t="inlineStr">
        <is>
          <t>HÄLLEFORS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9959-2020</t>
        </is>
      </c>
      <c r="B88" s="1" t="n">
        <v>43882</v>
      </c>
      <c r="C88" s="1" t="n">
        <v>45186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11308-2020</t>
        </is>
      </c>
      <c r="B89" s="1" t="n">
        <v>43892</v>
      </c>
      <c r="C89" s="1" t="n">
        <v>45186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11235-2020</t>
        </is>
      </c>
      <c r="B90" s="1" t="n">
        <v>43892</v>
      </c>
      <c r="C90" s="1" t="n">
        <v>45186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12170-2020</t>
        </is>
      </c>
      <c r="B91" s="1" t="n">
        <v>43895</v>
      </c>
      <c r="C91" s="1" t="n">
        <v>45186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16829-2020</t>
        </is>
      </c>
      <c r="B92" s="1" t="n">
        <v>43921</v>
      </c>
      <c r="C92" s="1" t="n">
        <v>45186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18000-2020</t>
        </is>
      </c>
      <c r="B93" s="1" t="n">
        <v>43927</v>
      </c>
      <c r="C93" s="1" t="n">
        <v>45186</v>
      </c>
      <c r="D93" t="inlineStr">
        <is>
          <t>ÖREBRO LÄN</t>
        </is>
      </c>
      <c r="E93" t="inlineStr">
        <is>
          <t>HÄLLEFORS</t>
        </is>
      </c>
      <c r="F93" t="inlineStr">
        <is>
          <t>Bergvik skog väst AB</t>
        </is>
      </c>
      <c r="G93" t="n">
        <v>11.1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18672-2020</t>
        </is>
      </c>
      <c r="B94" s="1" t="n">
        <v>43930</v>
      </c>
      <c r="C94" s="1" t="n">
        <v>45186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18669-2020</t>
        </is>
      </c>
      <c r="B95" s="1" t="n">
        <v>43930</v>
      </c>
      <c r="C95" s="1" t="n">
        <v>45186</v>
      </c>
      <c r="D95" t="inlineStr">
        <is>
          <t>ÖREBRO LÄN</t>
        </is>
      </c>
      <c r="E95" t="inlineStr">
        <is>
          <t>HÄLLEFORS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20718-2020</t>
        </is>
      </c>
      <c r="B96" s="1" t="n">
        <v>43949</v>
      </c>
      <c r="C96" s="1" t="n">
        <v>45186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20719-2020</t>
        </is>
      </c>
      <c r="B97" s="1" t="n">
        <v>43949</v>
      </c>
      <c r="C97" s="1" t="n">
        <v>45186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21177-2020</t>
        </is>
      </c>
      <c r="B98" s="1" t="n">
        <v>43951</v>
      </c>
      <c r="C98" s="1" t="n">
        <v>45186</v>
      </c>
      <c r="D98" t="inlineStr">
        <is>
          <t>ÖREBRO LÄN</t>
        </is>
      </c>
      <c r="E98" t="inlineStr">
        <is>
          <t>HÄLLEFORS</t>
        </is>
      </c>
      <c r="F98" t="inlineStr">
        <is>
          <t>Bergvik skog väst AB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21750-2020</t>
        </is>
      </c>
      <c r="B99" s="1" t="n">
        <v>43957</v>
      </c>
      <c r="C99" s="1" t="n">
        <v>45186</v>
      </c>
      <c r="D99" t="inlineStr">
        <is>
          <t>ÖREBRO LÄN</t>
        </is>
      </c>
      <c r="E99" t="inlineStr">
        <is>
          <t>HÄLLEFORS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21859-2020</t>
        </is>
      </c>
      <c r="B100" s="1" t="n">
        <v>43958</v>
      </c>
      <c r="C100" s="1" t="n">
        <v>45186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22729-2020</t>
        </is>
      </c>
      <c r="B101" s="1" t="n">
        <v>43962</v>
      </c>
      <c r="C101" s="1" t="n">
        <v>45186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45186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45186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45186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45186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45186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45186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45186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45186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45186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45186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45186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45186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45186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45186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45186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45186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45186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45186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45186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45186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45186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45186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45186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45186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45186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45186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45186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45186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45186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45186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45186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45186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45186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45186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45186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45186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45186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45186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45186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45186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45186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58756-2020.png", "A 58756-2020")</f>
        <v/>
      </c>
      <c r="V142">
        <f>HYPERLINK("https://klasma.github.io/Logging_HALLEFORS/klagomål/A 58756-2020.docx", "A 58756-2020")</f>
        <v/>
      </c>
      <c r="W142">
        <f>HYPERLINK("https://klasma.github.io/Logging_HALLEFORS/klagomålsmail/A 58756-2020.docx", "A 58756-2020")</f>
        <v/>
      </c>
      <c r="X142">
        <f>HYPERLINK("https://klasma.github.io/Logging_HALLEFORS/tillsyn/A 58756-2020.docx", "A 58756-2020")</f>
        <v/>
      </c>
      <c r="Y142">
        <f>HYPERLINK("https://klasma.github.io/Logging_HALLEFORS/tillsynsmail/A 58756-2020.docx", "A 58756-2020")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45186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45186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45186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45186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45186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45186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45186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45186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45186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45186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45186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45186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45186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45186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45186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45186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45186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45186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45186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45186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45186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45186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45186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45186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45186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45186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45186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45186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45186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45186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45186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45186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45186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45186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45186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45186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45186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45186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45186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45186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45186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45186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45186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45186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45186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45186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45186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45186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45186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45186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45186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45186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45186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45186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45186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45186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45186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45186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45186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45186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45186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45186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45186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45186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45186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45186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45186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45186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45186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45186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45186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45186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45186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45186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45186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45186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45186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45186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45186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45186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45186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45186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45186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45186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45186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45186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45186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45186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45186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45186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45186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45186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45186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45186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45186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45186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45186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45186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45186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45186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45186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45186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45186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45186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45186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45186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45186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45186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45186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45186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45186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45186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45186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45186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45186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45186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45186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45186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45186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45186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45186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45186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45186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45186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45186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45186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45186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45186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45186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45186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45186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45186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45186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45186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45186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45186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45186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45186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45186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45186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45186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45186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45186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45186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45186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45186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45186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45186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45186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45186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45186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45186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45186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45186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45186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45186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45186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45186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45186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45186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45186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45186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45186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45186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45186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45186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45186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45186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45186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45186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45186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45186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45186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45186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45186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45186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45186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45186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45186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45186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45186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45186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45186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45186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45186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45186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45186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45186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45186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45186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45186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45186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45186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45186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45186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45186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41205-2023</t>
        </is>
      </c>
      <c r="B339" s="1" t="n">
        <v>45174</v>
      </c>
      <c r="C339" s="1" t="n">
        <v>45186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2023-09-17T06:46:21Z</dcterms:created>
  <dcterms:modified xmlns:dcterms="http://purl.org/dc/terms/" xmlns:xsi="http://www.w3.org/2001/XMLSchema-instance" xsi:type="dcterms:W3CDTF">2023-09-17T06:46:22Z</dcterms:modified>
</cp:coreProperties>
</file>