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66380-2021</t>
        </is>
      </c>
      <c r="B2" s="1" t="n">
        <v>44518</v>
      </c>
      <c r="C2" s="1" t="n">
        <v>45171</v>
      </c>
      <c r="D2" t="inlineStr">
        <is>
          <t>STOCKHOLMS LÄN</t>
        </is>
      </c>
      <c r="E2" t="inlineStr">
        <is>
          <t>HANINGE</t>
        </is>
      </c>
      <c r="G2" t="n">
        <v>10.3</v>
      </c>
      <c r="H2" t="n">
        <v>4</v>
      </c>
      <c r="I2" t="n">
        <v>9</v>
      </c>
      <c r="J2" t="n">
        <v>5</v>
      </c>
      <c r="K2" t="n">
        <v>1</v>
      </c>
      <c r="L2" t="n">
        <v>1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2">
        <f>HYPERLINK("https://klasma.github.io/Logging_HANINGE/artfynd/A 66380-2021.xlsx")</f>
        <v/>
      </c>
      <c r="T2">
        <f>HYPERLINK("https://klasma.github.io/Logging_HANINGE/kartor/A 66380-2021.png")</f>
        <v/>
      </c>
      <c r="U2">
        <f>HYPERLINK("https://klasma.github.io/Logging_HANINGE/knärot/A 66380-2021.png")</f>
        <v/>
      </c>
      <c r="V2">
        <f>HYPERLINK("https://klasma.github.io/Logging_HANINGE/klagomål/A 66380-2021.docx")</f>
        <v/>
      </c>
      <c r="W2">
        <f>HYPERLINK("https://klasma.github.io/Logging_HANINGE/klagomålsmail/A 66380-2021.docx")</f>
        <v/>
      </c>
      <c r="X2">
        <f>HYPERLINK("https://klasma.github.io/Logging_HANINGE/tillsyn/A 66380-2021.docx")</f>
        <v/>
      </c>
      <c r="Y2">
        <f>HYPERLINK("https://klasma.github.io/Logging_HANINGE/tillsynsmail/A 66380-2021.docx")</f>
        <v/>
      </c>
    </row>
    <row r="3" ht="15" customHeight="1">
      <c r="A3" t="inlineStr">
        <is>
          <t>A 25567-2023</t>
        </is>
      </c>
      <c r="B3" s="1" t="n">
        <v>45089</v>
      </c>
      <c r="C3" s="1" t="n">
        <v>45171</v>
      </c>
      <c r="D3" t="inlineStr">
        <is>
          <t>STOCKHOLMS LÄN</t>
        </is>
      </c>
      <c r="E3" t="inlineStr">
        <is>
          <t>HANINGE</t>
        </is>
      </c>
      <c r="F3" t="inlineStr">
        <is>
          <t>Övriga Aktiebolag</t>
        </is>
      </c>
      <c r="G3" t="n">
        <v>10.9</v>
      </c>
      <c r="H3" t="n">
        <v>4</v>
      </c>
      <c r="I3" t="n">
        <v>10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3">
        <f>HYPERLINK("https://klasma.github.io/Logging_HANINGE/artfynd/A 25567-2023.xlsx")</f>
        <v/>
      </c>
      <c r="T3">
        <f>HYPERLINK("https://klasma.github.io/Logging_HANINGE/kartor/A 25567-2023.png")</f>
        <v/>
      </c>
      <c r="V3">
        <f>HYPERLINK("https://klasma.github.io/Logging_HANINGE/klagomål/A 25567-2023.docx")</f>
        <v/>
      </c>
      <c r="W3">
        <f>HYPERLINK("https://klasma.github.io/Logging_HANINGE/klagomålsmail/A 25567-2023.docx")</f>
        <v/>
      </c>
      <c r="X3">
        <f>HYPERLINK("https://klasma.github.io/Logging_HANINGE/tillsyn/A 25567-2023.docx")</f>
        <v/>
      </c>
      <c r="Y3">
        <f>HYPERLINK("https://klasma.github.io/Logging_HANINGE/tillsynsmail/A 25567-2023.docx")</f>
        <v/>
      </c>
    </row>
    <row r="4" ht="15" customHeight="1">
      <c r="A4" t="inlineStr">
        <is>
          <t>A 67868-2021</t>
        </is>
      </c>
      <c r="B4" s="1" t="n">
        <v>44525</v>
      </c>
      <c r="C4" s="1" t="n">
        <v>45171</v>
      </c>
      <c r="D4" t="inlineStr">
        <is>
          <t>STOCKHOLMS LÄN</t>
        </is>
      </c>
      <c r="E4" t="inlineStr">
        <is>
          <t>HANINGE</t>
        </is>
      </c>
      <c r="G4" t="n">
        <v>8.800000000000001</v>
      </c>
      <c r="H4" t="n">
        <v>4</v>
      </c>
      <c r="I4" t="n">
        <v>7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13</v>
      </c>
      <c r="R4" s="2" t="inlineStr">
        <is>
          <t>Gränsticka
Spillkråka
Tallticka
Vedskivlav
Blåmossa
Bronshjon
Flagellkvastmossa
Grön sköldmossa
Mindre märgborre
Scharlakansvårskål agg.
Sårläka
Blåsippa
Revlummer</t>
        </is>
      </c>
      <c r="S4">
        <f>HYPERLINK("https://klasma.github.io/Logging_HANINGE/artfynd/A 67868-2021.xlsx")</f>
        <v/>
      </c>
      <c r="T4">
        <f>HYPERLINK("https://klasma.github.io/Logging_HANINGE/kartor/A 67868-2021.png")</f>
        <v/>
      </c>
      <c r="V4">
        <f>HYPERLINK("https://klasma.github.io/Logging_HANINGE/klagomål/A 67868-2021.docx")</f>
        <v/>
      </c>
      <c r="W4">
        <f>HYPERLINK("https://klasma.github.io/Logging_HANINGE/klagomålsmail/A 67868-2021.docx")</f>
        <v/>
      </c>
      <c r="X4">
        <f>HYPERLINK("https://klasma.github.io/Logging_HANINGE/tillsyn/A 67868-2021.docx")</f>
        <v/>
      </c>
      <c r="Y4">
        <f>HYPERLINK("https://klasma.github.io/Logging_HANINGE/tillsynsmail/A 67868-2021.docx")</f>
        <v/>
      </c>
    </row>
    <row r="5" ht="15" customHeight="1">
      <c r="A5" t="inlineStr">
        <is>
          <t>A 40859-2022</t>
        </is>
      </c>
      <c r="B5" s="1" t="n">
        <v>44825</v>
      </c>
      <c r="C5" s="1" t="n">
        <v>45171</v>
      </c>
      <c r="D5" t="inlineStr">
        <is>
          <t>STOCKHOLMS LÄN</t>
        </is>
      </c>
      <c r="E5" t="inlineStr">
        <is>
          <t>HANINGE</t>
        </is>
      </c>
      <c r="G5" t="n">
        <v>7.8</v>
      </c>
      <c r="H5" t="n">
        <v>3</v>
      </c>
      <c r="I5" t="n">
        <v>8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5">
        <f>HYPERLINK("https://klasma.github.io/Logging_HANINGE/artfynd/A 40859-2022.xlsx")</f>
        <v/>
      </c>
      <c r="T5">
        <f>HYPERLINK("https://klasma.github.io/Logging_HANINGE/kartor/A 40859-2022.png")</f>
        <v/>
      </c>
      <c r="V5">
        <f>HYPERLINK("https://klasma.github.io/Logging_HANINGE/klagomål/A 40859-2022.docx")</f>
        <v/>
      </c>
      <c r="W5">
        <f>HYPERLINK("https://klasma.github.io/Logging_HANINGE/klagomålsmail/A 40859-2022.docx")</f>
        <v/>
      </c>
      <c r="X5">
        <f>HYPERLINK("https://klasma.github.io/Logging_HANINGE/tillsyn/A 40859-2022.docx")</f>
        <v/>
      </c>
      <c r="Y5">
        <f>HYPERLINK("https://klasma.github.io/Logging_HANINGE/tillsynsmail/A 40859-2022.docx")</f>
        <v/>
      </c>
    </row>
    <row r="6" ht="15" customHeight="1">
      <c r="A6" t="inlineStr">
        <is>
          <t>A 66797-2021</t>
        </is>
      </c>
      <c r="B6" s="1" t="n">
        <v>44519</v>
      </c>
      <c r="C6" s="1" t="n">
        <v>45171</v>
      </c>
      <c r="D6" t="inlineStr">
        <is>
          <t>STOCKHOLMS LÄN</t>
        </is>
      </c>
      <c r="E6" t="inlineStr">
        <is>
          <t>HANINGE</t>
        </is>
      </c>
      <c r="G6" t="n">
        <v>3</v>
      </c>
      <c r="H6" t="n">
        <v>0</v>
      </c>
      <c r="I6" t="n">
        <v>2</v>
      </c>
      <c r="J6" t="n">
        <v>6</v>
      </c>
      <c r="K6" t="n">
        <v>3</v>
      </c>
      <c r="L6" t="n">
        <v>0</v>
      </c>
      <c r="M6" t="n">
        <v>0</v>
      </c>
      <c r="N6" t="n">
        <v>0</v>
      </c>
      <c r="O6" t="n">
        <v>9</v>
      </c>
      <c r="P6" t="n">
        <v>3</v>
      </c>
      <c r="Q6" t="n">
        <v>11</v>
      </c>
      <c r="R6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6">
        <f>HYPERLINK("https://klasma.github.io/Logging_HANINGE/artfynd/A 66797-2021.xlsx")</f>
        <v/>
      </c>
      <c r="T6">
        <f>HYPERLINK("https://klasma.github.io/Logging_HANINGE/kartor/A 66797-2021.png")</f>
        <v/>
      </c>
      <c r="V6">
        <f>HYPERLINK("https://klasma.github.io/Logging_HANINGE/klagomål/A 66797-2021.docx")</f>
        <v/>
      </c>
      <c r="W6">
        <f>HYPERLINK("https://klasma.github.io/Logging_HANINGE/klagomålsmail/A 66797-2021.docx")</f>
        <v/>
      </c>
      <c r="X6">
        <f>HYPERLINK("https://klasma.github.io/Logging_HANINGE/tillsyn/A 66797-2021.docx")</f>
        <v/>
      </c>
      <c r="Y6">
        <f>HYPERLINK("https://klasma.github.io/Logging_HANINGE/tillsynsmail/A 66797-2021.docx")</f>
        <v/>
      </c>
    </row>
    <row r="7" ht="15" customHeight="1">
      <c r="A7" t="inlineStr">
        <is>
          <t>A 67894-2021</t>
        </is>
      </c>
      <c r="B7" s="1" t="n">
        <v>44525</v>
      </c>
      <c r="C7" s="1" t="n">
        <v>45171</v>
      </c>
      <c r="D7" t="inlineStr">
        <is>
          <t>STOCKHOLMS LÄN</t>
        </is>
      </c>
      <c r="E7" t="inlineStr">
        <is>
          <t>HANINGE</t>
        </is>
      </c>
      <c r="G7" t="n">
        <v>5.1</v>
      </c>
      <c r="H7" t="n">
        <v>2</v>
      </c>
      <c r="I7" t="n">
        <v>4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10</v>
      </c>
      <c r="R7" s="2" t="inlineStr">
        <is>
          <t>Grönhjon
Kortskaftad ärgspik
Reliktbock
Spillkråka
Tallticka
Ullticka
Bronshjon
Grovticka
Grön sköldmossa
Stor revmossa</t>
        </is>
      </c>
      <c r="S7">
        <f>HYPERLINK("https://klasma.github.io/Logging_HANINGE/artfynd/A 67894-2021.xlsx")</f>
        <v/>
      </c>
      <c r="T7">
        <f>HYPERLINK("https://klasma.github.io/Logging_HANINGE/kartor/A 67894-2021.png")</f>
        <v/>
      </c>
      <c r="V7">
        <f>HYPERLINK("https://klasma.github.io/Logging_HANINGE/klagomål/A 67894-2021.docx")</f>
        <v/>
      </c>
      <c r="W7">
        <f>HYPERLINK("https://klasma.github.io/Logging_HANINGE/klagomålsmail/A 67894-2021.docx")</f>
        <v/>
      </c>
      <c r="X7">
        <f>HYPERLINK("https://klasma.github.io/Logging_HANINGE/tillsyn/A 67894-2021.docx")</f>
        <v/>
      </c>
      <c r="Y7">
        <f>HYPERLINK("https://klasma.github.io/Logging_HANINGE/tillsynsmail/A 67894-2021.docx")</f>
        <v/>
      </c>
    </row>
    <row r="8" ht="15" customHeight="1">
      <c r="A8" t="inlineStr">
        <is>
          <t>A 6703-2020</t>
        </is>
      </c>
      <c r="B8" s="1" t="n">
        <v>43865</v>
      </c>
      <c r="C8" s="1" t="n">
        <v>45171</v>
      </c>
      <c r="D8" t="inlineStr">
        <is>
          <t>STOCKHOLMS LÄN</t>
        </is>
      </c>
      <c r="E8" t="inlineStr">
        <is>
          <t>HANINGE</t>
        </is>
      </c>
      <c r="G8" t="n">
        <v>2.3</v>
      </c>
      <c r="H8" t="n">
        <v>4</v>
      </c>
      <c r="I8" t="n">
        <v>2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Ask
Gulsparv
Spillkråka
Tallticka
Grön sköldmossa
Scharlakansvårskål agg.
Blåsippa</t>
        </is>
      </c>
      <c r="S8">
        <f>HYPERLINK("https://klasma.github.io/Logging_HANINGE/artfynd/A 6703-2020.xlsx")</f>
        <v/>
      </c>
      <c r="T8">
        <f>HYPERLINK("https://klasma.github.io/Logging_HANINGE/kartor/A 6703-2020.png")</f>
        <v/>
      </c>
      <c r="V8">
        <f>HYPERLINK("https://klasma.github.io/Logging_HANINGE/klagomål/A 6703-2020.docx")</f>
        <v/>
      </c>
      <c r="W8">
        <f>HYPERLINK("https://klasma.github.io/Logging_HANINGE/klagomålsmail/A 6703-2020.docx")</f>
        <v/>
      </c>
      <c r="X8">
        <f>HYPERLINK("https://klasma.github.io/Logging_HANINGE/tillsyn/A 6703-2020.docx")</f>
        <v/>
      </c>
      <c r="Y8">
        <f>HYPERLINK("https://klasma.github.io/Logging_HANINGE/tillsynsmail/A 6703-2020.docx")</f>
        <v/>
      </c>
    </row>
    <row r="9" ht="15" customHeight="1">
      <c r="A9" t="inlineStr">
        <is>
          <t>A 57469-2020</t>
        </is>
      </c>
      <c r="B9" s="1" t="n">
        <v>44139</v>
      </c>
      <c r="C9" s="1" t="n">
        <v>45171</v>
      </c>
      <c r="D9" t="inlineStr">
        <is>
          <t>STOCKHOLMS LÄN</t>
        </is>
      </c>
      <c r="E9" t="inlineStr">
        <is>
          <t>HANINGE</t>
        </is>
      </c>
      <c r="G9" t="n">
        <v>12.8</v>
      </c>
      <c r="H9" t="n">
        <v>1</v>
      </c>
      <c r="I9" t="n">
        <v>6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6</v>
      </c>
      <c r="R9" s="2" t="inlineStr">
        <is>
          <t>Bronshjon
Grön sköldmossa
Skogshakmossa
Stubbspretmossa
Vedticka
Vågbandad barkbock</t>
        </is>
      </c>
      <c r="S9">
        <f>HYPERLINK("https://klasma.github.io/Logging_HANINGE/artfynd/A 57469-2020.xlsx")</f>
        <v/>
      </c>
      <c r="T9">
        <f>HYPERLINK("https://klasma.github.io/Logging_HANINGE/kartor/A 57469-2020.png")</f>
        <v/>
      </c>
      <c r="V9">
        <f>HYPERLINK("https://klasma.github.io/Logging_HANINGE/klagomål/A 57469-2020.docx")</f>
        <v/>
      </c>
      <c r="W9">
        <f>HYPERLINK("https://klasma.github.io/Logging_HANINGE/klagomålsmail/A 57469-2020.docx")</f>
        <v/>
      </c>
      <c r="X9">
        <f>HYPERLINK("https://klasma.github.io/Logging_HANINGE/tillsyn/A 57469-2020.docx")</f>
        <v/>
      </c>
      <c r="Y9">
        <f>HYPERLINK("https://klasma.github.io/Logging_HANINGE/tillsynsmail/A 57469-2020.docx")</f>
        <v/>
      </c>
    </row>
    <row r="10" ht="15" customHeight="1">
      <c r="A10" t="inlineStr">
        <is>
          <t>A 52616-2021</t>
        </is>
      </c>
      <c r="B10" s="1" t="n">
        <v>44463</v>
      </c>
      <c r="C10" s="1" t="n">
        <v>45171</v>
      </c>
      <c r="D10" t="inlineStr">
        <is>
          <t>STOCKHOLMS LÄN</t>
        </is>
      </c>
      <c r="E10" t="inlineStr">
        <is>
          <t>HANINGE</t>
        </is>
      </c>
      <c r="G10" t="n">
        <v>6.4</v>
      </c>
      <c r="H10" t="n">
        <v>2</v>
      </c>
      <c r="I10" t="n">
        <v>5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Björksplintborre
Grön sköldmossa
Noshornsoxe
Stubbspretmossa
Vågbandad barkbock
Vanlig groda</t>
        </is>
      </c>
      <c r="S10">
        <f>HYPERLINK("https://klasma.github.io/Logging_HANINGE/artfynd/A 52616-2021.xlsx")</f>
        <v/>
      </c>
      <c r="T10">
        <f>HYPERLINK("https://klasma.github.io/Logging_HANINGE/kartor/A 52616-2021.png")</f>
        <v/>
      </c>
      <c r="V10">
        <f>HYPERLINK("https://klasma.github.io/Logging_HANINGE/klagomål/A 52616-2021.docx")</f>
        <v/>
      </c>
      <c r="W10">
        <f>HYPERLINK("https://klasma.github.io/Logging_HANINGE/klagomålsmail/A 52616-2021.docx")</f>
        <v/>
      </c>
      <c r="X10">
        <f>HYPERLINK("https://klasma.github.io/Logging_HANINGE/tillsyn/A 52616-2021.docx")</f>
        <v/>
      </c>
      <c r="Y10">
        <f>HYPERLINK("https://klasma.github.io/Logging_HANINGE/tillsynsmail/A 52616-2021.docx")</f>
        <v/>
      </c>
    </row>
    <row r="11" ht="15" customHeight="1">
      <c r="A11" t="inlineStr">
        <is>
          <t>A 32532-2020</t>
        </is>
      </c>
      <c r="B11" s="1" t="n">
        <v>44018</v>
      </c>
      <c r="C11" s="1" t="n">
        <v>45171</v>
      </c>
      <c r="D11" t="inlineStr">
        <is>
          <t>STOCKHOLMS LÄN</t>
        </is>
      </c>
      <c r="E11" t="inlineStr">
        <is>
          <t>HANINGE</t>
        </is>
      </c>
      <c r="F11" t="inlineStr">
        <is>
          <t>Kommuner</t>
        </is>
      </c>
      <c r="G11" t="n">
        <v>2.9</v>
      </c>
      <c r="H11" t="n">
        <v>3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Talltita
Granbarkgnagare
Vedticka
Revlummer</t>
        </is>
      </c>
      <c r="S11">
        <f>HYPERLINK("https://klasma.github.io/Logging_HANINGE/artfynd/A 32532-2020.xlsx")</f>
        <v/>
      </c>
      <c r="T11">
        <f>HYPERLINK("https://klasma.github.io/Logging_HANINGE/kartor/A 32532-2020.png")</f>
        <v/>
      </c>
      <c r="V11">
        <f>HYPERLINK("https://klasma.github.io/Logging_HANINGE/klagomål/A 32532-2020.docx")</f>
        <v/>
      </c>
      <c r="W11">
        <f>HYPERLINK("https://klasma.github.io/Logging_HANINGE/klagomålsmail/A 32532-2020.docx")</f>
        <v/>
      </c>
      <c r="X11">
        <f>HYPERLINK("https://klasma.github.io/Logging_HANINGE/tillsyn/A 32532-2020.docx")</f>
        <v/>
      </c>
      <c r="Y11">
        <f>HYPERLINK("https://klasma.github.io/Logging_HANINGE/tillsynsmail/A 32532-2020.docx")</f>
        <v/>
      </c>
    </row>
    <row r="12" ht="15" customHeight="1">
      <c r="A12" t="inlineStr">
        <is>
          <t>A 34417-2023</t>
        </is>
      </c>
      <c r="B12" s="1" t="n">
        <v>45139</v>
      </c>
      <c r="C12" s="1" t="n">
        <v>45171</v>
      </c>
      <c r="D12" t="inlineStr">
        <is>
          <t>STOCKHOLMS LÄN</t>
        </is>
      </c>
      <c r="E12" t="inlineStr">
        <is>
          <t>HANINGE</t>
        </is>
      </c>
      <c r="G12" t="n">
        <v>3.8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Porslinsblå spindling
Barrviolspindling
Dropptaggsvamp
Kornknutmossa
Blåsippa</t>
        </is>
      </c>
      <c r="S12">
        <f>HYPERLINK("https://klasma.github.io/Logging_HANINGE/artfynd/A 34417-2023.xlsx")</f>
        <v/>
      </c>
      <c r="T12">
        <f>HYPERLINK("https://klasma.github.io/Logging_HANINGE/kartor/A 34417-2023.png")</f>
        <v/>
      </c>
      <c r="V12">
        <f>HYPERLINK("https://klasma.github.io/Logging_HANINGE/klagomål/A 34417-2023.docx")</f>
        <v/>
      </c>
      <c r="W12">
        <f>HYPERLINK("https://klasma.github.io/Logging_HANINGE/klagomålsmail/A 34417-2023.docx")</f>
        <v/>
      </c>
      <c r="X12">
        <f>HYPERLINK("https://klasma.github.io/Logging_HANINGE/tillsyn/A 34417-2023.docx")</f>
        <v/>
      </c>
      <c r="Y12">
        <f>HYPERLINK("https://klasma.github.io/Logging_HANINGE/tillsynsmail/A 34417-2023.docx")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45171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  <c r="T13">
        <f>HYPERLINK("https://klasma.github.io/Logging_HANINGE/kartor/A 48515-2018.png")</f>
        <v/>
      </c>
      <c r="V13">
        <f>HYPERLINK("https://klasma.github.io/Logging_HANINGE/klagomål/A 48515-2018.docx")</f>
        <v/>
      </c>
      <c r="W13">
        <f>HYPERLINK("https://klasma.github.io/Logging_HANINGE/klagomålsmail/A 48515-2018.docx")</f>
        <v/>
      </c>
      <c r="X13">
        <f>HYPERLINK("https://klasma.github.io/Logging_HANINGE/tillsyn/A 48515-2018.docx")</f>
        <v/>
      </c>
      <c r="Y13">
        <f>HYPERLINK("https://klasma.github.io/Logging_HANINGE/tillsynsmail/A 48515-2018.docx")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45171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  <c r="T14">
        <f>HYPERLINK("https://klasma.github.io/Logging_HANINGE/kartor/A 67203-2018.png")</f>
        <v/>
      </c>
      <c r="V14">
        <f>HYPERLINK("https://klasma.github.io/Logging_HANINGE/klagomål/A 67203-2018.docx")</f>
        <v/>
      </c>
      <c r="W14">
        <f>HYPERLINK("https://klasma.github.io/Logging_HANINGE/klagomålsmail/A 67203-2018.docx")</f>
        <v/>
      </c>
      <c r="X14">
        <f>HYPERLINK("https://klasma.github.io/Logging_HANINGE/tillsyn/A 67203-2018.docx")</f>
        <v/>
      </c>
      <c r="Y14">
        <f>HYPERLINK("https://klasma.github.io/Logging_HANINGE/tillsynsmail/A 67203-2018.docx")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45171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  <c r="T15">
        <f>HYPERLINK("https://klasma.github.io/Logging_HANINGE/kartor/A 67201-2018.png")</f>
        <v/>
      </c>
      <c r="V15">
        <f>HYPERLINK("https://klasma.github.io/Logging_HANINGE/klagomål/A 67201-2018.docx")</f>
        <v/>
      </c>
      <c r="W15">
        <f>HYPERLINK("https://klasma.github.io/Logging_HANINGE/klagomålsmail/A 67201-2018.docx")</f>
        <v/>
      </c>
      <c r="X15">
        <f>HYPERLINK("https://klasma.github.io/Logging_HANINGE/tillsyn/A 67201-2018.docx")</f>
        <v/>
      </c>
      <c r="Y15">
        <f>HYPERLINK("https://klasma.github.io/Logging_HANINGE/tillsynsmail/A 67201-2018.docx")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45171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  <c r="T16">
        <f>HYPERLINK("https://klasma.github.io/Logging_HANINGE/kartor/A 13892-2020.png")</f>
        <v/>
      </c>
      <c r="V16">
        <f>HYPERLINK("https://klasma.github.io/Logging_HANINGE/klagomål/A 13892-2020.docx")</f>
        <v/>
      </c>
      <c r="W16">
        <f>HYPERLINK("https://klasma.github.io/Logging_HANINGE/klagomålsmail/A 13892-2020.docx")</f>
        <v/>
      </c>
      <c r="X16">
        <f>HYPERLINK("https://klasma.github.io/Logging_HANINGE/tillsyn/A 13892-2020.docx")</f>
        <v/>
      </c>
      <c r="Y16">
        <f>HYPERLINK("https://klasma.github.io/Logging_HANINGE/tillsynsmail/A 13892-2020.docx")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45171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  <c r="T17">
        <f>HYPERLINK("https://klasma.github.io/Logging_HANINGE/kartor/A 6646-2023.png")</f>
        <v/>
      </c>
      <c r="V17">
        <f>HYPERLINK("https://klasma.github.io/Logging_HANINGE/klagomål/A 6646-2023.docx")</f>
        <v/>
      </c>
      <c r="W17">
        <f>HYPERLINK("https://klasma.github.io/Logging_HANINGE/klagomålsmail/A 6646-2023.docx")</f>
        <v/>
      </c>
      <c r="X17">
        <f>HYPERLINK("https://klasma.github.io/Logging_HANINGE/tillsyn/A 6646-2023.docx")</f>
        <v/>
      </c>
      <c r="Y17">
        <f>HYPERLINK("https://klasma.github.io/Logging_HANINGE/tillsynsmail/A 6646-2023.docx")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45171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  <c r="T18">
        <f>HYPERLINK("https://klasma.github.io/Logging_HANINGE/kartor/A 34343-2023.png")</f>
        <v/>
      </c>
      <c r="V18">
        <f>HYPERLINK("https://klasma.github.io/Logging_HANINGE/klagomål/A 34343-2023.docx")</f>
        <v/>
      </c>
      <c r="W18">
        <f>HYPERLINK("https://klasma.github.io/Logging_HANINGE/klagomålsmail/A 34343-2023.docx")</f>
        <v/>
      </c>
      <c r="X18">
        <f>HYPERLINK("https://klasma.github.io/Logging_HANINGE/tillsyn/A 34343-2023.docx")</f>
        <v/>
      </c>
      <c r="Y18">
        <f>HYPERLINK("https://klasma.github.io/Logging_HANINGE/tillsynsmail/A 34343-2023.docx")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45171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  <c r="T19">
        <f>HYPERLINK("https://klasma.github.io/Logging_HANINGE/kartor/A 45734-2018.png")</f>
        <v/>
      </c>
      <c r="V19">
        <f>HYPERLINK("https://klasma.github.io/Logging_HANINGE/klagomål/A 45734-2018.docx")</f>
        <v/>
      </c>
      <c r="W19">
        <f>HYPERLINK("https://klasma.github.io/Logging_HANINGE/klagomålsmail/A 45734-2018.docx")</f>
        <v/>
      </c>
      <c r="X19">
        <f>HYPERLINK("https://klasma.github.io/Logging_HANINGE/tillsyn/A 45734-2018.docx")</f>
        <v/>
      </c>
      <c r="Y19">
        <f>HYPERLINK("https://klasma.github.io/Logging_HANINGE/tillsynsmail/A 45734-2018.docx")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45171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  <c r="T20">
        <f>HYPERLINK("https://klasma.github.io/Logging_HANINGE/kartor/A 53858-2020.png")</f>
        <v/>
      </c>
      <c r="V20">
        <f>HYPERLINK("https://klasma.github.io/Logging_HANINGE/klagomål/A 53858-2020.docx")</f>
        <v/>
      </c>
      <c r="W20">
        <f>HYPERLINK("https://klasma.github.io/Logging_HANINGE/klagomålsmail/A 53858-2020.docx")</f>
        <v/>
      </c>
      <c r="X20">
        <f>HYPERLINK("https://klasma.github.io/Logging_HANINGE/tillsyn/A 53858-2020.docx")</f>
        <v/>
      </c>
      <c r="Y20">
        <f>HYPERLINK("https://klasma.github.io/Logging_HANINGE/tillsynsmail/A 53858-2020.docx")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45171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  <c r="T21">
        <f>HYPERLINK("https://klasma.github.io/Logging_HANINGE/kartor/A 11513-2022.png")</f>
        <v/>
      </c>
      <c r="V21">
        <f>HYPERLINK("https://klasma.github.io/Logging_HANINGE/klagomål/A 11513-2022.docx")</f>
        <v/>
      </c>
      <c r="W21">
        <f>HYPERLINK("https://klasma.github.io/Logging_HANINGE/klagomålsmail/A 11513-2022.docx")</f>
        <v/>
      </c>
      <c r="X21">
        <f>HYPERLINK("https://klasma.github.io/Logging_HANINGE/tillsyn/A 11513-2022.docx")</f>
        <v/>
      </c>
      <c r="Y21">
        <f>HYPERLINK("https://klasma.github.io/Logging_HANINGE/tillsynsmail/A 11513-2022.docx")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45171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  <c r="T22">
        <f>HYPERLINK("https://klasma.github.io/Logging_HANINGE/kartor/A 14729-2023.png")</f>
        <v/>
      </c>
      <c r="V22">
        <f>HYPERLINK("https://klasma.github.io/Logging_HANINGE/klagomål/A 14729-2023.docx")</f>
        <v/>
      </c>
      <c r="W22">
        <f>HYPERLINK("https://klasma.github.io/Logging_HANINGE/klagomålsmail/A 14729-2023.docx")</f>
        <v/>
      </c>
      <c r="X22">
        <f>HYPERLINK("https://klasma.github.io/Logging_HANINGE/tillsyn/A 14729-2023.docx")</f>
        <v/>
      </c>
      <c r="Y22">
        <f>HYPERLINK("https://klasma.github.io/Logging_HANINGE/tillsynsmail/A 14729-2023.docx")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45171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  <c r="T23">
        <f>HYPERLINK("https://klasma.github.io/Logging_HANINGE/kartor/A 29513-2019.png")</f>
        <v/>
      </c>
      <c r="V23">
        <f>HYPERLINK("https://klasma.github.io/Logging_HANINGE/klagomål/A 29513-2019.docx")</f>
        <v/>
      </c>
      <c r="W23">
        <f>HYPERLINK("https://klasma.github.io/Logging_HANINGE/klagomålsmail/A 29513-2019.docx")</f>
        <v/>
      </c>
      <c r="X23">
        <f>HYPERLINK("https://klasma.github.io/Logging_HANINGE/tillsyn/A 29513-2019.docx")</f>
        <v/>
      </c>
      <c r="Y23">
        <f>HYPERLINK("https://klasma.github.io/Logging_HANINGE/tillsynsmail/A 29513-2019.docx")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45171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  <c r="T24">
        <f>HYPERLINK("https://klasma.github.io/Logging_HANINGE/kartor/A 68231-2019.png")</f>
        <v/>
      </c>
      <c r="V24">
        <f>HYPERLINK("https://klasma.github.io/Logging_HANINGE/klagomål/A 68231-2019.docx")</f>
        <v/>
      </c>
      <c r="W24">
        <f>HYPERLINK("https://klasma.github.io/Logging_HANINGE/klagomålsmail/A 68231-2019.docx")</f>
        <v/>
      </c>
      <c r="X24">
        <f>HYPERLINK("https://klasma.github.io/Logging_HANINGE/tillsyn/A 68231-2019.docx")</f>
        <v/>
      </c>
      <c r="Y24">
        <f>HYPERLINK("https://klasma.github.io/Logging_HANINGE/tillsynsmail/A 68231-2019.docx")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45171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  <c r="T25">
        <f>HYPERLINK("https://klasma.github.io/Logging_HANINGE/kartor/A 15312-2020.png")</f>
        <v/>
      </c>
      <c r="V25">
        <f>HYPERLINK("https://klasma.github.io/Logging_HANINGE/klagomål/A 15312-2020.docx")</f>
        <v/>
      </c>
      <c r="W25">
        <f>HYPERLINK("https://klasma.github.io/Logging_HANINGE/klagomålsmail/A 15312-2020.docx")</f>
        <v/>
      </c>
      <c r="X25">
        <f>HYPERLINK("https://klasma.github.io/Logging_HANINGE/tillsyn/A 15312-2020.docx")</f>
        <v/>
      </c>
      <c r="Y25">
        <f>HYPERLINK("https://klasma.github.io/Logging_HANINGE/tillsynsmail/A 15312-2020.docx")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45171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  <c r="T26">
        <f>HYPERLINK("https://klasma.github.io/Logging_HANINGE/kartor/A 21187-2020.png")</f>
        <v/>
      </c>
      <c r="V26">
        <f>HYPERLINK("https://klasma.github.io/Logging_HANINGE/klagomål/A 21187-2020.docx")</f>
        <v/>
      </c>
      <c r="W26">
        <f>HYPERLINK("https://klasma.github.io/Logging_HANINGE/klagomålsmail/A 21187-2020.docx")</f>
        <v/>
      </c>
      <c r="X26">
        <f>HYPERLINK("https://klasma.github.io/Logging_HANINGE/tillsyn/A 21187-2020.docx")</f>
        <v/>
      </c>
      <c r="Y26">
        <f>HYPERLINK("https://klasma.github.io/Logging_HANINGE/tillsynsmail/A 21187-2020.docx")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45171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  <c r="T27">
        <f>HYPERLINK("https://klasma.github.io/Logging_HANINGE/kartor/A 32525-2020.png")</f>
        <v/>
      </c>
      <c r="V27">
        <f>HYPERLINK("https://klasma.github.io/Logging_HANINGE/klagomål/A 32525-2020.docx")</f>
        <v/>
      </c>
      <c r="W27">
        <f>HYPERLINK("https://klasma.github.io/Logging_HANINGE/klagomålsmail/A 32525-2020.docx")</f>
        <v/>
      </c>
      <c r="X27">
        <f>HYPERLINK("https://klasma.github.io/Logging_HANINGE/tillsyn/A 32525-2020.docx")</f>
        <v/>
      </c>
      <c r="Y27">
        <f>HYPERLINK("https://klasma.github.io/Logging_HANINGE/tillsynsmail/A 32525-2020.docx")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45171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  <c r="T28">
        <f>HYPERLINK("https://klasma.github.io/Logging_HANINGE/kartor/A 1424-2021.png")</f>
        <v/>
      </c>
      <c r="U28">
        <f>HYPERLINK("https://klasma.github.io/Logging_HANINGE/knärot/A 1424-2021.png")</f>
        <v/>
      </c>
      <c r="V28">
        <f>HYPERLINK("https://klasma.github.io/Logging_HANINGE/klagomål/A 1424-2021.docx")</f>
        <v/>
      </c>
      <c r="W28">
        <f>HYPERLINK("https://klasma.github.io/Logging_HANINGE/klagomålsmail/A 1424-2021.docx")</f>
        <v/>
      </c>
      <c r="X28">
        <f>HYPERLINK("https://klasma.github.io/Logging_HANINGE/tillsyn/A 1424-2021.docx")</f>
        <v/>
      </c>
      <c r="Y28">
        <f>HYPERLINK("https://klasma.github.io/Logging_HANINGE/tillsynsmail/A 1424-2021.docx")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45171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  <c r="T29">
        <f>HYPERLINK("https://klasma.github.io/Logging_HANINGE/kartor/A 68883-2021.png")</f>
        <v/>
      </c>
      <c r="V29">
        <f>HYPERLINK("https://klasma.github.io/Logging_HANINGE/klagomål/A 68883-2021.docx")</f>
        <v/>
      </c>
      <c r="W29">
        <f>HYPERLINK("https://klasma.github.io/Logging_HANINGE/klagomålsmail/A 68883-2021.docx")</f>
        <v/>
      </c>
      <c r="X29">
        <f>HYPERLINK("https://klasma.github.io/Logging_HANINGE/tillsyn/A 68883-2021.docx")</f>
        <v/>
      </c>
      <c r="Y29">
        <f>HYPERLINK("https://klasma.github.io/Logging_HANINGE/tillsynsmail/A 68883-2021.docx")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45171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  <c r="T30">
        <f>HYPERLINK("https://klasma.github.io/Logging_HANINGE/kartor/A 2722-2022.png")</f>
        <v/>
      </c>
      <c r="V30">
        <f>HYPERLINK("https://klasma.github.io/Logging_HANINGE/klagomål/A 2722-2022.docx")</f>
        <v/>
      </c>
      <c r="W30">
        <f>HYPERLINK("https://klasma.github.io/Logging_HANINGE/klagomålsmail/A 2722-2022.docx")</f>
        <v/>
      </c>
      <c r="X30">
        <f>HYPERLINK("https://klasma.github.io/Logging_HANINGE/tillsyn/A 2722-2022.docx")</f>
        <v/>
      </c>
      <c r="Y30">
        <f>HYPERLINK("https://klasma.github.io/Logging_HANINGE/tillsynsmail/A 2722-2022.docx")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45171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  <c r="T31">
        <f>HYPERLINK("https://klasma.github.io/Logging_HANINGE/kartor/A 34823-2022.png")</f>
        <v/>
      </c>
      <c r="V31">
        <f>HYPERLINK("https://klasma.github.io/Logging_HANINGE/klagomål/A 34823-2022.docx")</f>
        <v/>
      </c>
      <c r="W31">
        <f>HYPERLINK("https://klasma.github.io/Logging_HANINGE/klagomålsmail/A 34823-2022.docx")</f>
        <v/>
      </c>
      <c r="X31">
        <f>HYPERLINK("https://klasma.github.io/Logging_HANINGE/tillsyn/A 34823-2022.docx")</f>
        <v/>
      </c>
      <c r="Y31">
        <f>HYPERLINK("https://klasma.github.io/Logging_HANINGE/tillsynsmail/A 34823-2022.docx")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45171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  <c r="T32">
        <f>HYPERLINK("https://klasma.github.io/Logging_HANINGE/kartor/A 37004-2022.png")</f>
        <v/>
      </c>
      <c r="V32">
        <f>HYPERLINK("https://klasma.github.io/Logging_HANINGE/klagomål/A 37004-2022.docx")</f>
        <v/>
      </c>
      <c r="W32">
        <f>HYPERLINK("https://klasma.github.io/Logging_HANINGE/klagomålsmail/A 37004-2022.docx")</f>
        <v/>
      </c>
      <c r="X32">
        <f>HYPERLINK("https://klasma.github.io/Logging_HANINGE/tillsyn/A 37004-2022.docx")</f>
        <v/>
      </c>
      <c r="Y32">
        <f>HYPERLINK("https://klasma.github.io/Logging_HANINGE/tillsynsmail/A 37004-2022.docx")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45171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  <c r="T33">
        <f>HYPERLINK("https://klasma.github.io/Logging_HANINGE/kartor/A 39636-2022.png")</f>
        <v/>
      </c>
      <c r="V33">
        <f>HYPERLINK("https://klasma.github.io/Logging_HANINGE/klagomål/A 39636-2022.docx")</f>
        <v/>
      </c>
      <c r="W33">
        <f>HYPERLINK("https://klasma.github.io/Logging_HANINGE/klagomålsmail/A 39636-2022.docx")</f>
        <v/>
      </c>
      <c r="X33">
        <f>HYPERLINK("https://klasma.github.io/Logging_HANINGE/tillsyn/A 39636-2022.docx")</f>
        <v/>
      </c>
      <c r="Y33">
        <f>HYPERLINK("https://klasma.github.io/Logging_HANINGE/tillsynsmail/A 39636-2022.docx")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45171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45171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45171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45171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45171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45171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45171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45171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45171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45171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45171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45171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45171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45171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45171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45171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45171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45171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45171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45171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45171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45171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45171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45171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45171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45171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45171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45171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45171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45171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45171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45171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45171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45171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45171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45171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45171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45171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45171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45171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45171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45171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45171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45171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45171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45171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45171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45171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45171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45171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45171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45171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45171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45171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45171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45171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45171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45171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2023-09-02T03:30:51Z</dcterms:created>
  <dcterms:modified xmlns:dcterms="http://purl.org/dc/terms/" xmlns:xsi="http://www.w3.org/2001/XMLSchema-instance" xsi:type="dcterms:W3CDTF">2023-09-02T03:30:51Z</dcterms:modified>
</cp:coreProperties>
</file>