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45182</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38591-2021</t>
        </is>
      </c>
      <c r="B3" s="1" t="n">
        <v>44407</v>
      </c>
      <c r="C3" s="1" t="n">
        <v>45182</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f>
        <v/>
      </c>
      <c r="T3">
        <f>HYPERLINK("https://klasma.github.io/Logging_HARJEDALEN/kartor/A 38591-2021.png")</f>
        <v/>
      </c>
      <c r="V3">
        <f>HYPERLINK("https://klasma.github.io/Logging_HARJEDALEN/klagomål/A 38591-2021.docx")</f>
        <v/>
      </c>
      <c r="W3">
        <f>HYPERLINK("https://klasma.github.io/Logging_HARJEDALEN/klagomålsmail/A 38591-2021.docx")</f>
        <v/>
      </c>
      <c r="X3">
        <f>HYPERLINK("https://klasma.github.io/Logging_HARJEDALEN/tillsyn/A 38591-2021.docx")</f>
        <v/>
      </c>
      <c r="Y3">
        <f>HYPERLINK("https://klasma.github.io/Logging_HARJEDALEN/tillsynsmail/A 38591-2021.docx")</f>
        <v/>
      </c>
    </row>
    <row r="4" ht="15" customHeight="1">
      <c r="A4" t="inlineStr">
        <is>
          <t>A 73869-2021</t>
        </is>
      </c>
      <c r="B4" s="1" t="n">
        <v>44553</v>
      </c>
      <c r="C4" s="1" t="n">
        <v>45182</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f>
        <v/>
      </c>
      <c r="T4">
        <f>HYPERLINK("https://klasma.github.io/Logging_HARJEDALEN/kartor/A 73869-2021.png")</f>
        <v/>
      </c>
      <c r="V4">
        <f>HYPERLINK("https://klasma.github.io/Logging_HARJEDALEN/klagomål/A 73869-2021.docx")</f>
        <v/>
      </c>
      <c r="W4">
        <f>HYPERLINK("https://klasma.github.io/Logging_HARJEDALEN/klagomålsmail/A 73869-2021.docx")</f>
        <v/>
      </c>
      <c r="X4">
        <f>HYPERLINK("https://klasma.github.io/Logging_HARJEDALEN/tillsyn/A 73869-2021.docx")</f>
        <v/>
      </c>
      <c r="Y4">
        <f>HYPERLINK("https://klasma.github.io/Logging_HARJEDALEN/tillsynsmail/A 73869-2021.docx")</f>
        <v/>
      </c>
    </row>
    <row r="5" ht="15" customHeight="1">
      <c r="A5" t="inlineStr">
        <is>
          <t>A 33058-2022</t>
        </is>
      </c>
      <c r="B5" s="1" t="n">
        <v>44785</v>
      </c>
      <c r="C5" s="1" t="n">
        <v>45182</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f>
        <v/>
      </c>
      <c r="T5">
        <f>HYPERLINK("https://klasma.github.io/Logging_HARJEDALEN/kartor/A 33058-2022.png")</f>
        <v/>
      </c>
      <c r="V5">
        <f>HYPERLINK("https://klasma.github.io/Logging_HARJEDALEN/klagomål/A 33058-2022.docx")</f>
        <v/>
      </c>
      <c r="W5">
        <f>HYPERLINK("https://klasma.github.io/Logging_HARJEDALEN/klagomålsmail/A 33058-2022.docx")</f>
        <v/>
      </c>
      <c r="X5">
        <f>HYPERLINK("https://klasma.github.io/Logging_HARJEDALEN/tillsyn/A 33058-2022.docx")</f>
        <v/>
      </c>
      <c r="Y5">
        <f>HYPERLINK("https://klasma.github.io/Logging_HARJEDALEN/tillsynsmail/A 33058-2022.docx")</f>
        <v/>
      </c>
    </row>
    <row r="6" ht="15" customHeight="1">
      <c r="A6" t="inlineStr">
        <is>
          <t>A 27529-2020</t>
        </is>
      </c>
      <c r="B6" s="1" t="n">
        <v>43993</v>
      </c>
      <c r="C6" s="1" t="n">
        <v>45182</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f>
        <v/>
      </c>
      <c r="T6">
        <f>HYPERLINK("https://klasma.github.io/Logging_HARJEDALEN/kartor/A 27529-2020.png")</f>
        <v/>
      </c>
      <c r="U6">
        <f>HYPERLINK("https://klasma.github.io/Logging_HARJEDALEN/knärot/A 27529-2020.png")</f>
        <v/>
      </c>
      <c r="V6">
        <f>HYPERLINK("https://klasma.github.io/Logging_HARJEDALEN/klagomål/A 27529-2020.docx")</f>
        <v/>
      </c>
      <c r="W6">
        <f>HYPERLINK("https://klasma.github.io/Logging_HARJEDALEN/klagomålsmail/A 27529-2020.docx")</f>
        <v/>
      </c>
      <c r="X6">
        <f>HYPERLINK("https://klasma.github.io/Logging_HARJEDALEN/tillsyn/A 27529-2020.docx")</f>
        <v/>
      </c>
      <c r="Y6">
        <f>HYPERLINK("https://klasma.github.io/Logging_HARJEDALEN/tillsynsmail/A 27529-2020.docx")</f>
        <v/>
      </c>
    </row>
    <row r="7" ht="15" customHeight="1">
      <c r="A7" t="inlineStr">
        <is>
          <t>A 34896-2022</t>
        </is>
      </c>
      <c r="B7" s="1" t="n">
        <v>44790</v>
      </c>
      <c r="C7" s="1" t="n">
        <v>45182</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f>
        <v/>
      </c>
      <c r="T7">
        <f>HYPERLINK("https://klasma.github.io/Logging_HARJEDALEN/kartor/A 34896-2022.png")</f>
        <v/>
      </c>
      <c r="V7">
        <f>HYPERLINK("https://klasma.github.io/Logging_HARJEDALEN/klagomål/A 34896-2022.docx")</f>
        <v/>
      </c>
      <c r="W7">
        <f>HYPERLINK("https://klasma.github.io/Logging_HARJEDALEN/klagomålsmail/A 34896-2022.docx")</f>
        <v/>
      </c>
      <c r="X7">
        <f>HYPERLINK("https://klasma.github.io/Logging_HARJEDALEN/tillsyn/A 34896-2022.docx")</f>
        <v/>
      </c>
      <c r="Y7">
        <f>HYPERLINK("https://klasma.github.io/Logging_HARJEDALEN/tillsynsmail/A 34896-2022.docx")</f>
        <v/>
      </c>
    </row>
    <row r="8" ht="15" customHeight="1">
      <c r="A8" t="inlineStr">
        <is>
          <t>A 45429-2022</t>
        </is>
      </c>
      <c r="B8" s="1" t="n">
        <v>44844</v>
      </c>
      <c r="C8" s="1" t="n">
        <v>45182</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f>
        <v/>
      </c>
      <c r="T8">
        <f>HYPERLINK("https://klasma.github.io/Logging_HARJEDALEN/kartor/A 45429-2022.png")</f>
        <v/>
      </c>
      <c r="U8">
        <f>HYPERLINK("https://klasma.github.io/Logging_HARJEDALEN/knärot/A 45429-2022.png")</f>
        <v/>
      </c>
      <c r="V8">
        <f>HYPERLINK("https://klasma.github.io/Logging_HARJEDALEN/klagomål/A 45429-2022.docx")</f>
        <v/>
      </c>
      <c r="W8">
        <f>HYPERLINK("https://klasma.github.io/Logging_HARJEDALEN/klagomålsmail/A 45429-2022.docx")</f>
        <v/>
      </c>
      <c r="X8">
        <f>HYPERLINK("https://klasma.github.io/Logging_HARJEDALEN/tillsyn/A 45429-2022.docx")</f>
        <v/>
      </c>
      <c r="Y8">
        <f>HYPERLINK("https://klasma.github.io/Logging_HARJEDALEN/tillsynsmail/A 45429-2022.docx")</f>
        <v/>
      </c>
    </row>
    <row r="9" ht="15" customHeight="1">
      <c r="A9" t="inlineStr">
        <is>
          <t>A 173-2020</t>
        </is>
      </c>
      <c r="B9" s="1" t="n">
        <v>43833</v>
      </c>
      <c r="C9" s="1" t="n">
        <v>45182</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f>
        <v/>
      </c>
      <c r="T9">
        <f>HYPERLINK("https://klasma.github.io/Logging_HARJEDALEN/kartor/A 173-2020.png")</f>
        <v/>
      </c>
      <c r="V9">
        <f>HYPERLINK("https://klasma.github.io/Logging_HARJEDALEN/klagomål/A 173-2020.docx")</f>
        <v/>
      </c>
      <c r="W9">
        <f>HYPERLINK("https://klasma.github.io/Logging_HARJEDALEN/klagomålsmail/A 173-2020.docx")</f>
        <v/>
      </c>
      <c r="X9">
        <f>HYPERLINK("https://klasma.github.io/Logging_HARJEDALEN/tillsyn/A 173-2020.docx")</f>
        <v/>
      </c>
      <c r="Y9">
        <f>HYPERLINK("https://klasma.github.io/Logging_HARJEDALEN/tillsynsmail/A 173-2020.docx")</f>
        <v/>
      </c>
    </row>
    <row r="10" ht="15" customHeight="1">
      <c r="A10" t="inlineStr">
        <is>
          <t>A 35782-2020</t>
        </is>
      </c>
      <c r="B10" s="1" t="n">
        <v>44046</v>
      </c>
      <c r="C10" s="1" t="n">
        <v>45182</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f>
        <v/>
      </c>
      <c r="T10">
        <f>HYPERLINK("https://klasma.github.io/Logging_HARJEDALEN/kartor/A 35782-2020.png")</f>
        <v/>
      </c>
      <c r="V10">
        <f>HYPERLINK("https://klasma.github.io/Logging_HARJEDALEN/klagomål/A 35782-2020.docx")</f>
        <v/>
      </c>
      <c r="W10">
        <f>HYPERLINK("https://klasma.github.io/Logging_HARJEDALEN/klagomålsmail/A 35782-2020.docx")</f>
        <v/>
      </c>
      <c r="X10">
        <f>HYPERLINK("https://klasma.github.io/Logging_HARJEDALEN/tillsyn/A 35782-2020.docx")</f>
        <v/>
      </c>
      <c r="Y10">
        <f>HYPERLINK("https://klasma.github.io/Logging_HARJEDALEN/tillsynsmail/A 35782-2020.docx")</f>
        <v/>
      </c>
    </row>
    <row r="11" ht="15" customHeight="1">
      <c r="A11" t="inlineStr">
        <is>
          <t>A 72189-2021</t>
        </is>
      </c>
      <c r="B11" s="1" t="n">
        <v>44543</v>
      </c>
      <c r="C11" s="1" t="n">
        <v>45182</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f>
        <v/>
      </c>
      <c r="T11">
        <f>HYPERLINK("https://klasma.github.io/Logging_HARJEDALEN/kartor/A 72189-2021.png")</f>
        <v/>
      </c>
      <c r="V11">
        <f>HYPERLINK("https://klasma.github.io/Logging_HARJEDALEN/klagomål/A 72189-2021.docx")</f>
        <v/>
      </c>
      <c r="W11">
        <f>HYPERLINK("https://klasma.github.io/Logging_HARJEDALEN/klagomålsmail/A 72189-2021.docx")</f>
        <v/>
      </c>
      <c r="X11">
        <f>HYPERLINK("https://klasma.github.io/Logging_HARJEDALEN/tillsyn/A 72189-2021.docx")</f>
        <v/>
      </c>
      <c r="Y11">
        <f>HYPERLINK("https://klasma.github.io/Logging_HARJEDALEN/tillsynsmail/A 72189-2021.docx")</f>
        <v/>
      </c>
    </row>
    <row r="12" ht="15" customHeight="1">
      <c r="A12" t="inlineStr">
        <is>
          <t>A 28769-2022</t>
        </is>
      </c>
      <c r="B12" s="1" t="n">
        <v>44749</v>
      </c>
      <c r="C12" s="1" t="n">
        <v>45182</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f>
        <v/>
      </c>
      <c r="T12">
        <f>HYPERLINK("https://klasma.github.io/Logging_HARJEDALEN/kartor/A 28769-2022.png")</f>
        <v/>
      </c>
      <c r="V12">
        <f>HYPERLINK("https://klasma.github.io/Logging_HARJEDALEN/klagomål/A 28769-2022.docx")</f>
        <v/>
      </c>
      <c r="W12">
        <f>HYPERLINK("https://klasma.github.io/Logging_HARJEDALEN/klagomålsmail/A 28769-2022.docx")</f>
        <v/>
      </c>
      <c r="X12">
        <f>HYPERLINK("https://klasma.github.io/Logging_HARJEDALEN/tillsyn/A 28769-2022.docx")</f>
        <v/>
      </c>
      <c r="Y12">
        <f>HYPERLINK("https://klasma.github.io/Logging_HARJEDALEN/tillsynsmail/A 28769-2022.docx")</f>
        <v/>
      </c>
    </row>
    <row r="13" ht="15" customHeight="1">
      <c r="A13" t="inlineStr">
        <is>
          <t>A 43777-2022</t>
        </is>
      </c>
      <c r="B13" s="1" t="n">
        <v>44837</v>
      </c>
      <c r="C13" s="1" t="n">
        <v>45182</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f>
        <v/>
      </c>
      <c r="T13">
        <f>HYPERLINK("https://klasma.github.io/Logging_HARJEDALEN/kartor/A 43777-2022.png")</f>
        <v/>
      </c>
      <c r="U13">
        <f>HYPERLINK("https://klasma.github.io/Logging_HARJEDALEN/knärot/A 43777-2022.png")</f>
        <v/>
      </c>
      <c r="V13">
        <f>HYPERLINK("https://klasma.github.io/Logging_HARJEDALEN/klagomål/A 43777-2022.docx")</f>
        <v/>
      </c>
      <c r="W13">
        <f>HYPERLINK("https://klasma.github.io/Logging_HARJEDALEN/klagomålsmail/A 43777-2022.docx")</f>
        <v/>
      </c>
      <c r="X13">
        <f>HYPERLINK("https://klasma.github.io/Logging_HARJEDALEN/tillsyn/A 43777-2022.docx")</f>
        <v/>
      </c>
      <c r="Y13">
        <f>HYPERLINK("https://klasma.github.io/Logging_HARJEDALEN/tillsynsmail/A 43777-2022.docx")</f>
        <v/>
      </c>
    </row>
    <row r="14" ht="15" customHeight="1">
      <c r="A14" t="inlineStr">
        <is>
          <t>A 67786-2020</t>
        </is>
      </c>
      <c r="B14" s="1" t="n">
        <v>44182</v>
      </c>
      <c r="C14" s="1" t="n">
        <v>45182</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f>
        <v/>
      </c>
      <c r="T14">
        <f>HYPERLINK("https://klasma.github.io/Logging_HARJEDALEN/kartor/A 67786-2020.png")</f>
        <v/>
      </c>
      <c r="U14">
        <f>HYPERLINK("https://klasma.github.io/Logging_HARJEDALEN/knärot/A 67786-2020.png")</f>
        <v/>
      </c>
      <c r="V14">
        <f>HYPERLINK("https://klasma.github.io/Logging_HARJEDALEN/klagomål/A 67786-2020.docx")</f>
        <v/>
      </c>
      <c r="W14">
        <f>HYPERLINK("https://klasma.github.io/Logging_HARJEDALEN/klagomålsmail/A 67786-2020.docx")</f>
        <v/>
      </c>
      <c r="X14">
        <f>HYPERLINK("https://klasma.github.io/Logging_HARJEDALEN/tillsyn/A 67786-2020.docx")</f>
        <v/>
      </c>
      <c r="Y14">
        <f>HYPERLINK("https://klasma.github.io/Logging_HARJEDALEN/tillsynsmail/A 67786-2020.docx")</f>
        <v/>
      </c>
    </row>
    <row r="15" ht="15" customHeight="1">
      <c r="A15" t="inlineStr">
        <is>
          <t>A 69055-2019</t>
        </is>
      </c>
      <c r="B15" s="1" t="n">
        <v>43826</v>
      </c>
      <c r="C15" s="1" t="n">
        <v>45182</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f>
        <v/>
      </c>
      <c r="T15">
        <f>HYPERLINK("https://klasma.github.io/Logging_HARJEDALEN/kartor/A 69055-2019.png")</f>
        <v/>
      </c>
      <c r="V15">
        <f>HYPERLINK("https://klasma.github.io/Logging_HARJEDALEN/klagomål/A 69055-2019.docx")</f>
        <v/>
      </c>
      <c r="W15">
        <f>HYPERLINK("https://klasma.github.io/Logging_HARJEDALEN/klagomålsmail/A 69055-2019.docx")</f>
        <v/>
      </c>
      <c r="X15">
        <f>HYPERLINK("https://klasma.github.io/Logging_HARJEDALEN/tillsyn/A 69055-2019.docx")</f>
        <v/>
      </c>
      <c r="Y15">
        <f>HYPERLINK("https://klasma.github.io/Logging_HARJEDALEN/tillsynsmail/A 69055-2019.docx")</f>
        <v/>
      </c>
    </row>
    <row r="16" ht="15" customHeight="1">
      <c r="A16" t="inlineStr">
        <is>
          <t>A 42342-2022</t>
        </is>
      </c>
      <c r="B16" s="1" t="n">
        <v>44831</v>
      </c>
      <c r="C16" s="1" t="n">
        <v>45182</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45182</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45182</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45182</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45182</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45182</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17747-2022</t>
        </is>
      </c>
      <c r="B22" s="1" t="n">
        <v>44680</v>
      </c>
      <c r="C22" s="1" t="n">
        <v>45182</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f>
        <v/>
      </c>
      <c r="T22">
        <f>HYPERLINK("https://klasma.github.io/Logging_HARJEDALEN/kartor/A 17747-2022.png")</f>
        <v/>
      </c>
      <c r="V22">
        <f>HYPERLINK("https://klasma.github.io/Logging_HARJEDALEN/klagomål/A 17747-2022.docx")</f>
        <v/>
      </c>
      <c r="W22">
        <f>HYPERLINK("https://klasma.github.io/Logging_HARJEDALEN/klagomålsmail/A 17747-2022.docx")</f>
        <v/>
      </c>
      <c r="X22">
        <f>HYPERLINK("https://klasma.github.io/Logging_HARJEDALEN/tillsyn/A 17747-2022.docx")</f>
        <v/>
      </c>
      <c r="Y22">
        <f>HYPERLINK("https://klasma.github.io/Logging_HARJEDALEN/tillsynsmail/A 17747-2022.docx")</f>
        <v/>
      </c>
    </row>
    <row r="23" ht="15" customHeight="1">
      <c r="A23" t="inlineStr">
        <is>
          <t>A 67953-2020</t>
        </is>
      </c>
      <c r="B23" s="1" t="n">
        <v>44182</v>
      </c>
      <c r="C23" s="1" t="n">
        <v>45182</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f>
        <v/>
      </c>
      <c r="T23">
        <f>HYPERLINK("https://klasma.github.io/Logging_HARJEDALEN/kartor/A 67953-2020.png")</f>
        <v/>
      </c>
      <c r="V23">
        <f>HYPERLINK("https://klasma.github.io/Logging_HARJEDALEN/klagomål/A 67953-2020.docx")</f>
        <v/>
      </c>
      <c r="W23">
        <f>HYPERLINK("https://klasma.github.io/Logging_HARJEDALEN/klagomålsmail/A 67953-2020.docx")</f>
        <v/>
      </c>
      <c r="X23">
        <f>HYPERLINK("https://klasma.github.io/Logging_HARJEDALEN/tillsyn/A 67953-2020.docx")</f>
        <v/>
      </c>
      <c r="Y23">
        <f>HYPERLINK("https://klasma.github.io/Logging_HARJEDALEN/tillsynsmail/A 67953-2020.docx")</f>
        <v/>
      </c>
    </row>
    <row r="24" ht="15" customHeight="1">
      <c r="A24" t="inlineStr">
        <is>
          <t>A 10261-2021</t>
        </is>
      </c>
      <c r="B24" s="1" t="n">
        <v>44256</v>
      </c>
      <c r="C24" s="1" t="n">
        <v>45182</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f>
        <v/>
      </c>
      <c r="T24">
        <f>HYPERLINK("https://klasma.github.io/Logging_HARJEDALEN/kartor/A 10261-2021.png")</f>
        <v/>
      </c>
      <c r="V24">
        <f>HYPERLINK("https://klasma.github.io/Logging_HARJEDALEN/klagomål/A 10261-2021.docx")</f>
        <v/>
      </c>
      <c r="W24">
        <f>HYPERLINK("https://klasma.github.io/Logging_HARJEDALEN/klagomålsmail/A 10261-2021.docx")</f>
        <v/>
      </c>
      <c r="X24">
        <f>HYPERLINK("https://klasma.github.io/Logging_HARJEDALEN/tillsyn/A 10261-2021.docx")</f>
        <v/>
      </c>
      <c r="Y24">
        <f>HYPERLINK("https://klasma.github.io/Logging_HARJEDALEN/tillsynsmail/A 10261-2021.docx")</f>
        <v/>
      </c>
    </row>
    <row r="25" ht="15" customHeight="1">
      <c r="A25" t="inlineStr">
        <is>
          <t>A 28811-2022</t>
        </is>
      </c>
      <c r="B25" s="1" t="n">
        <v>44748</v>
      </c>
      <c r="C25" s="1" t="n">
        <v>45182</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45182</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45182</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45182</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45182</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45182</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18916-2022</t>
        </is>
      </c>
      <c r="B31" s="1" t="n">
        <v>44690</v>
      </c>
      <c r="C31" s="1" t="n">
        <v>45182</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f>
        <v/>
      </c>
      <c r="T31">
        <f>HYPERLINK("https://klasma.github.io/Logging_HARJEDALEN/kartor/A 18916-2022.png")</f>
        <v/>
      </c>
      <c r="U31">
        <f>HYPERLINK("https://klasma.github.io/Logging_HARJEDALEN/knärot/A 18916-2022.png")</f>
        <v/>
      </c>
      <c r="V31">
        <f>HYPERLINK("https://klasma.github.io/Logging_HARJEDALEN/klagomål/A 18916-2022.docx")</f>
        <v/>
      </c>
      <c r="W31">
        <f>HYPERLINK("https://klasma.github.io/Logging_HARJEDALEN/klagomålsmail/A 18916-2022.docx")</f>
        <v/>
      </c>
      <c r="X31">
        <f>HYPERLINK("https://klasma.github.io/Logging_HARJEDALEN/tillsyn/A 18916-2022.docx")</f>
        <v/>
      </c>
      <c r="Y31">
        <f>HYPERLINK("https://klasma.github.io/Logging_HARJEDALEN/tillsynsmail/A 18916-2022.docx")</f>
        <v/>
      </c>
    </row>
    <row r="32" ht="15" customHeight="1">
      <c r="A32" t="inlineStr">
        <is>
          <t>A 31328-2022</t>
        </is>
      </c>
      <c r="B32" s="1" t="n">
        <v>44774</v>
      </c>
      <c r="C32" s="1" t="n">
        <v>45182</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f>
        <v/>
      </c>
      <c r="T32">
        <f>HYPERLINK("https://klasma.github.io/Logging_HARJEDALEN/kartor/A 31328-2022.png")</f>
        <v/>
      </c>
      <c r="V32">
        <f>HYPERLINK("https://klasma.github.io/Logging_HARJEDALEN/klagomål/A 31328-2022.docx")</f>
        <v/>
      </c>
      <c r="W32">
        <f>HYPERLINK("https://klasma.github.io/Logging_HARJEDALEN/klagomålsmail/A 31328-2022.docx")</f>
        <v/>
      </c>
      <c r="X32">
        <f>HYPERLINK("https://klasma.github.io/Logging_HARJEDALEN/tillsyn/A 31328-2022.docx")</f>
        <v/>
      </c>
      <c r="Y32">
        <f>HYPERLINK("https://klasma.github.io/Logging_HARJEDALEN/tillsynsmail/A 31328-2022.docx")</f>
        <v/>
      </c>
    </row>
    <row r="33" ht="15" customHeight="1">
      <c r="A33" t="inlineStr">
        <is>
          <t>A 38535-2019</t>
        </is>
      </c>
      <c r="B33" s="1" t="n">
        <v>43685</v>
      </c>
      <c r="C33" s="1" t="n">
        <v>45182</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f>
        <v/>
      </c>
      <c r="T33">
        <f>HYPERLINK("https://klasma.github.io/Logging_HARJEDALEN/kartor/A 38535-2019.png")</f>
        <v/>
      </c>
      <c r="U33">
        <f>HYPERLINK("https://klasma.github.io/Logging_HARJEDALEN/knärot/A 38535-2019.png")</f>
        <v/>
      </c>
      <c r="V33">
        <f>HYPERLINK("https://klasma.github.io/Logging_HARJEDALEN/klagomål/A 38535-2019.docx")</f>
        <v/>
      </c>
      <c r="W33">
        <f>HYPERLINK("https://klasma.github.io/Logging_HARJEDALEN/klagomålsmail/A 38535-2019.docx")</f>
        <v/>
      </c>
      <c r="X33">
        <f>HYPERLINK("https://klasma.github.io/Logging_HARJEDALEN/tillsyn/A 38535-2019.docx")</f>
        <v/>
      </c>
      <c r="Y33">
        <f>HYPERLINK("https://klasma.github.io/Logging_HARJEDALEN/tillsynsmail/A 38535-2019.docx")</f>
        <v/>
      </c>
    </row>
    <row r="34" ht="15" customHeight="1">
      <c r="A34" t="inlineStr">
        <is>
          <t>A 51061-2019</t>
        </is>
      </c>
      <c r="B34" s="1" t="n">
        <v>43739</v>
      </c>
      <c r="C34" s="1" t="n">
        <v>45182</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f>
        <v/>
      </c>
      <c r="T34">
        <f>HYPERLINK("https://klasma.github.io/Logging_HARJEDALEN/kartor/A 51061-2019.png")</f>
        <v/>
      </c>
      <c r="V34">
        <f>HYPERLINK("https://klasma.github.io/Logging_HARJEDALEN/klagomål/A 51061-2019.docx")</f>
        <v/>
      </c>
      <c r="W34">
        <f>HYPERLINK("https://klasma.github.io/Logging_HARJEDALEN/klagomålsmail/A 51061-2019.docx")</f>
        <v/>
      </c>
      <c r="X34">
        <f>HYPERLINK("https://klasma.github.io/Logging_HARJEDALEN/tillsyn/A 51061-2019.docx")</f>
        <v/>
      </c>
      <c r="Y34">
        <f>HYPERLINK("https://klasma.github.io/Logging_HARJEDALEN/tillsynsmail/A 51061-2019.docx")</f>
        <v/>
      </c>
    </row>
    <row r="35" ht="15" customHeight="1">
      <c r="A35" t="inlineStr">
        <is>
          <t>A 55158-2019</t>
        </is>
      </c>
      <c r="B35" s="1" t="n">
        <v>43756</v>
      </c>
      <c r="C35" s="1" t="n">
        <v>45182</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f>
        <v/>
      </c>
      <c r="T35">
        <f>HYPERLINK("https://klasma.github.io/Logging_HARJEDALEN/kartor/A 55158-2019.png")</f>
        <v/>
      </c>
      <c r="V35">
        <f>HYPERLINK("https://klasma.github.io/Logging_HARJEDALEN/klagomål/A 55158-2019.docx")</f>
        <v/>
      </c>
      <c r="W35">
        <f>HYPERLINK("https://klasma.github.io/Logging_HARJEDALEN/klagomålsmail/A 55158-2019.docx")</f>
        <v/>
      </c>
      <c r="X35">
        <f>HYPERLINK("https://klasma.github.io/Logging_HARJEDALEN/tillsyn/A 55158-2019.docx")</f>
        <v/>
      </c>
      <c r="Y35">
        <f>HYPERLINK("https://klasma.github.io/Logging_HARJEDALEN/tillsynsmail/A 55158-2019.docx")</f>
        <v/>
      </c>
    </row>
    <row r="36" ht="15" customHeight="1">
      <c r="A36" t="inlineStr">
        <is>
          <t>A 17749-2022</t>
        </is>
      </c>
      <c r="B36" s="1" t="n">
        <v>44680</v>
      </c>
      <c r="C36" s="1" t="n">
        <v>45182</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f>
        <v/>
      </c>
      <c r="T36">
        <f>HYPERLINK("https://klasma.github.io/Logging_HARJEDALEN/kartor/A 17749-2022.png")</f>
        <v/>
      </c>
      <c r="V36">
        <f>HYPERLINK("https://klasma.github.io/Logging_HARJEDALEN/klagomål/A 17749-2022.docx")</f>
        <v/>
      </c>
      <c r="W36">
        <f>HYPERLINK("https://klasma.github.io/Logging_HARJEDALEN/klagomålsmail/A 17749-2022.docx")</f>
        <v/>
      </c>
      <c r="X36">
        <f>HYPERLINK("https://klasma.github.io/Logging_HARJEDALEN/tillsyn/A 17749-2022.docx")</f>
        <v/>
      </c>
      <c r="Y36">
        <f>HYPERLINK("https://klasma.github.io/Logging_HARJEDALEN/tillsynsmail/A 17749-2022.docx")</f>
        <v/>
      </c>
    </row>
    <row r="37" ht="15" customHeight="1">
      <c r="A37" t="inlineStr">
        <is>
          <t>A 174-2021</t>
        </is>
      </c>
      <c r="B37" s="1" t="n">
        <v>44200</v>
      </c>
      <c r="C37" s="1" t="n">
        <v>45182</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f>
        <v/>
      </c>
      <c r="T37">
        <f>HYPERLINK("https://klasma.github.io/Logging_HARJEDALEN/kartor/A 174-2021.png")</f>
        <v/>
      </c>
      <c r="V37">
        <f>HYPERLINK("https://klasma.github.io/Logging_HARJEDALEN/klagomål/A 174-2021.docx")</f>
        <v/>
      </c>
      <c r="W37">
        <f>HYPERLINK("https://klasma.github.io/Logging_HARJEDALEN/klagomålsmail/A 174-2021.docx")</f>
        <v/>
      </c>
      <c r="X37">
        <f>HYPERLINK("https://klasma.github.io/Logging_HARJEDALEN/tillsyn/A 174-2021.docx")</f>
        <v/>
      </c>
      <c r="Y37">
        <f>HYPERLINK("https://klasma.github.io/Logging_HARJEDALEN/tillsynsmail/A 174-2021.docx")</f>
        <v/>
      </c>
    </row>
    <row r="38" ht="15" customHeight="1">
      <c r="A38" t="inlineStr">
        <is>
          <t>A 65905-2021</t>
        </is>
      </c>
      <c r="B38" s="1" t="n">
        <v>44517</v>
      </c>
      <c r="C38" s="1" t="n">
        <v>45182</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f>
        <v/>
      </c>
      <c r="T38">
        <f>HYPERLINK("https://klasma.github.io/Logging_HARJEDALEN/kartor/A 65905-2021.png")</f>
        <v/>
      </c>
      <c r="V38">
        <f>HYPERLINK("https://klasma.github.io/Logging_HARJEDALEN/klagomål/A 65905-2021.docx")</f>
        <v/>
      </c>
      <c r="W38">
        <f>HYPERLINK("https://klasma.github.io/Logging_HARJEDALEN/klagomålsmail/A 65905-2021.docx")</f>
        <v/>
      </c>
      <c r="X38">
        <f>HYPERLINK("https://klasma.github.io/Logging_HARJEDALEN/tillsyn/A 65905-2021.docx")</f>
        <v/>
      </c>
      <c r="Y38">
        <f>HYPERLINK("https://klasma.github.io/Logging_HARJEDALEN/tillsynsmail/A 65905-2021.docx")</f>
        <v/>
      </c>
    </row>
    <row r="39" ht="15" customHeight="1">
      <c r="A39" t="inlineStr">
        <is>
          <t>A 74002-2021</t>
        </is>
      </c>
      <c r="B39" s="1" t="n">
        <v>44553</v>
      </c>
      <c r="C39" s="1" t="n">
        <v>45182</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f>
        <v/>
      </c>
      <c r="T39">
        <f>HYPERLINK("https://klasma.github.io/Logging_HARJEDALEN/kartor/A 74002-2021.png")</f>
        <v/>
      </c>
      <c r="V39">
        <f>HYPERLINK("https://klasma.github.io/Logging_HARJEDALEN/klagomål/A 74002-2021.docx")</f>
        <v/>
      </c>
      <c r="W39">
        <f>HYPERLINK("https://klasma.github.io/Logging_HARJEDALEN/klagomålsmail/A 74002-2021.docx")</f>
        <v/>
      </c>
      <c r="X39">
        <f>HYPERLINK("https://klasma.github.io/Logging_HARJEDALEN/tillsyn/A 74002-2021.docx")</f>
        <v/>
      </c>
      <c r="Y39">
        <f>HYPERLINK("https://klasma.github.io/Logging_HARJEDALEN/tillsynsmail/A 74002-2021.docx")</f>
        <v/>
      </c>
    </row>
    <row r="40" ht="15" customHeight="1">
      <c r="A40" t="inlineStr">
        <is>
          <t>A 25562-2023</t>
        </is>
      </c>
      <c r="B40" s="1" t="n">
        <v>45082</v>
      </c>
      <c r="C40" s="1" t="n">
        <v>45182</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f>
        <v/>
      </c>
      <c r="T40">
        <f>HYPERLINK("https://klasma.github.io/Logging_HARJEDALEN/kartor/A 25562-2023.png")</f>
        <v/>
      </c>
      <c r="V40">
        <f>HYPERLINK("https://klasma.github.io/Logging_HARJEDALEN/klagomål/A 25562-2023.docx")</f>
        <v/>
      </c>
      <c r="W40">
        <f>HYPERLINK("https://klasma.github.io/Logging_HARJEDALEN/klagomålsmail/A 25562-2023.docx")</f>
        <v/>
      </c>
      <c r="X40">
        <f>HYPERLINK("https://klasma.github.io/Logging_HARJEDALEN/tillsyn/A 25562-2023.docx")</f>
        <v/>
      </c>
      <c r="Y40">
        <f>HYPERLINK("https://klasma.github.io/Logging_HARJEDALEN/tillsynsmail/A 25562-2023.docx")</f>
        <v/>
      </c>
    </row>
    <row r="41" ht="15" customHeight="1">
      <c r="A41" t="inlineStr">
        <is>
          <t>A 4916-2019</t>
        </is>
      </c>
      <c r="B41" s="1" t="n">
        <v>43479</v>
      </c>
      <c r="C41" s="1" t="n">
        <v>45182</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f>
        <v/>
      </c>
      <c r="T41">
        <f>HYPERLINK("https://klasma.github.io/Logging_HARJEDALEN/kartor/A 4916-2019.png")</f>
        <v/>
      </c>
      <c r="V41">
        <f>HYPERLINK("https://klasma.github.io/Logging_HARJEDALEN/klagomål/A 4916-2019.docx")</f>
        <v/>
      </c>
      <c r="W41">
        <f>HYPERLINK("https://klasma.github.io/Logging_HARJEDALEN/klagomålsmail/A 4916-2019.docx")</f>
        <v/>
      </c>
      <c r="X41">
        <f>HYPERLINK("https://klasma.github.io/Logging_HARJEDALEN/tillsyn/A 4916-2019.docx")</f>
        <v/>
      </c>
      <c r="Y41">
        <f>HYPERLINK("https://klasma.github.io/Logging_HARJEDALEN/tillsynsmail/A 4916-2019.docx")</f>
        <v/>
      </c>
    </row>
    <row r="42" ht="15" customHeight="1">
      <c r="A42" t="inlineStr">
        <is>
          <t>A 33422-2021</t>
        </is>
      </c>
      <c r="B42" s="1" t="n">
        <v>44377</v>
      </c>
      <c r="C42" s="1" t="n">
        <v>45182</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f>
        <v/>
      </c>
      <c r="T42">
        <f>HYPERLINK("https://klasma.github.io/Logging_HARJEDALEN/kartor/A 33422-2021.png")</f>
        <v/>
      </c>
      <c r="V42">
        <f>HYPERLINK("https://klasma.github.io/Logging_HARJEDALEN/klagomål/A 33422-2021.docx")</f>
        <v/>
      </c>
      <c r="W42">
        <f>HYPERLINK("https://klasma.github.io/Logging_HARJEDALEN/klagomålsmail/A 33422-2021.docx")</f>
        <v/>
      </c>
      <c r="X42">
        <f>HYPERLINK("https://klasma.github.io/Logging_HARJEDALEN/tillsyn/A 33422-2021.docx")</f>
        <v/>
      </c>
      <c r="Y42">
        <f>HYPERLINK("https://klasma.github.io/Logging_HARJEDALEN/tillsynsmail/A 33422-2021.docx")</f>
        <v/>
      </c>
    </row>
    <row r="43" ht="15" customHeight="1">
      <c r="A43" t="inlineStr">
        <is>
          <t>A 74075-2021</t>
        </is>
      </c>
      <c r="B43" s="1" t="n">
        <v>44553</v>
      </c>
      <c r="C43" s="1" t="n">
        <v>45182</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f>
        <v/>
      </c>
      <c r="T43">
        <f>HYPERLINK("https://klasma.github.io/Logging_HARJEDALEN/kartor/A 74075-2021.png")</f>
        <v/>
      </c>
      <c r="V43">
        <f>HYPERLINK("https://klasma.github.io/Logging_HARJEDALEN/klagomål/A 74075-2021.docx")</f>
        <v/>
      </c>
      <c r="W43">
        <f>HYPERLINK("https://klasma.github.io/Logging_HARJEDALEN/klagomålsmail/A 74075-2021.docx")</f>
        <v/>
      </c>
      <c r="X43">
        <f>HYPERLINK("https://klasma.github.io/Logging_HARJEDALEN/tillsyn/A 74075-2021.docx")</f>
        <v/>
      </c>
      <c r="Y43">
        <f>HYPERLINK("https://klasma.github.io/Logging_HARJEDALEN/tillsynsmail/A 74075-2021.docx")</f>
        <v/>
      </c>
    </row>
    <row r="44" ht="15" customHeight="1">
      <c r="A44" t="inlineStr">
        <is>
          <t>A 62655-2022</t>
        </is>
      </c>
      <c r="B44" s="1" t="n">
        <v>44925</v>
      </c>
      <c r="C44" s="1" t="n">
        <v>45182</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f>
        <v/>
      </c>
      <c r="T44">
        <f>HYPERLINK("https://klasma.github.io/Logging_HARJEDALEN/kartor/A 62655-2022.png")</f>
        <v/>
      </c>
      <c r="V44">
        <f>HYPERLINK("https://klasma.github.io/Logging_HARJEDALEN/klagomål/A 62655-2022.docx")</f>
        <v/>
      </c>
      <c r="W44">
        <f>HYPERLINK("https://klasma.github.io/Logging_HARJEDALEN/klagomålsmail/A 62655-2022.docx")</f>
        <v/>
      </c>
      <c r="X44">
        <f>HYPERLINK("https://klasma.github.io/Logging_HARJEDALEN/tillsyn/A 62655-2022.docx")</f>
        <v/>
      </c>
      <c r="Y44">
        <f>HYPERLINK("https://klasma.github.io/Logging_HARJEDALEN/tillsynsmail/A 62655-2022.docx")</f>
        <v/>
      </c>
    </row>
    <row r="45" ht="15" customHeight="1">
      <c r="A45" t="inlineStr">
        <is>
          <t>A 44258-2018</t>
        </is>
      </c>
      <c r="B45" s="1" t="n">
        <v>43360</v>
      </c>
      <c r="C45" s="1" t="n">
        <v>45182</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f>
        <v/>
      </c>
      <c r="T45">
        <f>HYPERLINK("https://klasma.github.io/Logging_HARJEDALEN/kartor/A 44258-2018.png")</f>
        <v/>
      </c>
      <c r="V45">
        <f>HYPERLINK("https://klasma.github.io/Logging_HARJEDALEN/klagomål/A 44258-2018.docx")</f>
        <v/>
      </c>
      <c r="W45">
        <f>HYPERLINK("https://klasma.github.io/Logging_HARJEDALEN/klagomålsmail/A 44258-2018.docx")</f>
        <v/>
      </c>
      <c r="X45">
        <f>HYPERLINK("https://klasma.github.io/Logging_HARJEDALEN/tillsyn/A 44258-2018.docx")</f>
        <v/>
      </c>
      <c r="Y45">
        <f>HYPERLINK("https://klasma.github.io/Logging_HARJEDALEN/tillsynsmail/A 44258-2018.docx")</f>
        <v/>
      </c>
    </row>
    <row r="46" ht="15" customHeight="1">
      <c r="A46" t="inlineStr">
        <is>
          <t>A 12810-2019</t>
        </is>
      </c>
      <c r="B46" s="1" t="n">
        <v>43525</v>
      </c>
      <c r="C46" s="1" t="n">
        <v>45182</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f>
        <v/>
      </c>
      <c r="T46">
        <f>HYPERLINK("https://klasma.github.io/Logging_HARJEDALEN/kartor/A 12810-2019.png")</f>
        <v/>
      </c>
      <c r="V46">
        <f>HYPERLINK("https://klasma.github.io/Logging_HARJEDALEN/klagomål/A 12810-2019.docx")</f>
        <v/>
      </c>
      <c r="W46">
        <f>HYPERLINK("https://klasma.github.io/Logging_HARJEDALEN/klagomålsmail/A 12810-2019.docx")</f>
        <v/>
      </c>
      <c r="X46">
        <f>HYPERLINK("https://klasma.github.io/Logging_HARJEDALEN/tillsyn/A 12810-2019.docx")</f>
        <v/>
      </c>
      <c r="Y46">
        <f>HYPERLINK("https://klasma.github.io/Logging_HARJEDALEN/tillsynsmail/A 12810-2019.docx")</f>
        <v/>
      </c>
    </row>
    <row r="47" ht="15" customHeight="1">
      <c r="A47" t="inlineStr">
        <is>
          <t>A 32502-2019</t>
        </is>
      </c>
      <c r="B47" s="1" t="n">
        <v>43644</v>
      </c>
      <c r="C47" s="1" t="n">
        <v>45182</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f>
        <v/>
      </c>
      <c r="T47">
        <f>HYPERLINK("https://klasma.github.io/Logging_HARJEDALEN/kartor/A 32502-2019.png")</f>
        <v/>
      </c>
      <c r="V47">
        <f>HYPERLINK("https://klasma.github.io/Logging_HARJEDALEN/klagomål/A 32502-2019.docx")</f>
        <v/>
      </c>
      <c r="W47">
        <f>HYPERLINK("https://klasma.github.io/Logging_HARJEDALEN/klagomålsmail/A 32502-2019.docx")</f>
        <v/>
      </c>
      <c r="X47">
        <f>HYPERLINK("https://klasma.github.io/Logging_HARJEDALEN/tillsyn/A 32502-2019.docx")</f>
        <v/>
      </c>
      <c r="Y47">
        <f>HYPERLINK("https://klasma.github.io/Logging_HARJEDALEN/tillsynsmail/A 32502-2019.docx")</f>
        <v/>
      </c>
    </row>
    <row r="48" ht="15" customHeight="1">
      <c r="A48" t="inlineStr">
        <is>
          <t>A 42828-2021</t>
        </is>
      </c>
      <c r="B48" s="1" t="n">
        <v>44430</v>
      </c>
      <c r="C48" s="1" t="n">
        <v>45182</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f>
        <v/>
      </c>
      <c r="T48">
        <f>HYPERLINK("https://klasma.github.io/Logging_HARJEDALEN/kartor/A 42828-2021.png")</f>
        <v/>
      </c>
      <c r="V48">
        <f>HYPERLINK("https://klasma.github.io/Logging_HARJEDALEN/klagomål/A 42828-2021.docx")</f>
        <v/>
      </c>
      <c r="W48">
        <f>HYPERLINK("https://klasma.github.io/Logging_HARJEDALEN/klagomålsmail/A 42828-2021.docx")</f>
        <v/>
      </c>
      <c r="X48">
        <f>HYPERLINK("https://klasma.github.io/Logging_HARJEDALEN/tillsyn/A 42828-2021.docx")</f>
        <v/>
      </c>
      <c r="Y48">
        <f>HYPERLINK("https://klasma.github.io/Logging_HARJEDALEN/tillsynsmail/A 42828-2021.docx")</f>
        <v/>
      </c>
    </row>
    <row r="49" ht="15" customHeight="1">
      <c r="A49" t="inlineStr">
        <is>
          <t>A 74070-2021</t>
        </is>
      </c>
      <c r="B49" s="1" t="n">
        <v>44553</v>
      </c>
      <c r="C49" s="1" t="n">
        <v>45182</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f>
        <v/>
      </c>
      <c r="T49">
        <f>HYPERLINK("https://klasma.github.io/Logging_HARJEDALEN/kartor/A 74070-2021.png")</f>
        <v/>
      </c>
      <c r="V49">
        <f>HYPERLINK("https://klasma.github.io/Logging_HARJEDALEN/klagomål/A 74070-2021.docx")</f>
        <v/>
      </c>
      <c r="W49">
        <f>HYPERLINK("https://klasma.github.io/Logging_HARJEDALEN/klagomålsmail/A 74070-2021.docx")</f>
        <v/>
      </c>
      <c r="X49">
        <f>HYPERLINK("https://klasma.github.io/Logging_HARJEDALEN/tillsyn/A 74070-2021.docx")</f>
        <v/>
      </c>
      <c r="Y49">
        <f>HYPERLINK("https://klasma.github.io/Logging_HARJEDALEN/tillsynsmail/A 74070-2021.docx")</f>
        <v/>
      </c>
    </row>
    <row r="50" ht="15" customHeight="1">
      <c r="A50" t="inlineStr">
        <is>
          <t>A 13987-2022</t>
        </is>
      </c>
      <c r="B50" s="1" t="n">
        <v>44650</v>
      </c>
      <c r="C50" s="1" t="n">
        <v>45182</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f>
        <v/>
      </c>
      <c r="T50">
        <f>HYPERLINK("https://klasma.github.io/Logging_HARJEDALEN/kartor/A 13987-2022.png")</f>
        <v/>
      </c>
      <c r="V50">
        <f>HYPERLINK("https://klasma.github.io/Logging_HARJEDALEN/klagomål/A 13987-2022.docx")</f>
        <v/>
      </c>
      <c r="W50">
        <f>HYPERLINK("https://klasma.github.io/Logging_HARJEDALEN/klagomålsmail/A 13987-2022.docx")</f>
        <v/>
      </c>
      <c r="X50">
        <f>HYPERLINK("https://klasma.github.io/Logging_HARJEDALEN/tillsyn/A 13987-2022.docx")</f>
        <v/>
      </c>
      <c r="Y50">
        <f>HYPERLINK("https://klasma.github.io/Logging_HARJEDALEN/tillsynsmail/A 13987-2022.docx")</f>
        <v/>
      </c>
    </row>
    <row r="51" ht="15" customHeight="1">
      <c r="A51" t="inlineStr">
        <is>
          <t>A 14058-2023</t>
        </is>
      </c>
      <c r="B51" s="1" t="n">
        <v>45007</v>
      </c>
      <c r="C51" s="1" t="n">
        <v>45182</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45182</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45182</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45182</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45182</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45182</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45182</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45182</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45182</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45182</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45182</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45182</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45182</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45182</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45182</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45182</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45182</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45182</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45182</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45182</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45182</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45182</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45182</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45182</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45182</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45182</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45182</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45182</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45182</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45182</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45182</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45182</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45182</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45182</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45182</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45182</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45182</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45182</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45182</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45182</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45182</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45182</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45182</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45182</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45182</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45182</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45182</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45182</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45182</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45182</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45182</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45182</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45182</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45182</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45182</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45182</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45182</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45182</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45182</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45182</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45182</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45182</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45182</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45182</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45182</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45182</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45182</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45182</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45182</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45182</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45182</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45182</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45182</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45182</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45182</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45182</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45182</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45182</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45182</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45182</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45182</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45182</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45182</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45182</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45182</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45182</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45182</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45182</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45182</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45182</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45182</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45182</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45182</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45182</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45182</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45182</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45182</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45182</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45182</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45182</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45182</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45182</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45182</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45182</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45182</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45182</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45182</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45182</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45182</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45182</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45182</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45182</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45182</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45182</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45182</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45182</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45182</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45182</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45182</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45182</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45182</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45182</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45182</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45182</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45182</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45182</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45182</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45182</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45182</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45182</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45182</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45182</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45182</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45182</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45182</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45182</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45182</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45182</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45182</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45182</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45182</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45182</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45182</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45182</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45182</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45182</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45182</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45182</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45182</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45182</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45182</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45182</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45182</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45182</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45182</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45182</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45182</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45182</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45182</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45182</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45182</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45182</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45182</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45182</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45182</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45182</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45182</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45182</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45182</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45182</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45182</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45182</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45182</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45182</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45182</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45182</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45182</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45182</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45182</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45182</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45182</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45182</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45182</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45182</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45182</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45182</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45182</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45182</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45182</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45182</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45182</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45182</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45182</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45182</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45182</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45182</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45182</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45182</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45182</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45182</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45182</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45182</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45182</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45182</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45182</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45182</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45182</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45182</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45182</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45182</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45182</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45182</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45182</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45182</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45182</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45182</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45182</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45182</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45182</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45182</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45182</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45182</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45182</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45182</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45182</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45182</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45182</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45182</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45182</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45182</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45182</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45182</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45182</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45182</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45182</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45182</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45182</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45182</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45182</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45182</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45182</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45182</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45182</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45182</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45182</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45182</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45182</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45182</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45182</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45182</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45182</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45182</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45182</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45182</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45182</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45182</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45182</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45182</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45182</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45182</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45182</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45182</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45182</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45182</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45182</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45182</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45182</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45182</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45182</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45182</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45182</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45182</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45182</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45182</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45182</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45182</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45182</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45182</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45182</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45182</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45182</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45182</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45182</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45182</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45182</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45182</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45182</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45182</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45182</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45182</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45182</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45182</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45182</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45182</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45182</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45182</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45182</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45182</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45182</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45182</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45182</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45182</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45182</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45182</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45182</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45182</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45182</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45182</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45182</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45182</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45182</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45182</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45182</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45182</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45182</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45182</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45182</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45182</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45182</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45182</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45182</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45182</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45182</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45182</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45182</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45182</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45182</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45182</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45182</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45182</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45182</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45182</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45182</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45182</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45182</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45182</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45182</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45182</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45182</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45182</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45182</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45182</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45182</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45182</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45182</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45182</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45182</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45182</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45182</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45182</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45182</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45182</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45182</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45182</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45182</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45182</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45182</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45182</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45182</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45182</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45182</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45182</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45182</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45182</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45182</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45182</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45182</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45182</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45182</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45182</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45182</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45182</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45182</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45182</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45182</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45182</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45182</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45182</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45182</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45182</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45182</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45182</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45182</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45182</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45182</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45182</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45182</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45182</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45182</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45182</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45182</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45182</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45182</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45182</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45182</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45182</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45182</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45182</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45182</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45182</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45182</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45182</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45182</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45182</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45182</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45182</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45182</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45182</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45182</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45182</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45182</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45182</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45182</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45182</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45182</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45182</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45182</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45182</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45182</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45182</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45182</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45182</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45182</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45182</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45182</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45182</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45182</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45182</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45182</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45182</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45182</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45182</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45182</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45182</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45182</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45182</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45182</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45182</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45182</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45182</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45182</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45182</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45182</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45182</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45182</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45182</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45182</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45182</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45182</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45182</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45182</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45182</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45182</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45182</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45182</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45182</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45182</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45182</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45182</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45182</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45182</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45182</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45182</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45182</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45182</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45182</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45182</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45182</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45182</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45182</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45182</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45182</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45182</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45182</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45182</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45182</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45182</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45182</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45182</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45182</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45182</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45182</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45182</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45182</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45182</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45182</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45182</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45182</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45182</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45182</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45182</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45182</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45182</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45182</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45182</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45182</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45182</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45182</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45182</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45182</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45182</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45182</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45182</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45182</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45182</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45182</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45182</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45182</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45182</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45182</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45182</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45182</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45182</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45182</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45182</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45182</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45182</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45182</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45182</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45182</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45182</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45182</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45182</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45182</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45182</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45182</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45182</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45182</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45182</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45182</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45182</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45182</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45182</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45182</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45182</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45182</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45182</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45182</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45182</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45182</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45182</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45182</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45182</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45182</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45182</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45182</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45182</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45182</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45182</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45182</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45182</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45182</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45182</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45182</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45182</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45182</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45182</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45182</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45182</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45182</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45182</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45182</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45182</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45182</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45182</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45182</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45182</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45182</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45182</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45182</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45182</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45182</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45182</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45182</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45182</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45182</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45182</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45182</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45182</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45182</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45182</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45182</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45182</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45182</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45182</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45182</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45182</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45182</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45182</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45182</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45182</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45182</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45182</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45182</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45182</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45182</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45182</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45182</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45182</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45182</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45182</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45182</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45182</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45182</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45182</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45182</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45182</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45182</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45182</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45182</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45182</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45182</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45182</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45182</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45182</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45182</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45182</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45182</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45182</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45182</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45182</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45182</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45182</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45182</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45182</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45182</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45182</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45182</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45182</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45182</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45182</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45182</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45182</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45182</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45182</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45182</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45182</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45182</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45182</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45182</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45182</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45182</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45182</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45182</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45182</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45182</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45182</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45182</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45182</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45182</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45182</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45182</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45182</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45182</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45182</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45182</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45182</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45182</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45182</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45182</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45182</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45182</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45182</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45182</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45182</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45182</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45182</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45182</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45182</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45182</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45182</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45182</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45182</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45182</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45182</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45182</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45182</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45182</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45182</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45182</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45182</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45182</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45182</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45182</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45182</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45182</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45182</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45182</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45182</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45182</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45182</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45182</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45182</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45182</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45182</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45182</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45182</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45182</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45182</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45182</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45182</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45182</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45182</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45182</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45182</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45182</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45182</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45182</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45182</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45182</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45182</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45182</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45182</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45182</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45182</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45182</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45182</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45182</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45182</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45182</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45182</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45182</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45182</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45182</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45182</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45182</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45182</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45182</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45182</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45182</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45182</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45182</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45182</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45182</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45182</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45182</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45182</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45182</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45182</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45182</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45182</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45182</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45182</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45182</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45182</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45182</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45182</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45182</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45182</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45182</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45182</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45182</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45182</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45182</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45182</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45182</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45182</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45182</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45182</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45182</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45182</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45182</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45182</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45182</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45182</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45182</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45182</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45182</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45182</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45182</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45182</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45182</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45182</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45182</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45182</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45182</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45182</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45182</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45182</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45182</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45182</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45182</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45182</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45182</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45182</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45182</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45182</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45182</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45182</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45182</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45182</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45182</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45182</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45182</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45182</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45182</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45182</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45182</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45182</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45182</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45182</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2023-09-13T06:38:00Z</dcterms:created>
  <dcterms:modified xmlns:dcterms="http://purl.org/dc/terms/" xmlns:xsi="http://www.w3.org/2001/XMLSchema-instance" xsi:type="dcterms:W3CDTF">2023-09-13T06:38:01Z</dcterms:modified>
</cp:coreProperties>
</file>