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45186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50984-2020.xlsx", "A 50984-2020")</f>
        <v/>
      </c>
      <c r="T2">
        <f>HYPERLINK("https://klasma.github.io/Logging_HARNOSAND/kartor/A 50984-2020.png", "A 50984-2020")</f>
        <v/>
      </c>
      <c r="U2">
        <f>HYPERLINK("https://klasma.github.io/Logging_HARNOSAND/knärot/A 50984-2020.png", "A 50984-2020")</f>
        <v/>
      </c>
      <c r="V2">
        <f>HYPERLINK("https://klasma.github.io/Logging_HARNOSAND/klagomål/A 50984-2020.docx", "A 50984-2020")</f>
        <v/>
      </c>
      <c r="W2">
        <f>HYPERLINK("https://klasma.github.io/Logging_HARNOSAND/klagomålsmail/A 50984-2020.docx", "A 50984-2020")</f>
        <v/>
      </c>
      <c r="X2">
        <f>HYPERLINK("https://klasma.github.io/Logging_HARNOSAND/tillsyn/A 50984-2020.docx", "A 50984-2020")</f>
        <v/>
      </c>
      <c r="Y2">
        <f>HYPERLINK("https://klasma.github.io/Logging_HARNOSAND/tillsynsmail/A 50984-2020.docx", "A 50984-2020")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45186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57656-2018.xlsx", "A 57656-2018")</f>
        <v/>
      </c>
      <c r="T3">
        <f>HYPERLINK("https://klasma.github.io/Logging_HARNOSAND/kartor/A 57656-2018.png", "A 57656-2018")</f>
        <v/>
      </c>
      <c r="V3">
        <f>HYPERLINK("https://klasma.github.io/Logging_HARNOSAND/klagomål/A 57656-2018.docx", "A 57656-2018")</f>
        <v/>
      </c>
      <c r="W3">
        <f>HYPERLINK("https://klasma.github.io/Logging_HARNOSAND/klagomålsmail/A 57656-2018.docx", "A 57656-2018")</f>
        <v/>
      </c>
      <c r="X3">
        <f>HYPERLINK("https://klasma.github.io/Logging_HARNOSAND/tillsyn/A 57656-2018.docx", "A 57656-2018")</f>
        <v/>
      </c>
      <c r="Y3">
        <f>HYPERLINK("https://klasma.github.io/Logging_HARNOSAND/tillsynsmail/A 57656-2018.docx", "A 57656-2018")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45186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18563-2022.xlsx", "A 18563-2022")</f>
        <v/>
      </c>
      <c r="T4">
        <f>HYPERLINK("https://klasma.github.io/Logging_HARNOSAND/kartor/A 18563-2022.png", "A 18563-2022")</f>
        <v/>
      </c>
      <c r="V4">
        <f>HYPERLINK("https://klasma.github.io/Logging_HARNOSAND/klagomål/A 18563-2022.docx", "A 18563-2022")</f>
        <v/>
      </c>
      <c r="W4">
        <f>HYPERLINK("https://klasma.github.io/Logging_HARNOSAND/klagomålsmail/A 18563-2022.docx", "A 18563-2022")</f>
        <v/>
      </c>
      <c r="X4">
        <f>HYPERLINK("https://klasma.github.io/Logging_HARNOSAND/tillsyn/A 18563-2022.docx", "A 18563-2022")</f>
        <v/>
      </c>
      <c r="Y4">
        <f>HYPERLINK("https://klasma.github.io/Logging_HARNOSAND/tillsynsmail/A 18563-2022.docx", "A 18563-2022")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45186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50643-2020.xlsx", "A 50643-2020")</f>
        <v/>
      </c>
      <c r="T5">
        <f>HYPERLINK("https://klasma.github.io/Logging_HARNOSAND/kartor/A 50643-2020.png", "A 50643-2020")</f>
        <v/>
      </c>
      <c r="V5">
        <f>HYPERLINK("https://klasma.github.io/Logging_HARNOSAND/klagomål/A 50643-2020.docx", "A 50643-2020")</f>
        <v/>
      </c>
      <c r="W5">
        <f>HYPERLINK("https://klasma.github.io/Logging_HARNOSAND/klagomålsmail/A 50643-2020.docx", "A 50643-2020")</f>
        <v/>
      </c>
      <c r="X5">
        <f>HYPERLINK("https://klasma.github.io/Logging_HARNOSAND/tillsyn/A 50643-2020.docx", "A 50643-2020")</f>
        <v/>
      </c>
      <c r="Y5">
        <f>HYPERLINK("https://klasma.github.io/Logging_HARNOSAND/tillsynsmail/A 50643-2020.docx", "A 50643-2020")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45186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3454-2021.xlsx", "A 3454-2021")</f>
        <v/>
      </c>
      <c r="T6">
        <f>HYPERLINK("https://klasma.github.io/Logging_HARNOSAND/kartor/A 3454-2021.png", "A 3454-2021")</f>
        <v/>
      </c>
      <c r="U6">
        <f>HYPERLINK("https://klasma.github.io/Logging_HARNOSAND/knärot/A 3454-2021.png", "A 3454-2021")</f>
        <v/>
      </c>
      <c r="V6">
        <f>HYPERLINK("https://klasma.github.io/Logging_HARNOSAND/klagomål/A 3454-2021.docx", "A 3454-2021")</f>
        <v/>
      </c>
      <c r="W6">
        <f>HYPERLINK("https://klasma.github.io/Logging_HARNOSAND/klagomålsmail/A 3454-2021.docx", "A 3454-2021")</f>
        <v/>
      </c>
      <c r="X6">
        <f>HYPERLINK("https://klasma.github.io/Logging_HARNOSAND/tillsyn/A 3454-2021.docx", "A 3454-2021")</f>
        <v/>
      </c>
      <c r="Y6">
        <f>HYPERLINK("https://klasma.github.io/Logging_HARNOSAND/tillsynsmail/A 3454-2021.docx", "A 3454-2021")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45186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34711-2023.xlsx", "A 34711-2023")</f>
        <v/>
      </c>
      <c r="T7">
        <f>HYPERLINK("https://klasma.github.io/Logging_HARNOSAND/kartor/A 34711-2023.png", "A 34711-2023")</f>
        <v/>
      </c>
      <c r="V7">
        <f>HYPERLINK("https://klasma.github.io/Logging_HARNOSAND/klagomål/A 34711-2023.docx", "A 34711-2023")</f>
        <v/>
      </c>
      <c r="W7">
        <f>HYPERLINK("https://klasma.github.io/Logging_HARNOSAND/klagomålsmail/A 34711-2023.docx", "A 34711-2023")</f>
        <v/>
      </c>
      <c r="X7">
        <f>HYPERLINK("https://klasma.github.io/Logging_HARNOSAND/tillsyn/A 34711-2023.docx", "A 34711-2023")</f>
        <v/>
      </c>
      <c r="Y7">
        <f>HYPERLINK("https://klasma.github.io/Logging_HARNOSAND/tillsynsmail/A 34711-2023.docx", "A 34711-2023")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45186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44262-2019.xlsx", "A 44262-2019")</f>
        <v/>
      </c>
      <c r="T8">
        <f>HYPERLINK("https://klasma.github.io/Logging_HARNOSAND/kartor/A 44262-2019.png", "A 44262-2019")</f>
        <v/>
      </c>
      <c r="V8">
        <f>HYPERLINK("https://klasma.github.io/Logging_HARNOSAND/klagomål/A 44262-2019.docx", "A 44262-2019")</f>
        <v/>
      </c>
      <c r="W8">
        <f>HYPERLINK("https://klasma.github.io/Logging_HARNOSAND/klagomålsmail/A 44262-2019.docx", "A 44262-2019")</f>
        <v/>
      </c>
      <c r="X8">
        <f>HYPERLINK("https://klasma.github.io/Logging_HARNOSAND/tillsyn/A 44262-2019.docx", "A 44262-2019")</f>
        <v/>
      </c>
      <c r="Y8">
        <f>HYPERLINK("https://klasma.github.io/Logging_HARNOSAND/tillsynsmail/A 44262-2019.docx", "A 44262-2019")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45186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58447-2022.xlsx", "A 58447-2022")</f>
        <v/>
      </c>
      <c r="T9">
        <f>HYPERLINK("https://klasma.github.io/Logging_HARNOSAND/kartor/A 58447-2022.png", "A 58447-2022")</f>
        <v/>
      </c>
      <c r="U9">
        <f>HYPERLINK("https://klasma.github.io/Logging_HARNOSAND/knärot/A 58447-2022.png", "A 58447-2022")</f>
        <v/>
      </c>
      <c r="V9">
        <f>HYPERLINK("https://klasma.github.io/Logging_HARNOSAND/klagomål/A 58447-2022.docx", "A 58447-2022")</f>
        <v/>
      </c>
      <c r="W9">
        <f>HYPERLINK("https://klasma.github.io/Logging_HARNOSAND/klagomålsmail/A 58447-2022.docx", "A 58447-2022")</f>
        <v/>
      </c>
      <c r="X9">
        <f>HYPERLINK("https://klasma.github.io/Logging_HARNOSAND/tillsyn/A 58447-2022.docx", "A 58447-2022")</f>
        <v/>
      </c>
      <c r="Y9">
        <f>HYPERLINK("https://klasma.github.io/Logging_HARNOSAND/tillsynsmail/A 58447-2022.docx", "A 58447-2022")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45186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64063-2018.xlsx", "A 64063-2018")</f>
        <v/>
      </c>
      <c r="T10">
        <f>HYPERLINK("https://klasma.github.io/Logging_HARNOSAND/kartor/A 64063-2018.png", "A 64063-2018")</f>
        <v/>
      </c>
      <c r="V10">
        <f>HYPERLINK("https://klasma.github.io/Logging_HARNOSAND/klagomål/A 64063-2018.docx", "A 64063-2018")</f>
        <v/>
      </c>
      <c r="W10">
        <f>HYPERLINK("https://klasma.github.io/Logging_HARNOSAND/klagomålsmail/A 64063-2018.docx", "A 64063-2018")</f>
        <v/>
      </c>
      <c r="X10">
        <f>HYPERLINK("https://klasma.github.io/Logging_HARNOSAND/tillsyn/A 64063-2018.docx", "A 64063-2018")</f>
        <v/>
      </c>
      <c r="Y10">
        <f>HYPERLINK("https://klasma.github.io/Logging_HARNOSAND/tillsynsmail/A 64063-2018.docx", "A 64063-2018")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45186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68615-2019.xlsx", "A 68615-2019")</f>
        <v/>
      </c>
      <c r="T11">
        <f>HYPERLINK("https://klasma.github.io/Logging_HARNOSAND/kartor/A 68615-2019.png", "A 68615-2019")</f>
        <v/>
      </c>
      <c r="V11">
        <f>HYPERLINK("https://klasma.github.io/Logging_HARNOSAND/klagomål/A 68615-2019.docx", "A 68615-2019")</f>
        <v/>
      </c>
      <c r="W11">
        <f>HYPERLINK("https://klasma.github.io/Logging_HARNOSAND/klagomålsmail/A 68615-2019.docx", "A 68615-2019")</f>
        <v/>
      </c>
      <c r="X11">
        <f>HYPERLINK("https://klasma.github.io/Logging_HARNOSAND/tillsyn/A 68615-2019.docx", "A 68615-2019")</f>
        <v/>
      </c>
      <c r="Y11">
        <f>HYPERLINK("https://klasma.github.io/Logging_HARNOSAND/tillsynsmail/A 68615-2019.docx", "A 68615-2019")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45186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2823-2021.xlsx", "A 2823-2021")</f>
        <v/>
      </c>
      <c r="T12">
        <f>HYPERLINK("https://klasma.github.io/Logging_HARNOSAND/kartor/A 2823-2021.png", "A 2823-2021")</f>
        <v/>
      </c>
      <c r="V12">
        <f>HYPERLINK("https://klasma.github.io/Logging_HARNOSAND/klagomål/A 2823-2021.docx", "A 2823-2021")</f>
        <v/>
      </c>
      <c r="W12">
        <f>HYPERLINK("https://klasma.github.io/Logging_HARNOSAND/klagomålsmail/A 2823-2021.docx", "A 2823-2021")</f>
        <v/>
      </c>
      <c r="X12">
        <f>HYPERLINK("https://klasma.github.io/Logging_HARNOSAND/tillsyn/A 2823-2021.docx", "A 2823-2021")</f>
        <v/>
      </c>
      <c r="Y12">
        <f>HYPERLINK("https://klasma.github.io/Logging_HARNOSAND/tillsynsmail/A 2823-2021.docx", "A 2823-2021")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45186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18764-2023.xlsx", "A 18764-2023")</f>
        <v/>
      </c>
      <c r="T13">
        <f>HYPERLINK("https://klasma.github.io/Logging_HARNOSAND/kartor/A 18764-2023.png", "A 18764-2023")</f>
        <v/>
      </c>
      <c r="V13">
        <f>HYPERLINK("https://klasma.github.io/Logging_HARNOSAND/klagomål/A 18764-2023.docx", "A 18764-2023")</f>
        <v/>
      </c>
      <c r="W13">
        <f>HYPERLINK("https://klasma.github.io/Logging_HARNOSAND/klagomålsmail/A 18764-2023.docx", "A 18764-2023")</f>
        <v/>
      </c>
      <c r="X13">
        <f>HYPERLINK("https://klasma.github.io/Logging_HARNOSAND/tillsyn/A 18764-2023.docx", "A 18764-2023")</f>
        <v/>
      </c>
      <c r="Y13">
        <f>HYPERLINK("https://klasma.github.io/Logging_HARNOSAND/tillsynsmail/A 18764-2023.docx", "A 18764-2023")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45186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11693-2020.xlsx", "A 11693-2020")</f>
        <v/>
      </c>
      <c r="T14">
        <f>HYPERLINK("https://klasma.github.io/Logging_HARNOSAND/kartor/A 11693-2020.png", "A 11693-2020")</f>
        <v/>
      </c>
      <c r="V14">
        <f>HYPERLINK("https://klasma.github.io/Logging_HARNOSAND/klagomål/A 11693-2020.docx", "A 11693-2020")</f>
        <v/>
      </c>
      <c r="W14">
        <f>HYPERLINK("https://klasma.github.io/Logging_HARNOSAND/klagomålsmail/A 11693-2020.docx", "A 11693-2020")</f>
        <v/>
      </c>
      <c r="X14">
        <f>HYPERLINK("https://klasma.github.io/Logging_HARNOSAND/tillsyn/A 11693-2020.docx", "A 11693-2020")</f>
        <v/>
      </c>
      <c r="Y14">
        <f>HYPERLINK("https://klasma.github.io/Logging_HARNOSAND/tillsynsmail/A 11693-2020.docx", "A 11693-2020")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45186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50644-2020.xlsx", "A 50644-2020")</f>
        <v/>
      </c>
      <c r="T15">
        <f>HYPERLINK("https://klasma.github.io/Logging_HARNOSAND/kartor/A 50644-2020.png", "A 50644-2020")</f>
        <v/>
      </c>
      <c r="U15">
        <f>HYPERLINK("https://klasma.github.io/Logging_HARNOSAND/knärot/A 50644-2020.png", "A 50644-2020")</f>
        <v/>
      </c>
      <c r="V15">
        <f>HYPERLINK("https://klasma.github.io/Logging_HARNOSAND/klagomål/A 50644-2020.docx", "A 50644-2020")</f>
        <v/>
      </c>
      <c r="W15">
        <f>HYPERLINK("https://klasma.github.io/Logging_HARNOSAND/klagomålsmail/A 50644-2020.docx", "A 50644-2020")</f>
        <v/>
      </c>
      <c r="X15">
        <f>HYPERLINK("https://klasma.github.io/Logging_HARNOSAND/tillsyn/A 50644-2020.docx", "A 50644-2020")</f>
        <v/>
      </c>
      <c r="Y15">
        <f>HYPERLINK("https://klasma.github.io/Logging_HARNOSAND/tillsynsmail/A 50644-2020.docx", "A 50644-2020")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45186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52716-2022.xlsx", "A 52716-2022")</f>
        <v/>
      </c>
      <c r="T16">
        <f>HYPERLINK("https://klasma.github.io/Logging_HARNOSAND/kartor/A 52716-2022.png", "A 52716-2022")</f>
        <v/>
      </c>
      <c r="V16">
        <f>HYPERLINK("https://klasma.github.io/Logging_HARNOSAND/klagomål/A 52716-2022.docx", "A 52716-2022")</f>
        <v/>
      </c>
      <c r="W16">
        <f>HYPERLINK("https://klasma.github.io/Logging_HARNOSAND/klagomålsmail/A 52716-2022.docx", "A 52716-2022")</f>
        <v/>
      </c>
      <c r="X16">
        <f>HYPERLINK("https://klasma.github.io/Logging_HARNOSAND/tillsyn/A 52716-2022.docx", "A 52716-2022")</f>
        <v/>
      </c>
      <c r="Y16">
        <f>HYPERLINK("https://klasma.github.io/Logging_HARNOSAND/tillsynsmail/A 52716-2022.docx", "A 52716-2022")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45186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57657-2018.xlsx", "A 57657-2018")</f>
        <v/>
      </c>
      <c r="T17">
        <f>HYPERLINK("https://klasma.github.io/Logging_HARNOSAND/kartor/A 57657-2018.png", "A 57657-2018")</f>
        <v/>
      </c>
      <c r="V17">
        <f>HYPERLINK("https://klasma.github.io/Logging_HARNOSAND/klagomål/A 57657-2018.docx", "A 57657-2018")</f>
        <v/>
      </c>
      <c r="W17">
        <f>HYPERLINK("https://klasma.github.io/Logging_HARNOSAND/klagomålsmail/A 57657-2018.docx", "A 57657-2018")</f>
        <v/>
      </c>
      <c r="X17">
        <f>HYPERLINK("https://klasma.github.io/Logging_HARNOSAND/tillsyn/A 57657-2018.docx", "A 57657-2018")</f>
        <v/>
      </c>
      <c r="Y17">
        <f>HYPERLINK("https://klasma.github.io/Logging_HARNOSAND/tillsynsmail/A 57657-2018.docx", "A 57657-2018")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45186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16545-2019.xlsx", "A 16545-2019")</f>
        <v/>
      </c>
      <c r="T18">
        <f>HYPERLINK("https://klasma.github.io/Logging_HARNOSAND/kartor/A 16545-2019.png", "A 16545-2019")</f>
        <v/>
      </c>
      <c r="V18">
        <f>HYPERLINK("https://klasma.github.io/Logging_HARNOSAND/klagomål/A 16545-2019.docx", "A 16545-2019")</f>
        <v/>
      </c>
      <c r="W18">
        <f>HYPERLINK("https://klasma.github.io/Logging_HARNOSAND/klagomålsmail/A 16545-2019.docx", "A 16545-2019")</f>
        <v/>
      </c>
      <c r="X18">
        <f>HYPERLINK("https://klasma.github.io/Logging_HARNOSAND/tillsyn/A 16545-2019.docx", "A 16545-2019")</f>
        <v/>
      </c>
      <c r="Y18">
        <f>HYPERLINK("https://klasma.github.io/Logging_HARNOSAND/tillsynsmail/A 16545-2019.docx", "A 16545-2019")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45186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44513-2020.xlsx", "A 44513-2020")</f>
        <v/>
      </c>
      <c r="T19">
        <f>HYPERLINK("https://klasma.github.io/Logging_HARNOSAND/kartor/A 44513-2020.png", "A 44513-2020")</f>
        <v/>
      </c>
      <c r="U19">
        <f>HYPERLINK("https://klasma.github.io/Logging_HARNOSAND/knärot/A 44513-2020.png", "A 44513-2020")</f>
        <v/>
      </c>
      <c r="V19">
        <f>HYPERLINK("https://klasma.github.io/Logging_HARNOSAND/klagomål/A 44513-2020.docx", "A 44513-2020")</f>
        <v/>
      </c>
      <c r="W19">
        <f>HYPERLINK("https://klasma.github.io/Logging_HARNOSAND/klagomålsmail/A 44513-2020.docx", "A 44513-2020")</f>
        <v/>
      </c>
      <c r="X19">
        <f>HYPERLINK("https://klasma.github.io/Logging_HARNOSAND/tillsyn/A 44513-2020.docx", "A 44513-2020")</f>
        <v/>
      </c>
      <c r="Y19">
        <f>HYPERLINK("https://klasma.github.io/Logging_HARNOSAND/tillsynsmail/A 44513-2020.docx", "A 44513-2020")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45186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54192-2020.xlsx", "A 54192-2020")</f>
        <v/>
      </c>
      <c r="T20">
        <f>HYPERLINK("https://klasma.github.io/Logging_HARNOSAND/kartor/A 54192-2020.png", "A 54192-2020")</f>
        <v/>
      </c>
      <c r="V20">
        <f>HYPERLINK("https://klasma.github.io/Logging_HARNOSAND/klagomål/A 54192-2020.docx", "A 54192-2020")</f>
        <v/>
      </c>
      <c r="W20">
        <f>HYPERLINK("https://klasma.github.io/Logging_HARNOSAND/klagomålsmail/A 54192-2020.docx", "A 54192-2020")</f>
        <v/>
      </c>
      <c r="X20">
        <f>HYPERLINK("https://klasma.github.io/Logging_HARNOSAND/tillsyn/A 54192-2020.docx", "A 54192-2020")</f>
        <v/>
      </c>
      <c r="Y20">
        <f>HYPERLINK("https://klasma.github.io/Logging_HARNOSAND/tillsynsmail/A 54192-2020.docx", "A 54192-2020")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45186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51566-2022.xlsx", "A 51566-2022")</f>
        <v/>
      </c>
      <c r="T21">
        <f>HYPERLINK("https://klasma.github.io/Logging_HARNOSAND/kartor/A 51566-2022.png", "A 51566-2022")</f>
        <v/>
      </c>
      <c r="V21">
        <f>HYPERLINK("https://klasma.github.io/Logging_HARNOSAND/klagomål/A 51566-2022.docx", "A 51566-2022")</f>
        <v/>
      </c>
      <c r="W21">
        <f>HYPERLINK("https://klasma.github.io/Logging_HARNOSAND/klagomålsmail/A 51566-2022.docx", "A 51566-2022")</f>
        <v/>
      </c>
      <c r="X21">
        <f>HYPERLINK("https://klasma.github.io/Logging_HARNOSAND/tillsyn/A 51566-2022.docx", "A 51566-2022")</f>
        <v/>
      </c>
      <c r="Y21">
        <f>HYPERLINK("https://klasma.github.io/Logging_HARNOSAND/tillsynsmail/A 51566-2022.docx", "A 51566-2022")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45186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52726-2022.xlsx", "A 52726-2022")</f>
        <v/>
      </c>
      <c r="T22">
        <f>HYPERLINK("https://klasma.github.io/Logging_HARNOSAND/kartor/A 52726-2022.png", "A 52726-2022")</f>
        <v/>
      </c>
      <c r="V22">
        <f>HYPERLINK("https://klasma.github.io/Logging_HARNOSAND/klagomål/A 52726-2022.docx", "A 52726-2022")</f>
        <v/>
      </c>
      <c r="W22">
        <f>HYPERLINK("https://klasma.github.io/Logging_HARNOSAND/klagomålsmail/A 52726-2022.docx", "A 52726-2022")</f>
        <v/>
      </c>
      <c r="X22">
        <f>HYPERLINK("https://klasma.github.io/Logging_HARNOSAND/tillsyn/A 52726-2022.docx", "A 52726-2022")</f>
        <v/>
      </c>
      <c r="Y22">
        <f>HYPERLINK("https://klasma.github.io/Logging_HARNOSAND/tillsynsmail/A 52726-2022.docx", "A 52726-2022")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45186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24540-2023.xlsx", "A 24540-2023")</f>
        <v/>
      </c>
      <c r="T23">
        <f>HYPERLINK("https://klasma.github.io/Logging_HARNOSAND/kartor/A 24540-2023.png", "A 24540-2023")</f>
        <v/>
      </c>
      <c r="V23">
        <f>HYPERLINK("https://klasma.github.io/Logging_HARNOSAND/klagomål/A 24540-2023.docx", "A 24540-2023")</f>
        <v/>
      </c>
      <c r="W23">
        <f>HYPERLINK("https://klasma.github.io/Logging_HARNOSAND/klagomålsmail/A 24540-2023.docx", "A 24540-2023")</f>
        <v/>
      </c>
      <c r="X23">
        <f>HYPERLINK("https://klasma.github.io/Logging_HARNOSAND/tillsyn/A 24540-2023.docx", "A 24540-2023")</f>
        <v/>
      </c>
      <c r="Y23">
        <f>HYPERLINK("https://klasma.github.io/Logging_HARNOSAND/tillsynsmail/A 24540-2023.docx", "A 24540-2023")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45186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46768-2019.xlsx", "A 46768-2019")</f>
        <v/>
      </c>
      <c r="T24">
        <f>HYPERLINK("https://klasma.github.io/Logging_HARNOSAND/kartor/A 46768-2019.png", "A 46768-2019")</f>
        <v/>
      </c>
      <c r="V24">
        <f>HYPERLINK("https://klasma.github.io/Logging_HARNOSAND/klagomål/A 46768-2019.docx", "A 46768-2019")</f>
        <v/>
      </c>
      <c r="W24">
        <f>HYPERLINK("https://klasma.github.io/Logging_HARNOSAND/klagomålsmail/A 46768-2019.docx", "A 46768-2019")</f>
        <v/>
      </c>
      <c r="X24">
        <f>HYPERLINK("https://klasma.github.io/Logging_HARNOSAND/tillsyn/A 46768-2019.docx", "A 46768-2019")</f>
        <v/>
      </c>
      <c r="Y24">
        <f>HYPERLINK("https://klasma.github.io/Logging_HARNOSAND/tillsynsmail/A 46768-2019.docx", "A 46768-2019")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45186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8629-2021.xlsx", "A 8629-2021")</f>
        <v/>
      </c>
      <c r="T25">
        <f>HYPERLINK("https://klasma.github.io/Logging_HARNOSAND/kartor/A 8629-2021.png", "A 8629-2021")</f>
        <v/>
      </c>
      <c r="V25">
        <f>HYPERLINK("https://klasma.github.io/Logging_HARNOSAND/klagomål/A 8629-2021.docx", "A 8629-2021")</f>
        <v/>
      </c>
      <c r="W25">
        <f>HYPERLINK("https://klasma.github.io/Logging_HARNOSAND/klagomålsmail/A 8629-2021.docx", "A 8629-2021")</f>
        <v/>
      </c>
      <c r="X25">
        <f>HYPERLINK("https://klasma.github.io/Logging_HARNOSAND/tillsyn/A 8629-2021.docx", "A 8629-2021")</f>
        <v/>
      </c>
      <c r="Y25">
        <f>HYPERLINK("https://klasma.github.io/Logging_HARNOSAND/tillsynsmail/A 8629-2021.docx", "A 8629-2021")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45186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23497-2021.xlsx", "A 23497-2021")</f>
        <v/>
      </c>
      <c r="T26">
        <f>HYPERLINK("https://klasma.github.io/Logging_HARNOSAND/kartor/A 23497-2021.png", "A 23497-2021")</f>
        <v/>
      </c>
      <c r="V26">
        <f>HYPERLINK("https://klasma.github.io/Logging_HARNOSAND/klagomål/A 23497-2021.docx", "A 23497-2021")</f>
        <v/>
      </c>
      <c r="W26">
        <f>HYPERLINK("https://klasma.github.io/Logging_HARNOSAND/klagomålsmail/A 23497-2021.docx", "A 23497-2021")</f>
        <v/>
      </c>
      <c r="X26">
        <f>HYPERLINK("https://klasma.github.io/Logging_HARNOSAND/tillsyn/A 23497-2021.docx", "A 23497-2021")</f>
        <v/>
      </c>
      <c r="Y26">
        <f>HYPERLINK("https://klasma.github.io/Logging_HARNOSAND/tillsynsmail/A 23497-2021.docx", "A 23497-2021")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45186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18555-2022.xlsx", "A 18555-2022")</f>
        <v/>
      </c>
      <c r="T27">
        <f>HYPERLINK("https://klasma.github.io/Logging_HARNOSAND/kartor/A 18555-2022.png", "A 18555-2022")</f>
        <v/>
      </c>
      <c r="U27">
        <f>HYPERLINK("https://klasma.github.io/Logging_HARNOSAND/knärot/A 18555-2022.png", "A 18555-2022")</f>
        <v/>
      </c>
      <c r="V27">
        <f>HYPERLINK("https://klasma.github.io/Logging_HARNOSAND/klagomål/A 18555-2022.docx", "A 18555-2022")</f>
        <v/>
      </c>
      <c r="W27">
        <f>HYPERLINK("https://klasma.github.io/Logging_HARNOSAND/klagomålsmail/A 18555-2022.docx", "A 18555-2022")</f>
        <v/>
      </c>
      <c r="X27">
        <f>HYPERLINK("https://klasma.github.io/Logging_HARNOSAND/tillsyn/A 18555-2022.docx", "A 18555-2022")</f>
        <v/>
      </c>
      <c r="Y27">
        <f>HYPERLINK("https://klasma.github.io/Logging_HARNOSAND/tillsynsmail/A 18555-2022.docx", "A 18555-2022")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45186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16182-2023.xlsx", "A 16182-2023")</f>
        <v/>
      </c>
      <c r="T28">
        <f>HYPERLINK("https://klasma.github.io/Logging_HARNOSAND/kartor/A 16182-2023.png", "A 16182-2023")</f>
        <v/>
      </c>
      <c r="V28">
        <f>HYPERLINK("https://klasma.github.io/Logging_HARNOSAND/klagomål/A 16182-2023.docx", "A 16182-2023")</f>
        <v/>
      </c>
      <c r="W28">
        <f>HYPERLINK("https://klasma.github.io/Logging_HARNOSAND/klagomålsmail/A 16182-2023.docx", "A 16182-2023")</f>
        <v/>
      </c>
      <c r="X28">
        <f>HYPERLINK("https://klasma.github.io/Logging_HARNOSAND/tillsyn/A 16182-2023.docx", "A 16182-2023")</f>
        <v/>
      </c>
      <c r="Y28">
        <f>HYPERLINK("https://klasma.github.io/Logging_HARNOSAND/tillsynsmail/A 16182-2023.docx", "A 16182-2023")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45186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18765-2023.xlsx", "A 18765-2023")</f>
        <v/>
      </c>
      <c r="T29">
        <f>HYPERLINK("https://klasma.github.io/Logging_HARNOSAND/kartor/A 18765-2023.png", "A 18765-2023")</f>
        <v/>
      </c>
      <c r="V29">
        <f>HYPERLINK("https://klasma.github.io/Logging_HARNOSAND/klagomål/A 18765-2023.docx", "A 18765-2023")</f>
        <v/>
      </c>
      <c r="W29">
        <f>HYPERLINK("https://klasma.github.io/Logging_HARNOSAND/klagomålsmail/A 18765-2023.docx", "A 18765-2023")</f>
        <v/>
      </c>
      <c r="X29">
        <f>HYPERLINK("https://klasma.github.io/Logging_HARNOSAND/tillsyn/A 18765-2023.docx", "A 18765-2023")</f>
        <v/>
      </c>
      <c r="Y29">
        <f>HYPERLINK("https://klasma.github.io/Logging_HARNOSAND/tillsynsmail/A 18765-2023.docx", "A 18765-2023")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45186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26007-2023.xlsx", "A 26007-2023")</f>
        <v/>
      </c>
      <c r="T30">
        <f>HYPERLINK("https://klasma.github.io/Logging_HARNOSAND/kartor/A 26007-2023.png", "A 26007-2023")</f>
        <v/>
      </c>
      <c r="V30">
        <f>HYPERLINK("https://klasma.github.io/Logging_HARNOSAND/klagomål/A 26007-2023.docx", "A 26007-2023")</f>
        <v/>
      </c>
      <c r="W30">
        <f>HYPERLINK("https://klasma.github.io/Logging_HARNOSAND/klagomålsmail/A 26007-2023.docx", "A 26007-2023")</f>
        <v/>
      </c>
      <c r="X30">
        <f>HYPERLINK("https://klasma.github.io/Logging_HARNOSAND/tillsyn/A 26007-2023.docx", "A 26007-2023")</f>
        <v/>
      </c>
      <c r="Y30">
        <f>HYPERLINK("https://klasma.github.io/Logging_HARNOSAND/tillsynsmail/A 26007-2023.docx", "A 26007-2023")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45186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57370-2020.xlsx", "A 57370-2020")</f>
        <v/>
      </c>
      <c r="T31">
        <f>HYPERLINK("https://klasma.github.io/Logging_HARNOSAND/kartor/A 57370-2020.png", "A 57370-2020")</f>
        <v/>
      </c>
      <c r="V31">
        <f>HYPERLINK("https://klasma.github.io/Logging_HARNOSAND/klagomål/A 57370-2020.docx", "A 57370-2020")</f>
        <v/>
      </c>
      <c r="W31">
        <f>HYPERLINK("https://klasma.github.io/Logging_HARNOSAND/klagomålsmail/A 57370-2020.docx", "A 57370-2020")</f>
        <v/>
      </c>
      <c r="X31">
        <f>HYPERLINK("https://klasma.github.io/Logging_HARNOSAND/tillsyn/A 57370-2020.docx", "A 57370-2020")</f>
        <v/>
      </c>
      <c r="Y31">
        <f>HYPERLINK("https://klasma.github.io/Logging_HARNOSAND/tillsynsmail/A 57370-2020.docx", "A 57370-2020")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45186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52727-2022.xlsx", "A 52727-2022")</f>
        <v/>
      </c>
      <c r="T32">
        <f>HYPERLINK("https://klasma.github.io/Logging_HARNOSAND/kartor/A 52727-2022.png", "A 52727-2022")</f>
        <v/>
      </c>
      <c r="V32">
        <f>HYPERLINK("https://klasma.github.io/Logging_HARNOSAND/klagomål/A 52727-2022.docx", "A 52727-2022")</f>
        <v/>
      </c>
      <c r="W32">
        <f>HYPERLINK("https://klasma.github.io/Logging_HARNOSAND/klagomålsmail/A 52727-2022.docx", "A 52727-2022")</f>
        <v/>
      </c>
      <c r="X32">
        <f>HYPERLINK("https://klasma.github.io/Logging_HARNOSAND/tillsyn/A 52727-2022.docx", "A 52727-2022")</f>
        <v/>
      </c>
      <c r="Y32">
        <f>HYPERLINK("https://klasma.github.io/Logging_HARNOSAND/tillsynsmail/A 52727-2022.docx", "A 52727-2022")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45186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16181-2023.xlsx", "A 16181-2023")</f>
        <v/>
      </c>
      <c r="T33">
        <f>HYPERLINK("https://klasma.github.io/Logging_HARNOSAND/kartor/A 16181-2023.png", "A 16181-2023")</f>
        <v/>
      </c>
      <c r="V33">
        <f>HYPERLINK("https://klasma.github.io/Logging_HARNOSAND/klagomål/A 16181-2023.docx", "A 16181-2023")</f>
        <v/>
      </c>
      <c r="W33">
        <f>HYPERLINK("https://klasma.github.io/Logging_HARNOSAND/klagomålsmail/A 16181-2023.docx", "A 16181-2023")</f>
        <v/>
      </c>
      <c r="X33">
        <f>HYPERLINK("https://klasma.github.io/Logging_HARNOSAND/tillsyn/A 16181-2023.docx", "A 16181-2023")</f>
        <v/>
      </c>
      <c r="Y33">
        <f>HYPERLINK("https://klasma.github.io/Logging_HARNOSAND/tillsynsmail/A 16181-2023.docx", "A 16181-2023")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45186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19432-2023.xlsx", "A 19432-2023")</f>
        <v/>
      </c>
      <c r="T34">
        <f>HYPERLINK("https://klasma.github.io/Logging_HARNOSAND/kartor/A 19432-2023.png", "A 19432-2023")</f>
        <v/>
      </c>
      <c r="V34">
        <f>HYPERLINK("https://klasma.github.io/Logging_HARNOSAND/klagomål/A 19432-2023.docx", "A 19432-2023")</f>
        <v/>
      </c>
      <c r="W34">
        <f>HYPERLINK("https://klasma.github.io/Logging_HARNOSAND/klagomålsmail/A 19432-2023.docx", "A 19432-2023")</f>
        <v/>
      </c>
      <c r="X34">
        <f>HYPERLINK("https://klasma.github.io/Logging_HARNOSAND/tillsyn/A 19432-2023.docx", "A 19432-2023")</f>
        <v/>
      </c>
      <c r="Y34">
        <f>HYPERLINK("https://klasma.github.io/Logging_HARNOSAND/tillsynsmail/A 19432-2023.docx", "A 19432-2023")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45186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12809-2021.xlsx", "A 12809-2021")</f>
        <v/>
      </c>
      <c r="T35">
        <f>HYPERLINK("https://klasma.github.io/Logging_HARNOSAND/kartor/A 12809-2021.png", "A 12809-2021")</f>
        <v/>
      </c>
      <c r="V35">
        <f>HYPERLINK("https://klasma.github.io/Logging_HARNOSAND/klagomål/A 12809-2021.docx", "A 12809-2021")</f>
        <v/>
      </c>
      <c r="W35">
        <f>HYPERLINK("https://klasma.github.io/Logging_HARNOSAND/klagomålsmail/A 12809-2021.docx", "A 12809-2021")</f>
        <v/>
      </c>
      <c r="X35">
        <f>HYPERLINK("https://klasma.github.io/Logging_HARNOSAND/tillsyn/A 12809-2021.docx", "A 12809-2021")</f>
        <v/>
      </c>
      <c r="Y35">
        <f>HYPERLINK("https://klasma.github.io/Logging_HARNOSAND/tillsynsmail/A 12809-2021.docx", "A 12809-2021")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45186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21740-2021.xlsx", "A 21740-2021")</f>
        <v/>
      </c>
      <c r="T36">
        <f>HYPERLINK("https://klasma.github.io/Logging_HARNOSAND/kartor/A 21740-2021.png", "A 21740-2021")</f>
        <v/>
      </c>
      <c r="V36">
        <f>HYPERLINK("https://klasma.github.io/Logging_HARNOSAND/klagomål/A 21740-2021.docx", "A 21740-2021")</f>
        <v/>
      </c>
      <c r="W36">
        <f>HYPERLINK("https://klasma.github.io/Logging_HARNOSAND/klagomålsmail/A 21740-2021.docx", "A 21740-2021")</f>
        <v/>
      </c>
      <c r="X36">
        <f>HYPERLINK("https://klasma.github.io/Logging_HARNOSAND/tillsyn/A 21740-2021.docx", "A 21740-2021")</f>
        <v/>
      </c>
      <c r="Y36">
        <f>HYPERLINK("https://klasma.github.io/Logging_HARNOSAND/tillsynsmail/A 21740-2021.docx", "A 21740-2021")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45186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32102-2021.xlsx", "A 32102-2021")</f>
        <v/>
      </c>
      <c r="T37">
        <f>HYPERLINK("https://klasma.github.io/Logging_HARNOSAND/kartor/A 32102-2021.png", "A 32102-2021")</f>
        <v/>
      </c>
      <c r="V37">
        <f>HYPERLINK("https://klasma.github.io/Logging_HARNOSAND/klagomål/A 32102-2021.docx", "A 32102-2021")</f>
        <v/>
      </c>
      <c r="W37">
        <f>HYPERLINK("https://klasma.github.io/Logging_HARNOSAND/klagomålsmail/A 32102-2021.docx", "A 32102-2021")</f>
        <v/>
      </c>
      <c r="X37">
        <f>HYPERLINK("https://klasma.github.io/Logging_HARNOSAND/tillsyn/A 32102-2021.docx", "A 32102-2021")</f>
        <v/>
      </c>
      <c r="Y37">
        <f>HYPERLINK("https://klasma.github.io/Logging_HARNOSAND/tillsynsmail/A 32102-2021.docx", "A 32102-2021")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45186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66478-2021.xlsx", "A 66478-2021")</f>
        <v/>
      </c>
      <c r="T38">
        <f>HYPERLINK("https://klasma.github.io/Logging_HARNOSAND/kartor/A 66478-2021.png", "A 66478-2021")</f>
        <v/>
      </c>
      <c r="V38">
        <f>HYPERLINK("https://klasma.github.io/Logging_HARNOSAND/klagomål/A 66478-2021.docx", "A 66478-2021")</f>
        <v/>
      </c>
      <c r="W38">
        <f>HYPERLINK("https://klasma.github.io/Logging_HARNOSAND/klagomålsmail/A 66478-2021.docx", "A 66478-2021")</f>
        <v/>
      </c>
      <c r="X38">
        <f>HYPERLINK("https://klasma.github.io/Logging_HARNOSAND/tillsyn/A 66478-2021.docx", "A 66478-2021")</f>
        <v/>
      </c>
      <c r="Y38">
        <f>HYPERLINK("https://klasma.github.io/Logging_HARNOSAND/tillsynsmail/A 66478-2021.docx", "A 66478-2021")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45186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74325-2021.xlsx", "A 74325-2021")</f>
        <v/>
      </c>
      <c r="T39">
        <f>HYPERLINK("https://klasma.github.io/Logging_HARNOSAND/kartor/A 74325-2021.png", "A 74325-2021")</f>
        <v/>
      </c>
      <c r="V39">
        <f>HYPERLINK("https://klasma.github.io/Logging_HARNOSAND/klagomål/A 74325-2021.docx", "A 74325-2021")</f>
        <v/>
      </c>
      <c r="W39">
        <f>HYPERLINK("https://klasma.github.io/Logging_HARNOSAND/klagomålsmail/A 74325-2021.docx", "A 74325-2021")</f>
        <v/>
      </c>
      <c r="X39">
        <f>HYPERLINK("https://klasma.github.io/Logging_HARNOSAND/tillsyn/A 74325-2021.docx", "A 74325-2021")</f>
        <v/>
      </c>
      <c r="Y39">
        <f>HYPERLINK("https://klasma.github.io/Logging_HARNOSAND/tillsynsmail/A 74325-2021.docx", "A 74325-2021")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45186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4908-2022.xlsx", "A 4908-2022")</f>
        <v/>
      </c>
      <c r="T40">
        <f>HYPERLINK("https://klasma.github.io/Logging_HARNOSAND/kartor/A 4908-2022.png", "A 4908-2022")</f>
        <v/>
      </c>
      <c r="V40">
        <f>HYPERLINK("https://klasma.github.io/Logging_HARNOSAND/klagomål/A 4908-2022.docx", "A 4908-2022")</f>
        <v/>
      </c>
      <c r="W40">
        <f>HYPERLINK("https://klasma.github.io/Logging_HARNOSAND/klagomålsmail/A 4908-2022.docx", "A 4908-2022")</f>
        <v/>
      </c>
      <c r="X40">
        <f>HYPERLINK("https://klasma.github.io/Logging_HARNOSAND/tillsyn/A 4908-2022.docx", "A 4908-2022")</f>
        <v/>
      </c>
      <c r="Y40">
        <f>HYPERLINK("https://klasma.github.io/Logging_HARNOSAND/tillsynsmail/A 4908-2022.docx", "A 4908-2022")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45186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15846-2022.xlsx", "A 15846-2022")</f>
        <v/>
      </c>
      <c r="T41">
        <f>HYPERLINK("https://klasma.github.io/Logging_HARNOSAND/kartor/A 15846-2022.png", "A 15846-2022")</f>
        <v/>
      </c>
      <c r="V41">
        <f>HYPERLINK("https://klasma.github.io/Logging_HARNOSAND/klagomål/A 15846-2022.docx", "A 15846-2022")</f>
        <v/>
      </c>
      <c r="W41">
        <f>HYPERLINK("https://klasma.github.io/Logging_HARNOSAND/klagomålsmail/A 15846-2022.docx", "A 15846-2022")</f>
        <v/>
      </c>
      <c r="X41">
        <f>HYPERLINK("https://klasma.github.io/Logging_HARNOSAND/tillsyn/A 15846-2022.docx", "A 15846-2022")</f>
        <v/>
      </c>
      <c r="Y41">
        <f>HYPERLINK("https://klasma.github.io/Logging_HARNOSAND/tillsynsmail/A 15846-2022.docx", "A 15846-2022")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45186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19827-2022.xlsx", "A 19827-2022")</f>
        <v/>
      </c>
      <c r="T42">
        <f>HYPERLINK("https://klasma.github.io/Logging_HARNOSAND/kartor/A 19827-2022.png", "A 19827-2022")</f>
        <v/>
      </c>
      <c r="V42">
        <f>HYPERLINK("https://klasma.github.io/Logging_HARNOSAND/klagomål/A 19827-2022.docx", "A 19827-2022")</f>
        <v/>
      </c>
      <c r="W42">
        <f>HYPERLINK("https://klasma.github.io/Logging_HARNOSAND/klagomålsmail/A 19827-2022.docx", "A 19827-2022")</f>
        <v/>
      </c>
      <c r="X42">
        <f>HYPERLINK("https://klasma.github.io/Logging_HARNOSAND/tillsyn/A 19827-2022.docx", "A 19827-2022")</f>
        <v/>
      </c>
      <c r="Y42">
        <f>HYPERLINK("https://klasma.github.io/Logging_HARNOSAND/tillsynsmail/A 19827-2022.docx", "A 19827-2022")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45186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28715-2022.xlsx", "A 28715-2022")</f>
        <v/>
      </c>
      <c r="T43">
        <f>HYPERLINK("https://klasma.github.io/Logging_HARNOSAND/kartor/A 28715-2022.png", "A 28715-2022")</f>
        <v/>
      </c>
      <c r="V43">
        <f>HYPERLINK("https://klasma.github.io/Logging_HARNOSAND/klagomål/A 28715-2022.docx", "A 28715-2022")</f>
        <v/>
      </c>
      <c r="W43">
        <f>HYPERLINK("https://klasma.github.io/Logging_HARNOSAND/klagomålsmail/A 28715-2022.docx", "A 28715-2022")</f>
        <v/>
      </c>
      <c r="X43">
        <f>HYPERLINK("https://klasma.github.io/Logging_HARNOSAND/tillsyn/A 28715-2022.docx", "A 28715-2022")</f>
        <v/>
      </c>
      <c r="Y43">
        <f>HYPERLINK("https://klasma.github.io/Logging_HARNOSAND/tillsynsmail/A 28715-2022.docx", "A 28715-2022")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45186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51565-2022.xlsx", "A 51565-2022")</f>
        <v/>
      </c>
      <c r="T44">
        <f>HYPERLINK("https://klasma.github.io/Logging_HARNOSAND/kartor/A 51565-2022.png", "A 51565-2022")</f>
        <v/>
      </c>
      <c r="U44">
        <f>HYPERLINK("https://klasma.github.io/Logging_HARNOSAND/knärot/A 51565-2022.png", "A 51565-2022")</f>
        <v/>
      </c>
      <c r="V44">
        <f>HYPERLINK("https://klasma.github.io/Logging_HARNOSAND/klagomål/A 51565-2022.docx", "A 51565-2022")</f>
        <v/>
      </c>
      <c r="W44">
        <f>HYPERLINK("https://klasma.github.io/Logging_HARNOSAND/klagomålsmail/A 51565-2022.docx", "A 51565-2022")</f>
        <v/>
      </c>
      <c r="X44">
        <f>HYPERLINK("https://klasma.github.io/Logging_HARNOSAND/tillsyn/A 51565-2022.docx", "A 51565-2022")</f>
        <v/>
      </c>
      <c r="Y44">
        <f>HYPERLINK("https://klasma.github.io/Logging_HARNOSAND/tillsynsmail/A 51565-2022.docx", "A 51565-2022")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45186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59042-2022.xlsx", "A 59042-2022")</f>
        <v/>
      </c>
      <c r="T45">
        <f>HYPERLINK("https://klasma.github.io/Logging_HARNOSAND/kartor/A 59042-2022.png", "A 59042-2022")</f>
        <v/>
      </c>
      <c r="V45">
        <f>HYPERLINK("https://klasma.github.io/Logging_HARNOSAND/klagomål/A 59042-2022.docx", "A 59042-2022")</f>
        <v/>
      </c>
      <c r="W45">
        <f>HYPERLINK("https://klasma.github.io/Logging_HARNOSAND/klagomålsmail/A 59042-2022.docx", "A 59042-2022")</f>
        <v/>
      </c>
      <c r="X45">
        <f>HYPERLINK("https://klasma.github.io/Logging_HARNOSAND/tillsyn/A 59042-2022.docx", "A 59042-2022")</f>
        <v/>
      </c>
      <c r="Y45">
        <f>HYPERLINK("https://klasma.github.io/Logging_HARNOSAND/tillsynsmail/A 59042-2022.docx", "A 59042-2022")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45186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13984-2023.xlsx", "A 13984-2023")</f>
        <v/>
      </c>
      <c r="T46">
        <f>HYPERLINK("https://klasma.github.io/Logging_HARNOSAND/kartor/A 13984-2023.png", "A 13984-2023")</f>
        <v/>
      </c>
      <c r="V46">
        <f>HYPERLINK("https://klasma.github.io/Logging_HARNOSAND/klagomål/A 13984-2023.docx", "A 13984-2023")</f>
        <v/>
      </c>
      <c r="W46">
        <f>HYPERLINK("https://klasma.github.io/Logging_HARNOSAND/klagomålsmail/A 13984-2023.docx", "A 13984-2023")</f>
        <v/>
      </c>
      <c r="X46">
        <f>HYPERLINK("https://klasma.github.io/Logging_HARNOSAND/tillsyn/A 13984-2023.docx", "A 13984-2023")</f>
        <v/>
      </c>
      <c r="Y46">
        <f>HYPERLINK("https://klasma.github.io/Logging_HARNOSAND/tillsynsmail/A 13984-2023.docx", "A 13984-2023")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45186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17876-2023.xlsx", "A 17876-2023")</f>
        <v/>
      </c>
      <c r="T47">
        <f>HYPERLINK("https://klasma.github.io/Logging_HARNOSAND/kartor/A 17876-2023.png", "A 17876-2023")</f>
        <v/>
      </c>
      <c r="V47">
        <f>HYPERLINK("https://klasma.github.io/Logging_HARNOSAND/klagomål/A 17876-2023.docx", "A 17876-2023")</f>
        <v/>
      </c>
      <c r="W47">
        <f>HYPERLINK("https://klasma.github.io/Logging_HARNOSAND/klagomålsmail/A 17876-2023.docx", "A 17876-2023")</f>
        <v/>
      </c>
      <c r="X47">
        <f>HYPERLINK("https://klasma.github.io/Logging_HARNOSAND/tillsyn/A 17876-2023.docx", "A 17876-2023")</f>
        <v/>
      </c>
      <c r="Y47">
        <f>HYPERLINK("https://klasma.github.io/Logging_HARNOSAND/tillsynsmail/A 17876-2023.docx", "A 17876-2023")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45186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45186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45186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45186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45186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45186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45186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45186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45186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45186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45186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45186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45186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45186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45186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45186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45186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45186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45186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45186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45186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45186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45186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45186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45186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45186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45186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45186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45186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45186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45186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45186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45186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45186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45186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45186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45186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45186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45186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45186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45186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45186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45186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45186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45186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45186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45186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45186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45186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45186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45186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45186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45186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45186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45186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45186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45186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45186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45186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45186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45186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45186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45186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45186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45186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45186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45186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45186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45186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45186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45186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45186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45186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45186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45186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45186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45186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45186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45186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45186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45186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45186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45186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45186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45186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45186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45186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45186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45186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45186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45186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45186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45186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45186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45186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45186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45186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45186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45186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45186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45186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45186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45186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45186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45186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45186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45186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45186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45186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45186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45186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45186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45186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45186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45186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45186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45186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45186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45186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45186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45186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45186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45186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45186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45186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45186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45186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45186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45186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45186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45186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45186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45186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45186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45186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45186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45186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45186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45186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45186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45186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45186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45186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45186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45186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45186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45186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45186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45186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45186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45186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45186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45186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45186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45186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45186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45186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45186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45186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45186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45186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45186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45186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45186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45186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45186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45186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45186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45186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45186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45186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45186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45186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45186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45186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45186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45186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45186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45186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45186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45186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45186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45186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45186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45186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45186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45186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45186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45186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45186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45186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45186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45186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45186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45186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45186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45186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45186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45186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45186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45186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45186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45186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45186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45186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45186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45186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45186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45186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45186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45186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45186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45186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45186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45186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45186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45186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45186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45186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45186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45186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45186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45186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45186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45186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45186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45186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45186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45186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45186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45186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45186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45186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45186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45186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45186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45186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45186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45186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45186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45186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45186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45186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45186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45186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45186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45186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45186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45186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45186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45186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45186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45186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45186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45186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45186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45186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45186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45186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45186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45186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45186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45186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45186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45186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45186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45186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45186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45186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45186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45186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45186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45186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45186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45186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45186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45186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45186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45186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45186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45186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45186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45186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45186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45186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45186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45186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45186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45186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45186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45186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45186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45186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45186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45186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45186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45186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45186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45186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45186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45186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45186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45186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45186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45186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45186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45186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45186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45186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45186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45186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45186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45186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45186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45186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45186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45186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45186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45186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45186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45186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45186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45186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45186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45186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45186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45186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45186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45186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45186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45186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45186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45186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45186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45186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45186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45186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45186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45186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45186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45186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45186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45186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45186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45186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45186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45186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45186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45186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45186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45186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45186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45186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45186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45186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45186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45186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45186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45186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45186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45186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45186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45186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45186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45186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45186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45186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45186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45186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45186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45186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45186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45186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45186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45186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45186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45186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45186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45186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45186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45186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45186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45186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45186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45186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45186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45186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45186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45186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45186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45186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45186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45186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45186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45186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45186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45186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45186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45186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45186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45186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45186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45186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45186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45186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45186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45186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45186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45186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45186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45186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45186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45186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45186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45186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45186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45186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45186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45186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45186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45186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45186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45186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45186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45186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45186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45186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45186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45186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45186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45186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45186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45186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45186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45186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45186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45186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2023-09-17T06:45:44Z</dcterms:created>
  <dcterms:modified xmlns:dcterms="http://purl.org/dc/terms/" xmlns:xsi="http://www.w3.org/2001/XMLSchema-instance" xsi:type="dcterms:W3CDTF">2023-09-17T06:45:44Z</dcterms:modified>
</cp:coreProperties>
</file>