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8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55796-2021</t>
        </is>
      </c>
      <c r="B2" s="1" t="n">
        <v>44476</v>
      </c>
      <c r="C2" s="1" t="n">
        <v>45190</v>
      </c>
      <c r="D2" t="inlineStr">
        <is>
          <t>SKÅNE LÄN</t>
        </is>
      </c>
      <c r="E2" t="inlineStr">
        <is>
          <t>HÄSSLEHOLM</t>
        </is>
      </c>
      <c r="G2" t="n">
        <v>14.7</v>
      </c>
      <c r="H2" t="n">
        <v>0</v>
      </c>
      <c r="I2" t="n">
        <v>7</v>
      </c>
      <c r="J2" t="n">
        <v>1</v>
      </c>
      <c r="K2" t="n">
        <v>1</v>
      </c>
      <c r="L2" t="n">
        <v>0</v>
      </c>
      <c r="M2" t="n">
        <v>0</v>
      </c>
      <c r="N2" t="n">
        <v>0</v>
      </c>
      <c r="O2" t="n">
        <v>2</v>
      </c>
      <c r="P2" t="n">
        <v>1</v>
      </c>
      <c r="Q2" t="n">
        <v>9</v>
      </c>
      <c r="R2" s="2" t="inlineStr">
        <is>
          <t>Ved-lavklubba
Bokvårtlav
Barkkornlav
Bokfjädermossa
Fällmossa
Havstulpanlav
Hässleklocka
Klippfrullania
Rostfläck</t>
        </is>
      </c>
      <c r="S2">
        <f>HYPERLINK("https://klasma.github.io/Logging_HASSLEHOLM/artfynd/A 55796-2021.xlsx", "A 55796-2021")</f>
        <v/>
      </c>
      <c r="T2">
        <f>HYPERLINK("https://klasma.github.io/Logging_HASSLEHOLM/kartor/A 55796-2021.png", "A 55796-2021")</f>
        <v/>
      </c>
      <c r="V2">
        <f>HYPERLINK("https://klasma.github.io/Logging_HASSLEHOLM/klagomål/A 55796-2021.docx", "A 55796-2021")</f>
        <v/>
      </c>
      <c r="W2">
        <f>HYPERLINK("https://klasma.github.io/Logging_HASSLEHOLM/klagomålsmail/A 55796-2021.docx", "A 55796-2021")</f>
        <v/>
      </c>
      <c r="X2">
        <f>HYPERLINK("https://klasma.github.io/Logging_HASSLEHOLM/tillsyn/A 55796-2021.docx", "A 55796-2021")</f>
        <v/>
      </c>
      <c r="Y2">
        <f>HYPERLINK("https://klasma.github.io/Logging_HASSLEHOLM/tillsynsmail/A 55796-2021.docx", "A 55796-2021")</f>
        <v/>
      </c>
    </row>
    <row r="3" ht="15" customHeight="1">
      <c r="A3" t="inlineStr">
        <is>
          <t>A 9304-2019</t>
        </is>
      </c>
      <c r="B3" s="1" t="n">
        <v>43507</v>
      </c>
      <c r="C3" s="1" t="n">
        <v>45190</v>
      </c>
      <c r="D3" t="inlineStr">
        <is>
          <t>SKÅNE LÄN</t>
        </is>
      </c>
      <c r="E3" t="inlineStr">
        <is>
          <t>HÄSSLEHOLM</t>
        </is>
      </c>
      <c r="G3" t="n">
        <v>21.5</v>
      </c>
      <c r="H3" t="n">
        <v>6</v>
      </c>
      <c r="I3" t="n">
        <v>1</v>
      </c>
      <c r="J3" t="n">
        <v>3</v>
      </c>
      <c r="K3" t="n">
        <v>0</v>
      </c>
      <c r="L3" t="n">
        <v>1</v>
      </c>
      <c r="M3" t="n">
        <v>0</v>
      </c>
      <c r="N3" t="n">
        <v>0</v>
      </c>
      <c r="O3" t="n">
        <v>4</v>
      </c>
      <c r="P3" t="n">
        <v>1</v>
      </c>
      <c r="Q3" t="n">
        <v>8</v>
      </c>
      <c r="R3" s="2" t="inlineStr">
        <is>
          <t>Ask
Barbastell
Fransfladdermus
Nordfladdermus
Trädporella
Dvärgpipistrell
Större brunfladdermus
Vattenfladdermus</t>
        </is>
      </c>
      <c r="S3">
        <f>HYPERLINK("https://klasma.github.io/Logging_HASSLEHOLM/artfynd/A 9304-2019.xlsx", "A 9304-2019")</f>
        <v/>
      </c>
      <c r="T3">
        <f>HYPERLINK("https://klasma.github.io/Logging_HASSLEHOLM/kartor/A 9304-2019.png", "A 9304-2019")</f>
        <v/>
      </c>
      <c r="V3">
        <f>HYPERLINK("https://klasma.github.io/Logging_HASSLEHOLM/klagomål/A 9304-2019.docx", "A 9304-2019")</f>
        <v/>
      </c>
      <c r="W3">
        <f>HYPERLINK("https://klasma.github.io/Logging_HASSLEHOLM/klagomålsmail/A 9304-2019.docx", "A 9304-2019")</f>
        <v/>
      </c>
      <c r="X3">
        <f>HYPERLINK("https://klasma.github.io/Logging_HASSLEHOLM/tillsyn/A 9304-2019.docx", "A 9304-2019")</f>
        <v/>
      </c>
      <c r="Y3">
        <f>HYPERLINK("https://klasma.github.io/Logging_HASSLEHOLM/tillsynsmail/A 9304-2019.docx", "A 9304-2019")</f>
        <v/>
      </c>
    </row>
    <row r="4" ht="15" customHeight="1">
      <c r="A4" t="inlineStr">
        <is>
          <t>A 19823-2020</t>
        </is>
      </c>
      <c r="B4" s="1" t="n">
        <v>43941</v>
      </c>
      <c r="C4" s="1" t="n">
        <v>45190</v>
      </c>
      <c r="D4" t="inlineStr">
        <is>
          <t>SKÅNE LÄN</t>
        </is>
      </c>
      <c r="E4" t="inlineStr">
        <is>
          <t>HÄSSLEHOLM</t>
        </is>
      </c>
      <c r="G4" t="n">
        <v>7</v>
      </c>
      <c r="H4" t="n">
        <v>2</v>
      </c>
      <c r="I4" t="n">
        <v>2</v>
      </c>
      <c r="J4" t="n">
        <v>3</v>
      </c>
      <c r="K4" t="n">
        <v>0</v>
      </c>
      <c r="L4" t="n">
        <v>0</v>
      </c>
      <c r="M4" t="n">
        <v>0</v>
      </c>
      <c r="N4" t="n">
        <v>0</v>
      </c>
      <c r="O4" t="n">
        <v>3</v>
      </c>
      <c r="P4" t="n">
        <v>0</v>
      </c>
      <c r="Q4" t="n">
        <v>6</v>
      </c>
      <c r="R4" s="2" t="inlineStr">
        <is>
          <t>Asksolvecklare
Brunflammig fältmätare
Gulsparv
Murgröna
Rostfläck
Blåsippa</t>
        </is>
      </c>
      <c r="S4">
        <f>HYPERLINK("https://klasma.github.io/Logging_HASSLEHOLM/artfynd/A 19823-2020.xlsx", "A 19823-2020")</f>
        <v/>
      </c>
      <c r="T4">
        <f>HYPERLINK("https://klasma.github.io/Logging_HASSLEHOLM/kartor/A 19823-2020.png", "A 19823-2020")</f>
        <v/>
      </c>
      <c r="V4">
        <f>HYPERLINK("https://klasma.github.io/Logging_HASSLEHOLM/klagomål/A 19823-2020.docx", "A 19823-2020")</f>
        <v/>
      </c>
      <c r="W4">
        <f>HYPERLINK("https://klasma.github.io/Logging_HASSLEHOLM/klagomålsmail/A 19823-2020.docx", "A 19823-2020")</f>
        <v/>
      </c>
      <c r="X4">
        <f>HYPERLINK("https://klasma.github.io/Logging_HASSLEHOLM/tillsyn/A 19823-2020.docx", "A 19823-2020")</f>
        <v/>
      </c>
      <c r="Y4">
        <f>HYPERLINK("https://klasma.github.io/Logging_HASSLEHOLM/tillsynsmail/A 19823-2020.docx", "A 19823-2020")</f>
        <v/>
      </c>
    </row>
    <row r="5" ht="15" customHeight="1">
      <c r="A5" t="inlineStr">
        <is>
          <t>A 4059-2023</t>
        </is>
      </c>
      <c r="B5" s="1" t="n">
        <v>44952</v>
      </c>
      <c r="C5" s="1" t="n">
        <v>45190</v>
      </c>
      <c r="D5" t="inlineStr">
        <is>
          <t>SKÅNE LÄN</t>
        </is>
      </c>
      <c r="E5" t="inlineStr">
        <is>
          <t>HÄSSLEHOLM</t>
        </is>
      </c>
      <c r="G5" t="n">
        <v>2.9</v>
      </c>
      <c r="H5" t="n">
        <v>5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5</v>
      </c>
      <c r="R5" s="2" t="inlineStr">
        <is>
          <t>Dvärgpipistrell
Gråskimlig fladdermus
Större brunfladdermus
Trollpipistrell
Vattenfladdermus</t>
        </is>
      </c>
      <c r="S5">
        <f>HYPERLINK("https://klasma.github.io/Logging_HASSLEHOLM/artfynd/A 4059-2023.xlsx", "A 4059-2023")</f>
        <v/>
      </c>
      <c r="T5">
        <f>HYPERLINK("https://klasma.github.io/Logging_HASSLEHOLM/kartor/A 4059-2023.png", "A 4059-2023")</f>
        <v/>
      </c>
      <c r="V5">
        <f>HYPERLINK("https://klasma.github.io/Logging_HASSLEHOLM/klagomål/A 4059-2023.docx", "A 4059-2023")</f>
        <v/>
      </c>
      <c r="W5">
        <f>HYPERLINK("https://klasma.github.io/Logging_HASSLEHOLM/klagomålsmail/A 4059-2023.docx", "A 4059-2023")</f>
        <v/>
      </c>
      <c r="X5">
        <f>HYPERLINK("https://klasma.github.io/Logging_HASSLEHOLM/tillsyn/A 4059-2023.docx", "A 4059-2023")</f>
        <v/>
      </c>
      <c r="Y5">
        <f>HYPERLINK("https://klasma.github.io/Logging_HASSLEHOLM/tillsynsmail/A 4059-2023.docx", "A 4059-2023")</f>
        <v/>
      </c>
    </row>
    <row r="6" ht="15" customHeight="1">
      <c r="A6" t="inlineStr">
        <is>
          <t>A 9294-2019</t>
        </is>
      </c>
      <c r="B6" s="1" t="n">
        <v>43507</v>
      </c>
      <c r="C6" s="1" t="n">
        <v>45190</v>
      </c>
      <c r="D6" t="inlineStr">
        <is>
          <t>SKÅNE LÄN</t>
        </is>
      </c>
      <c r="E6" t="inlineStr">
        <is>
          <t>HÄSSLEHOLM</t>
        </is>
      </c>
      <c r="G6" t="n">
        <v>5.3</v>
      </c>
      <c r="H6" t="n">
        <v>0</v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0</v>
      </c>
      <c r="O6" t="n">
        <v>2</v>
      </c>
      <c r="P6" t="n">
        <v>2</v>
      </c>
      <c r="Q6" t="n">
        <v>3</v>
      </c>
      <c r="R6" s="2" t="inlineStr">
        <is>
          <t>Ask
Pulverädellav
Västlig husmossa</t>
        </is>
      </c>
      <c r="S6">
        <f>HYPERLINK("https://klasma.github.io/Logging_HASSLEHOLM/artfynd/A 9294-2019.xlsx", "A 9294-2019")</f>
        <v/>
      </c>
      <c r="T6">
        <f>HYPERLINK("https://klasma.github.io/Logging_HASSLEHOLM/kartor/A 9294-2019.png", "A 9294-2019")</f>
        <v/>
      </c>
      <c r="V6">
        <f>HYPERLINK("https://klasma.github.io/Logging_HASSLEHOLM/klagomål/A 9294-2019.docx", "A 9294-2019")</f>
        <v/>
      </c>
      <c r="W6">
        <f>HYPERLINK("https://klasma.github.io/Logging_HASSLEHOLM/klagomålsmail/A 9294-2019.docx", "A 9294-2019")</f>
        <v/>
      </c>
      <c r="X6">
        <f>HYPERLINK("https://klasma.github.io/Logging_HASSLEHOLM/tillsyn/A 9294-2019.docx", "A 9294-2019")</f>
        <v/>
      </c>
      <c r="Y6">
        <f>HYPERLINK("https://klasma.github.io/Logging_HASSLEHOLM/tillsynsmail/A 9294-2019.docx", "A 9294-2019")</f>
        <v/>
      </c>
    </row>
    <row r="7" ht="15" customHeight="1">
      <c r="A7" t="inlineStr">
        <is>
          <t>A 59303-2020</t>
        </is>
      </c>
      <c r="B7" s="1" t="n">
        <v>44147</v>
      </c>
      <c r="C7" s="1" t="n">
        <v>45190</v>
      </c>
      <c r="D7" t="inlineStr">
        <is>
          <t>SKÅNE LÄN</t>
        </is>
      </c>
      <c r="E7" t="inlineStr">
        <is>
          <t>HÄSSLEHOLM</t>
        </is>
      </c>
      <c r="G7" t="n">
        <v>13</v>
      </c>
      <c r="H7" t="n">
        <v>1</v>
      </c>
      <c r="I7" t="n">
        <v>1</v>
      </c>
      <c r="J7" t="n">
        <v>1</v>
      </c>
      <c r="K7" t="n">
        <v>0</v>
      </c>
      <c r="L7" t="n">
        <v>1</v>
      </c>
      <c r="M7" t="n">
        <v>0</v>
      </c>
      <c r="N7" t="n">
        <v>0</v>
      </c>
      <c r="O7" t="n">
        <v>2</v>
      </c>
      <c r="P7" t="n">
        <v>1</v>
      </c>
      <c r="Q7" t="n">
        <v>3</v>
      </c>
      <c r="R7" s="2" t="inlineStr">
        <is>
          <t>Dvärgjohannesört
Borsttåg
Kambräken</t>
        </is>
      </c>
      <c r="S7">
        <f>HYPERLINK("https://klasma.github.io/Logging_HASSLEHOLM/artfynd/A 59303-2020.xlsx", "A 59303-2020")</f>
        <v/>
      </c>
      <c r="T7">
        <f>HYPERLINK("https://klasma.github.io/Logging_HASSLEHOLM/kartor/A 59303-2020.png", "A 59303-2020")</f>
        <v/>
      </c>
      <c r="V7">
        <f>HYPERLINK("https://klasma.github.io/Logging_HASSLEHOLM/klagomål/A 59303-2020.docx", "A 59303-2020")</f>
        <v/>
      </c>
      <c r="W7">
        <f>HYPERLINK("https://klasma.github.io/Logging_HASSLEHOLM/klagomålsmail/A 59303-2020.docx", "A 59303-2020")</f>
        <v/>
      </c>
      <c r="X7">
        <f>HYPERLINK("https://klasma.github.io/Logging_HASSLEHOLM/tillsyn/A 59303-2020.docx", "A 59303-2020")</f>
        <v/>
      </c>
      <c r="Y7">
        <f>HYPERLINK("https://klasma.github.io/Logging_HASSLEHOLM/tillsynsmail/A 59303-2020.docx", "A 59303-2020")</f>
        <v/>
      </c>
    </row>
    <row r="8" ht="15" customHeight="1">
      <c r="A8" t="inlineStr">
        <is>
          <t>A 8861-2020</t>
        </is>
      </c>
      <c r="B8" s="1" t="n">
        <v>43878</v>
      </c>
      <c r="C8" s="1" t="n">
        <v>45190</v>
      </c>
      <c r="D8" t="inlineStr">
        <is>
          <t>SKÅNE LÄN</t>
        </is>
      </c>
      <c r="E8" t="inlineStr">
        <is>
          <t>HÄSSLEHOLM</t>
        </is>
      </c>
      <c r="G8" t="n">
        <v>10.5</v>
      </c>
      <c r="H8" t="n">
        <v>0</v>
      </c>
      <c r="I8" t="n">
        <v>2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2</v>
      </c>
      <c r="R8" s="2" t="inlineStr">
        <is>
          <t>Bågpraktmossa
Västlig hakmossa</t>
        </is>
      </c>
      <c r="S8">
        <f>HYPERLINK("https://klasma.github.io/Logging_HASSLEHOLM/artfynd/A 8861-2020.xlsx", "A 8861-2020")</f>
        <v/>
      </c>
      <c r="T8">
        <f>HYPERLINK("https://klasma.github.io/Logging_HASSLEHOLM/kartor/A 8861-2020.png", "A 8861-2020")</f>
        <v/>
      </c>
      <c r="V8">
        <f>HYPERLINK("https://klasma.github.io/Logging_HASSLEHOLM/klagomål/A 8861-2020.docx", "A 8861-2020")</f>
        <v/>
      </c>
      <c r="W8">
        <f>HYPERLINK("https://klasma.github.io/Logging_HASSLEHOLM/klagomålsmail/A 8861-2020.docx", "A 8861-2020")</f>
        <v/>
      </c>
      <c r="X8">
        <f>HYPERLINK("https://klasma.github.io/Logging_HASSLEHOLM/tillsyn/A 8861-2020.docx", "A 8861-2020")</f>
        <v/>
      </c>
      <c r="Y8">
        <f>HYPERLINK("https://klasma.github.io/Logging_HASSLEHOLM/tillsynsmail/A 8861-2020.docx", "A 8861-2020")</f>
        <v/>
      </c>
    </row>
    <row r="9" ht="15" customHeight="1">
      <c r="A9" t="inlineStr">
        <is>
          <t>A 44167-2021</t>
        </is>
      </c>
      <c r="B9" s="1" t="n">
        <v>44434</v>
      </c>
      <c r="C9" s="1" t="n">
        <v>45190</v>
      </c>
      <c r="D9" t="inlineStr">
        <is>
          <t>SKÅNE LÄN</t>
        </is>
      </c>
      <c r="E9" t="inlineStr">
        <is>
          <t>HÄSSLEHOLM</t>
        </is>
      </c>
      <c r="G9" t="n">
        <v>0.7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1</v>
      </c>
      <c r="P9" t="n">
        <v>1</v>
      </c>
      <c r="Q9" t="n">
        <v>2</v>
      </c>
      <c r="R9" s="2" t="inlineStr">
        <is>
          <t>Naverlönn
Platt fjädermossa</t>
        </is>
      </c>
      <c r="S9">
        <f>HYPERLINK("https://klasma.github.io/Logging_HASSLEHOLM/artfynd/A 44167-2021.xlsx", "A 44167-2021")</f>
        <v/>
      </c>
      <c r="T9">
        <f>HYPERLINK("https://klasma.github.io/Logging_HASSLEHOLM/kartor/A 44167-2021.png", "A 44167-2021")</f>
        <v/>
      </c>
      <c r="V9">
        <f>HYPERLINK("https://klasma.github.io/Logging_HASSLEHOLM/klagomål/A 44167-2021.docx", "A 44167-2021")</f>
        <v/>
      </c>
      <c r="W9">
        <f>HYPERLINK("https://klasma.github.io/Logging_HASSLEHOLM/klagomålsmail/A 44167-2021.docx", "A 44167-2021")</f>
        <v/>
      </c>
      <c r="X9">
        <f>HYPERLINK("https://klasma.github.io/Logging_HASSLEHOLM/tillsyn/A 44167-2021.docx", "A 44167-2021")</f>
        <v/>
      </c>
      <c r="Y9">
        <f>HYPERLINK("https://klasma.github.io/Logging_HASSLEHOLM/tillsynsmail/A 44167-2021.docx", "A 44167-2021")</f>
        <v/>
      </c>
    </row>
    <row r="10" ht="15" customHeight="1">
      <c r="A10" t="inlineStr">
        <is>
          <t>A 67152-2018</t>
        </is>
      </c>
      <c r="B10" s="1" t="n">
        <v>43438</v>
      </c>
      <c r="C10" s="1" t="n">
        <v>45190</v>
      </c>
      <c r="D10" t="inlineStr">
        <is>
          <t>SKÅNE LÄN</t>
        </is>
      </c>
      <c r="E10" t="inlineStr">
        <is>
          <t>HÄSSLEHOLM</t>
        </is>
      </c>
      <c r="F10" t="inlineStr">
        <is>
          <t>Kommuner</t>
        </is>
      </c>
      <c r="G10" t="n">
        <v>5.3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n">
        <v>0</v>
      </c>
      <c r="Q10" t="n">
        <v>1</v>
      </c>
      <c r="R10" s="2" t="inlineStr">
        <is>
          <t>Gullklöver</t>
        </is>
      </c>
      <c r="S10">
        <f>HYPERLINK("https://klasma.github.io/Logging_HASSLEHOLM/artfynd/A 67152-2018.xlsx", "A 67152-2018")</f>
        <v/>
      </c>
      <c r="T10">
        <f>HYPERLINK("https://klasma.github.io/Logging_HASSLEHOLM/kartor/A 67152-2018.png", "A 67152-2018")</f>
        <v/>
      </c>
      <c r="V10">
        <f>HYPERLINK("https://klasma.github.io/Logging_HASSLEHOLM/klagomål/A 67152-2018.docx", "A 67152-2018")</f>
        <v/>
      </c>
      <c r="W10">
        <f>HYPERLINK("https://klasma.github.io/Logging_HASSLEHOLM/klagomålsmail/A 67152-2018.docx", "A 67152-2018")</f>
        <v/>
      </c>
      <c r="X10">
        <f>HYPERLINK("https://klasma.github.io/Logging_HASSLEHOLM/tillsyn/A 67152-2018.docx", "A 67152-2018")</f>
        <v/>
      </c>
      <c r="Y10">
        <f>HYPERLINK("https://klasma.github.io/Logging_HASSLEHOLM/tillsynsmail/A 67152-2018.docx", "A 67152-2018")</f>
        <v/>
      </c>
    </row>
    <row r="11" ht="15" customHeight="1">
      <c r="A11" t="inlineStr">
        <is>
          <t>A 67008-2018</t>
        </is>
      </c>
      <c r="B11" s="1" t="n">
        <v>43438</v>
      </c>
      <c r="C11" s="1" t="n">
        <v>45190</v>
      </c>
      <c r="D11" t="inlineStr">
        <is>
          <t>SKÅNE LÄN</t>
        </is>
      </c>
      <c r="E11" t="inlineStr">
        <is>
          <t>HÄSSLEHOLM</t>
        </is>
      </c>
      <c r="F11" t="inlineStr">
        <is>
          <t>Kommuner</t>
        </is>
      </c>
      <c r="G11" t="n">
        <v>2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s="2" t="inlineStr">
        <is>
          <t>Huggorm</t>
        </is>
      </c>
      <c r="S11">
        <f>HYPERLINK("https://klasma.github.io/Logging_HASSLEHOLM/artfynd/A 67008-2018.xlsx", "A 67008-2018")</f>
        <v/>
      </c>
      <c r="T11">
        <f>HYPERLINK("https://klasma.github.io/Logging_HASSLEHOLM/kartor/A 67008-2018.png", "A 67008-2018")</f>
        <v/>
      </c>
      <c r="V11">
        <f>HYPERLINK("https://klasma.github.io/Logging_HASSLEHOLM/klagomål/A 67008-2018.docx", "A 67008-2018")</f>
        <v/>
      </c>
      <c r="W11">
        <f>HYPERLINK("https://klasma.github.io/Logging_HASSLEHOLM/klagomålsmail/A 67008-2018.docx", "A 67008-2018")</f>
        <v/>
      </c>
      <c r="X11">
        <f>HYPERLINK("https://klasma.github.io/Logging_HASSLEHOLM/tillsyn/A 67008-2018.docx", "A 67008-2018")</f>
        <v/>
      </c>
      <c r="Y11">
        <f>HYPERLINK("https://klasma.github.io/Logging_HASSLEHOLM/tillsynsmail/A 67008-2018.docx", "A 67008-2018")</f>
        <v/>
      </c>
    </row>
    <row r="12" ht="15" customHeight="1">
      <c r="A12" t="inlineStr">
        <is>
          <t>A 67851-2018</t>
        </is>
      </c>
      <c r="B12" s="1" t="n">
        <v>43440</v>
      </c>
      <c r="C12" s="1" t="n">
        <v>45190</v>
      </c>
      <c r="D12" t="inlineStr">
        <is>
          <t>SKÅNE LÄN</t>
        </is>
      </c>
      <c r="E12" t="inlineStr">
        <is>
          <t>HÄSSLEHOLM</t>
        </is>
      </c>
      <c r="G12" t="n">
        <v>0.5</v>
      </c>
      <c r="H12" t="n">
        <v>1</v>
      </c>
      <c r="I12" t="n">
        <v>0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1</v>
      </c>
      <c r="R12" s="2" t="inlineStr">
        <is>
          <t>Spillkråka</t>
        </is>
      </c>
      <c r="S12">
        <f>HYPERLINK("https://klasma.github.io/Logging_HASSLEHOLM/artfynd/A 67851-2018.xlsx", "A 67851-2018")</f>
        <v/>
      </c>
      <c r="T12">
        <f>HYPERLINK("https://klasma.github.io/Logging_HASSLEHOLM/kartor/A 67851-2018.png", "A 67851-2018")</f>
        <v/>
      </c>
      <c r="V12">
        <f>HYPERLINK("https://klasma.github.io/Logging_HASSLEHOLM/klagomål/A 67851-2018.docx", "A 67851-2018")</f>
        <v/>
      </c>
      <c r="W12">
        <f>HYPERLINK("https://klasma.github.io/Logging_HASSLEHOLM/klagomålsmail/A 67851-2018.docx", "A 67851-2018")</f>
        <v/>
      </c>
      <c r="X12">
        <f>HYPERLINK("https://klasma.github.io/Logging_HASSLEHOLM/tillsyn/A 67851-2018.docx", "A 67851-2018")</f>
        <v/>
      </c>
      <c r="Y12">
        <f>HYPERLINK("https://klasma.github.io/Logging_HASSLEHOLM/tillsynsmail/A 67851-2018.docx", "A 67851-2018")</f>
        <v/>
      </c>
    </row>
    <row r="13" ht="15" customHeight="1">
      <c r="A13" t="inlineStr">
        <is>
          <t>A 69458-2018</t>
        </is>
      </c>
      <c r="B13" s="1" t="n">
        <v>43446</v>
      </c>
      <c r="C13" s="1" t="n">
        <v>45190</v>
      </c>
      <c r="D13" t="inlineStr">
        <is>
          <t>SKÅNE LÄN</t>
        </is>
      </c>
      <c r="E13" t="inlineStr">
        <is>
          <t>HÄSSLEHOLM</t>
        </is>
      </c>
      <c r="G13" t="n">
        <v>1.3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1</v>
      </c>
      <c r="P13" t="n">
        <v>1</v>
      </c>
      <c r="Q13" t="n">
        <v>1</v>
      </c>
      <c r="R13" s="2" t="inlineStr">
        <is>
          <t>Ask</t>
        </is>
      </c>
      <c r="S13">
        <f>HYPERLINK("https://klasma.github.io/Logging_HASSLEHOLM/artfynd/A 69458-2018.xlsx", "A 69458-2018")</f>
        <v/>
      </c>
      <c r="T13">
        <f>HYPERLINK("https://klasma.github.io/Logging_HASSLEHOLM/kartor/A 69458-2018.png", "A 69458-2018")</f>
        <v/>
      </c>
      <c r="V13">
        <f>HYPERLINK("https://klasma.github.io/Logging_HASSLEHOLM/klagomål/A 69458-2018.docx", "A 69458-2018")</f>
        <v/>
      </c>
      <c r="W13">
        <f>HYPERLINK("https://klasma.github.io/Logging_HASSLEHOLM/klagomålsmail/A 69458-2018.docx", "A 69458-2018")</f>
        <v/>
      </c>
      <c r="X13">
        <f>HYPERLINK("https://klasma.github.io/Logging_HASSLEHOLM/tillsyn/A 69458-2018.docx", "A 69458-2018")</f>
        <v/>
      </c>
      <c r="Y13">
        <f>HYPERLINK("https://klasma.github.io/Logging_HASSLEHOLM/tillsynsmail/A 69458-2018.docx", "A 69458-2018")</f>
        <v/>
      </c>
    </row>
    <row r="14" ht="15" customHeight="1">
      <c r="A14" t="inlineStr">
        <is>
          <t>A 1829-2019</t>
        </is>
      </c>
      <c r="B14" s="1" t="n">
        <v>43474</v>
      </c>
      <c r="C14" s="1" t="n">
        <v>45190</v>
      </c>
      <c r="D14" t="inlineStr">
        <is>
          <t>SKÅNE LÄN</t>
        </is>
      </c>
      <c r="E14" t="inlineStr">
        <is>
          <t>HÄSSLEHOLM</t>
        </is>
      </c>
      <c r="G14" t="n">
        <v>4.7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s="2" t="inlineStr">
        <is>
          <t>Dvärghäxört</t>
        </is>
      </c>
      <c r="S14">
        <f>HYPERLINK("https://klasma.github.io/Logging_HASSLEHOLM/artfynd/A 1829-2019.xlsx", "A 1829-2019")</f>
        <v/>
      </c>
      <c r="T14">
        <f>HYPERLINK("https://klasma.github.io/Logging_HASSLEHOLM/kartor/A 1829-2019.png", "A 1829-2019")</f>
        <v/>
      </c>
      <c r="V14">
        <f>HYPERLINK("https://klasma.github.io/Logging_HASSLEHOLM/klagomål/A 1829-2019.docx", "A 1829-2019")</f>
        <v/>
      </c>
      <c r="W14">
        <f>HYPERLINK("https://klasma.github.io/Logging_HASSLEHOLM/klagomålsmail/A 1829-2019.docx", "A 1829-2019")</f>
        <v/>
      </c>
      <c r="X14">
        <f>HYPERLINK("https://klasma.github.io/Logging_HASSLEHOLM/tillsyn/A 1829-2019.docx", "A 1829-2019")</f>
        <v/>
      </c>
      <c r="Y14">
        <f>HYPERLINK("https://klasma.github.io/Logging_HASSLEHOLM/tillsynsmail/A 1829-2019.docx", "A 1829-2019")</f>
        <v/>
      </c>
    </row>
    <row r="15" ht="15" customHeight="1">
      <c r="A15" t="inlineStr">
        <is>
          <t>A 12932-2019</t>
        </is>
      </c>
      <c r="B15" s="1" t="n">
        <v>43525</v>
      </c>
      <c r="C15" s="1" t="n">
        <v>45190</v>
      </c>
      <c r="D15" t="inlineStr">
        <is>
          <t>SKÅNE LÄN</t>
        </is>
      </c>
      <c r="E15" t="inlineStr">
        <is>
          <t>HÄSSLEHOLM</t>
        </is>
      </c>
      <c r="G15" t="n">
        <v>13.6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s="2" t="inlineStr">
        <is>
          <t>Revlummer</t>
        </is>
      </c>
      <c r="S15">
        <f>HYPERLINK("https://klasma.github.io/Logging_HASSLEHOLM/artfynd/A 12932-2019.xlsx", "A 12932-2019")</f>
        <v/>
      </c>
      <c r="T15">
        <f>HYPERLINK("https://klasma.github.io/Logging_HASSLEHOLM/kartor/A 12932-2019.png", "A 12932-2019")</f>
        <v/>
      </c>
      <c r="V15">
        <f>HYPERLINK("https://klasma.github.io/Logging_HASSLEHOLM/klagomål/A 12932-2019.docx", "A 12932-2019")</f>
        <v/>
      </c>
      <c r="W15">
        <f>HYPERLINK("https://klasma.github.io/Logging_HASSLEHOLM/klagomålsmail/A 12932-2019.docx", "A 12932-2019")</f>
        <v/>
      </c>
      <c r="X15">
        <f>HYPERLINK("https://klasma.github.io/Logging_HASSLEHOLM/tillsyn/A 12932-2019.docx", "A 12932-2019")</f>
        <v/>
      </c>
      <c r="Y15">
        <f>HYPERLINK("https://klasma.github.io/Logging_HASSLEHOLM/tillsynsmail/A 12932-2019.docx", "A 12932-2019")</f>
        <v/>
      </c>
    </row>
    <row r="16" ht="15" customHeight="1">
      <c r="A16" t="inlineStr">
        <is>
          <t>A 28988-2019</t>
        </is>
      </c>
      <c r="B16" s="1" t="n">
        <v>43620</v>
      </c>
      <c r="C16" s="1" t="n">
        <v>45190</v>
      </c>
      <c r="D16" t="inlineStr">
        <is>
          <t>SKÅNE LÄN</t>
        </is>
      </c>
      <c r="E16" t="inlineStr">
        <is>
          <t>HÄSSLEHOLM</t>
        </is>
      </c>
      <c r="G16" t="n">
        <v>1</v>
      </c>
      <c r="H16" t="n">
        <v>0</v>
      </c>
      <c r="I16" t="n">
        <v>0</v>
      </c>
      <c r="J16" t="n">
        <v>0</v>
      </c>
      <c r="K16" t="n">
        <v>1</v>
      </c>
      <c r="L16" t="n">
        <v>0</v>
      </c>
      <c r="M16" t="n">
        <v>0</v>
      </c>
      <c r="N16" t="n">
        <v>0</v>
      </c>
      <c r="O16" t="n">
        <v>1</v>
      </c>
      <c r="P16" t="n">
        <v>1</v>
      </c>
      <c r="Q16" t="n">
        <v>1</v>
      </c>
      <c r="R16" s="2" t="inlineStr">
        <is>
          <t>Slåttergubbe</t>
        </is>
      </c>
      <c r="S16">
        <f>HYPERLINK("https://klasma.github.io/Logging_HASSLEHOLM/artfynd/A 28988-2019.xlsx", "A 28988-2019")</f>
        <v/>
      </c>
      <c r="T16">
        <f>HYPERLINK("https://klasma.github.io/Logging_HASSLEHOLM/kartor/A 28988-2019.png", "A 28988-2019")</f>
        <v/>
      </c>
      <c r="V16">
        <f>HYPERLINK("https://klasma.github.io/Logging_HASSLEHOLM/klagomål/A 28988-2019.docx", "A 28988-2019")</f>
        <v/>
      </c>
      <c r="W16">
        <f>HYPERLINK("https://klasma.github.io/Logging_HASSLEHOLM/klagomålsmail/A 28988-2019.docx", "A 28988-2019")</f>
        <v/>
      </c>
      <c r="X16">
        <f>HYPERLINK("https://klasma.github.io/Logging_HASSLEHOLM/tillsyn/A 28988-2019.docx", "A 28988-2019")</f>
        <v/>
      </c>
      <c r="Y16">
        <f>HYPERLINK("https://klasma.github.io/Logging_HASSLEHOLM/tillsynsmail/A 28988-2019.docx", "A 28988-2019")</f>
        <v/>
      </c>
    </row>
    <row r="17" ht="15" customHeight="1">
      <c r="A17" t="inlineStr">
        <is>
          <t>A 29223-2019</t>
        </is>
      </c>
      <c r="B17" s="1" t="n">
        <v>43629</v>
      </c>
      <c r="C17" s="1" t="n">
        <v>45190</v>
      </c>
      <c r="D17" t="inlineStr">
        <is>
          <t>SKÅNE LÄN</t>
        </is>
      </c>
      <c r="E17" t="inlineStr">
        <is>
          <t>HÄSSLEHOLM</t>
        </is>
      </c>
      <c r="G17" t="n">
        <v>1.6</v>
      </c>
      <c r="H17" t="n">
        <v>0</v>
      </c>
      <c r="I17" t="n">
        <v>0</v>
      </c>
      <c r="J17" t="n">
        <v>1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s="2" t="inlineStr">
        <is>
          <t>Brandbitterskivling</t>
        </is>
      </c>
      <c r="S17">
        <f>HYPERLINK("https://klasma.github.io/Logging_HASSLEHOLM/artfynd/A 29223-2019.xlsx", "A 29223-2019")</f>
        <v/>
      </c>
      <c r="T17">
        <f>HYPERLINK("https://klasma.github.io/Logging_HASSLEHOLM/kartor/A 29223-2019.png", "A 29223-2019")</f>
        <v/>
      </c>
      <c r="V17">
        <f>HYPERLINK("https://klasma.github.io/Logging_HASSLEHOLM/klagomål/A 29223-2019.docx", "A 29223-2019")</f>
        <v/>
      </c>
      <c r="W17">
        <f>HYPERLINK("https://klasma.github.io/Logging_HASSLEHOLM/klagomålsmail/A 29223-2019.docx", "A 29223-2019")</f>
        <v/>
      </c>
      <c r="X17">
        <f>HYPERLINK("https://klasma.github.io/Logging_HASSLEHOLM/tillsyn/A 29223-2019.docx", "A 29223-2019")</f>
        <v/>
      </c>
      <c r="Y17">
        <f>HYPERLINK("https://klasma.github.io/Logging_HASSLEHOLM/tillsynsmail/A 29223-2019.docx", "A 29223-2019")</f>
        <v/>
      </c>
    </row>
    <row r="18" ht="15" customHeight="1">
      <c r="A18" t="inlineStr">
        <is>
          <t>A 29765-2019</t>
        </is>
      </c>
      <c r="B18" s="1" t="n">
        <v>43632</v>
      </c>
      <c r="C18" s="1" t="n">
        <v>45190</v>
      </c>
      <c r="D18" t="inlineStr">
        <is>
          <t>SKÅNE LÄN</t>
        </is>
      </c>
      <c r="E18" t="inlineStr">
        <is>
          <t>HÄSSLEHOLM</t>
        </is>
      </c>
      <c r="G18" t="n">
        <v>13.9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0</v>
      </c>
      <c r="O18" t="n">
        <v>1</v>
      </c>
      <c r="P18" t="n">
        <v>1</v>
      </c>
      <c r="Q18" t="n">
        <v>1</v>
      </c>
      <c r="R18" s="2" t="inlineStr">
        <is>
          <t>Flodkräfta</t>
        </is>
      </c>
      <c r="S18">
        <f>HYPERLINK("https://klasma.github.io/Logging_HASSLEHOLM/artfynd/A 29765-2019.xlsx", "A 29765-2019")</f>
        <v/>
      </c>
      <c r="T18">
        <f>HYPERLINK("https://klasma.github.io/Logging_HASSLEHOLM/kartor/A 29765-2019.png", "A 29765-2019")</f>
        <v/>
      </c>
      <c r="V18">
        <f>HYPERLINK("https://klasma.github.io/Logging_HASSLEHOLM/klagomål/A 29765-2019.docx", "A 29765-2019")</f>
        <v/>
      </c>
      <c r="W18">
        <f>HYPERLINK("https://klasma.github.io/Logging_HASSLEHOLM/klagomålsmail/A 29765-2019.docx", "A 29765-2019")</f>
        <v/>
      </c>
      <c r="X18">
        <f>HYPERLINK("https://klasma.github.io/Logging_HASSLEHOLM/tillsyn/A 29765-2019.docx", "A 29765-2019")</f>
        <v/>
      </c>
      <c r="Y18">
        <f>HYPERLINK("https://klasma.github.io/Logging_HASSLEHOLM/tillsynsmail/A 29765-2019.docx", "A 29765-2019")</f>
        <v/>
      </c>
    </row>
    <row r="19" ht="15" customHeight="1">
      <c r="A19" t="inlineStr">
        <is>
          <t>A 32997-2019</t>
        </is>
      </c>
      <c r="B19" s="1" t="n">
        <v>43649</v>
      </c>
      <c r="C19" s="1" t="n">
        <v>45190</v>
      </c>
      <c r="D19" t="inlineStr">
        <is>
          <t>SKÅNE LÄN</t>
        </is>
      </c>
      <c r="E19" t="inlineStr">
        <is>
          <t>HÄSSLEHOLM</t>
        </is>
      </c>
      <c r="G19" t="n">
        <v>3.9</v>
      </c>
      <c r="H19" t="n">
        <v>1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1</v>
      </c>
      <c r="Q19" t="n">
        <v>1</v>
      </c>
      <c r="R19" s="2" t="inlineStr">
        <is>
          <t>Knärot</t>
        </is>
      </c>
      <c r="S19">
        <f>HYPERLINK("https://klasma.github.io/Logging_HASSLEHOLM/artfynd/A 32997-2019.xlsx", "A 32997-2019")</f>
        <v/>
      </c>
      <c r="T19">
        <f>HYPERLINK("https://klasma.github.io/Logging_HASSLEHOLM/kartor/A 32997-2019.png", "A 32997-2019")</f>
        <v/>
      </c>
      <c r="U19">
        <f>HYPERLINK("https://klasma.github.io/Logging_HASSLEHOLM/knärot/A 32997-2019.png", "A 32997-2019")</f>
        <v/>
      </c>
      <c r="V19">
        <f>HYPERLINK("https://klasma.github.io/Logging_HASSLEHOLM/klagomål/A 32997-2019.docx", "A 32997-2019")</f>
        <v/>
      </c>
      <c r="W19">
        <f>HYPERLINK("https://klasma.github.io/Logging_HASSLEHOLM/klagomålsmail/A 32997-2019.docx", "A 32997-2019")</f>
        <v/>
      </c>
      <c r="X19">
        <f>HYPERLINK("https://klasma.github.io/Logging_HASSLEHOLM/tillsyn/A 32997-2019.docx", "A 32997-2019")</f>
        <v/>
      </c>
      <c r="Y19">
        <f>HYPERLINK("https://klasma.github.io/Logging_HASSLEHOLM/tillsynsmail/A 32997-2019.docx", "A 32997-2019")</f>
        <v/>
      </c>
    </row>
    <row r="20" ht="15" customHeight="1">
      <c r="A20" t="inlineStr">
        <is>
          <t>A 47678-2019</t>
        </is>
      </c>
      <c r="B20" s="1" t="n">
        <v>43724</v>
      </c>
      <c r="C20" s="1" t="n">
        <v>45190</v>
      </c>
      <c r="D20" t="inlineStr">
        <is>
          <t>SKÅNE LÄN</t>
        </is>
      </c>
      <c r="E20" t="inlineStr">
        <is>
          <t>HÄSSLEHOLM</t>
        </is>
      </c>
      <c r="G20" t="n">
        <v>3.7</v>
      </c>
      <c r="H20" t="n">
        <v>0</v>
      </c>
      <c r="I20" t="n">
        <v>0</v>
      </c>
      <c r="J20" t="n">
        <v>1</v>
      </c>
      <c r="K20" t="n">
        <v>0</v>
      </c>
      <c r="L20" t="n">
        <v>0</v>
      </c>
      <c r="M20" t="n">
        <v>0</v>
      </c>
      <c r="N20" t="n">
        <v>0</v>
      </c>
      <c r="O20" t="n">
        <v>1</v>
      </c>
      <c r="P20" t="n">
        <v>0</v>
      </c>
      <c r="Q20" t="n">
        <v>1</v>
      </c>
      <c r="R20" s="2" t="inlineStr">
        <is>
          <t>Nålbjörnbär</t>
        </is>
      </c>
      <c r="S20">
        <f>HYPERLINK("https://klasma.github.io/Logging_HASSLEHOLM/artfynd/A 47678-2019.xlsx", "A 47678-2019")</f>
        <v/>
      </c>
      <c r="T20">
        <f>HYPERLINK("https://klasma.github.io/Logging_HASSLEHOLM/kartor/A 47678-2019.png", "A 47678-2019")</f>
        <v/>
      </c>
      <c r="V20">
        <f>HYPERLINK("https://klasma.github.io/Logging_HASSLEHOLM/klagomål/A 47678-2019.docx", "A 47678-2019")</f>
        <v/>
      </c>
      <c r="W20">
        <f>HYPERLINK("https://klasma.github.io/Logging_HASSLEHOLM/klagomålsmail/A 47678-2019.docx", "A 47678-2019")</f>
        <v/>
      </c>
      <c r="X20">
        <f>HYPERLINK("https://klasma.github.io/Logging_HASSLEHOLM/tillsyn/A 47678-2019.docx", "A 47678-2019")</f>
        <v/>
      </c>
      <c r="Y20">
        <f>HYPERLINK("https://klasma.github.io/Logging_HASSLEHOLM/tillsynsmail/A 47678-2019.docx", "A 47678-2019")</f>
        <v/>
      </c>
    </row>
    <row r="21" ht="15" customHeight="1">
      <c r="A21" t="inlineStr">
        <is>
          <t>A 47468-2019</t>
        </is>
      </c>
      <c r="B21" s="1" t="n">
        <v>43724</v>
      </c>
      <c r="C21" s="1" t="n">
        <v>45190</v>
      </c>
      <c r="D21" t="inlineStr">
        <is>
          <t>SKÅNE LÄN</t>
        </is>
      </c>
      <c r="E21" t="inlineStr">
        <is>
          <t>HÄSSLEHOLM</t>
        </is>
      </c>
      <c r="G21" t="n">
        <v>3.3</v>
      </c>
      <c r="H21" t="n">
        <v>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  <c r="R21" s="2" t="inlineStr">
        <is>
          <t>Gullviva</t>
        </is>
      </c>
      <c r="S21">
        <f>HYPERLINK("https://klasma.github.io/Logging_HASSLEHOLM/artfynd/A 47468-2019.xlsx", "A 47468-2019")</f>
        <v/>
      </c>
      <c r="T21">
        <f>HYPERLINK("https://klasma.github.io/Logging_HASSLEHOLM/kartor/A 47468-2019.png", "A 47468-2019")</f>
        <v/>
      </c>
      <c r="V21">
        <f>HYPERLINK("https://klasma.github.io/Logging_HASSLEHOLM/klagomål/A 47468-2019.docx", "A 47468-2019")</f>
        <v/>
      </c>
      <c r="W21">
        <f>HYPERLINK("https://klasma.github.io/Logging_HASSLEHOLM/klagomålsmail/A 47468-2019.docx", "A 47468-2019")</f>
        <v/>
      </c>
      <c r="X21">
        <f>HYPERLINK("https://klasma.github.io/Logging_HASSLEHOLM/tillsyn/A 47468-2019.docx", "A 47468-2019")</f>
        <v/>
      </c>
      <c r="Y21">
        <f>HYPERLINK("https://klasma.github.io/Logging_HASSLEHOLM/tillsynsmail/A 47468-2019.docx", "A 47468-2019")</f>
        <v/>
      </c>
    </row>
    <row r="22" ht="15" customHeight="1">
      <c r="A22" t="inlineStr">
        <is>
          <t>A 55656-2019</t>
        </is>
      </c>
      <c r="B22" s="1" t="n">
        <v>43760</v>
      </c>
      <c r="C22" s="1" t="n">
        <v>45190</v>
      </c>
      <c r="D22" t="inlineStr">
        <is>
          <t>SKÅNE LÄN</t>
        </is>
      </c>
      <c r="E22" t="inlineStr">
        <is>
          <t>HÄSSLEHOLM</t>
        </is>
      </c>
      <c r="G22" t="n">
        <v>1.8</v>
      </c>
      <c r="H22" t="n">
        <v>1</v>
      </c>
      <c r="I22" t="n">
        <v>0</v>
      </c>
      <c r="J22" t="n">
        <v>0</v>
      </c>
      <c r="K22" t="n">
        <v>1</v>
      </c>
      <c r="L22" t="n">
        <v>0</v>
      </c>
      <c r="M22" t="n">
        <v>0</v>
      </c>
      <c r="N22" t="n">
        <v>0</v>
      </c>
      <c r="O22" t="n">
        <v>1</v>
      </c>
      <c r="P22" t="n">
        <v>1</v>
      </c>
      <c r="Q22" t="n">
        <v>1</v>
      </c>
      <c r="R22" s="2" t="inlineStr">
        <is>
          <t>Hedblomster</t>
        </is>
      </c>
      <c r="S22">
        <f>HYPERLINK("https://klasma.github.io/Logging_HASSLEHOLM/artfynd/A 55656-2019.xlsx", "A 55656-2019")</f>
        <v/>
      </c>
      <c r="T22">
        <f>HYPERLINK("https://klasma.github.io/Logging_HASSLEHOLM/kartor/A 55656-2019.png", "A 55656-2019")</f>
        <v/>
      </c>
      <c r="V22">
        <f>HYPERLINK("https://klasma.github.io/Logging_HASSLEHOLM/klagomål/A 55656-2019.docx", "A 55656-2019")</f>
        <v/>
      </c>
      <c r="W22">
        <f>HYPERLINK("https://klasma.github.io/Logging_HASSLEHOLM/klagomålsmail/A 55656-2019.docx", "A 55656-2019")</f>
        <v/>
      </c>
      <c r="X22">
        <f>HYPERLINK("https://klasma.github.io/Logging_HASSLEHOLM/tillsyn/A 55656-2019.docx", "A 55656-2019")</f>
        <v/>
      </c>
      <c r="Y22">
        <f>HYPERLINK("https://klasma.github.io/Logging_HASSLEHOLM/tillsynsmail/A 55656-2019.docx", "A 55656-2019")</f>
        <v/>
      </c>
    </row>
    <row r="23" ht="15" customHeight="1">
      <c r="A23" t="inlineStr">
        <is>
          <t>A 2738-2020</t>
        </is>
      </c>
      <c r="B23" s="1" t="n">
        <v>43843</v>
      </c>
      <c r="C23" s="1" t="n">
        <v>45190</v>
      </c>
      <c r="D23" t="inlineStr">
        <is>
          <t>SKÅNE LÄN</t>
        </is>
      </c>
      <c r="E23" t="inlineStr">
        <is>
          <t>HÄSSLEHOLM</t>
        </is>
      </c>
      <c r="G23" t="n">
        <v>1.2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1</v>
      </c>
      <c r="Q23" t="n">
        <v>1</v>
      </c>
      <c r="R23" s="2" t="inlineStr">
        <is>
          <t>Småvänderot</t>
        </is>
      </c>
      <c r="S23">
        <f>HYPERLINK("https://klasma.github.io/Logging_HASSLEHOLM/artfynd/A 2738-2020.xlsx", "A 2738-2020")</f>
        <v/>
      </c>
      <c r="T23">
        <f>HYPERLINK("https://klasma.github.io/Logging_HASSLEHOLM/kartor/A 2738-2020.png", "A 2738-2020")</f>
        <v/>
      </c>
      <c r="V23">
        <f>HYPERLINK("https://klasma.github.io/Logging_HASSLEHOLM/klagomål/A 2738-2020.docx", "A 2738-2020")</f>
        <v/>
      </c>
      <c r="W23">
        <f>HYPERLINK("https://klasma.github.io/Logging_HASSLEHOLM/klagomålsmail/A 2738-2020.docx", "A 2738-2020")</f>
        <v/>
      </c>
      <c r="X23">
        <f>HYPERLINK("https://klasma.github.io/Logging_HASSLEHOLM/tillsyn/A 2738-2020.docx", "A 2738-2020")</f>
        <v/>
      </c>
      <c r="Y23">
        <f>HYPERLINK("https://klasma.github.io/Logging_HASSLEHOLM/tillsynsmail/A 2738-2020.docx", "A 2738-2020")</f>
        <v/>
      </c>
    </row>
    <row r="24" ht="15" customHeight="1">
      <c r="A24" t="inlineStr">
        <is>
          <t>A 62434-2020</t>
        </is>
      </c>
      <c r="B24" s="1" t="n">
        <v>44159</v>
      </c>
      <c r="C24" s="1" t="n">
        <v>45190</v>
      </c>
      <c r="D24" t="inlineStr">
        <is>
          <t>SKÅNE LÄN</t>
        </is>
      </c>
      <c r="E24" t="inlineStr">
        <is>
          <t>HÄSSLEHOLM</t>
        </is>
      </c>
      <c r="G24" t="n">
        <v>2</v>
      </c>
      <c r="H24" t="n">
        <v>0</v>
      </c>
      <c r="I24" t="n">
        <v>0</v>
      </c>
      <c r="J24" t="n">
        <v>1</v>
      </c>
      <c r="K24" t="n">
        <v>0</v>
      </c>
      <c r="L24" t="n">
        <v>0</v>
      </c>
      <c r="M24" t="n">
        <v>0</v>
      </c>
      <c r="N24" t="n">
        <v>0</v>
      </c>
      <c r="O24" t="n">
        <v>1</v>
      </c>
      <c r="P24" t="n">
        <v>0</v>
      </c>
      <c r="Q24" t="n">
        <v>1</v>
      </c>
      <c r="R24" s="2" t="inlineStr">
        <is>
          <t>Borsttåg</t>
        </is>
      </c>
      <c r="S24">
        <f>HYPERLINK("https://klasma.github.io/Logging_HASSLEHOLM/artfynd/A 62434-2020.xlsx", "A 62434-2020")</f>
        <v/>
      </c>
      <c r="T24">
        <f>HYPERLINK("https://klasma.github.io/Logging_HASSLEHOLM/kartor/A 62434-2020.png", "A 62434-2020")</f>
        <v/>
      </c>
      <c r="V24">
        <f>HYPERLINK("https://klasma.github.io/Logging_HASSLEHOLM/klagomål/A 62434-2020.docx", "A 62434-2020")</f>
        <v/>
      </c>
      <c r="W24">
        <f>HYPERLINK("https://klasma.github.io/Logging_HASSLEHOLM/klagomålsmail/A 62434-2020.docx", "A 62434-2020")</f>
        <v/>
      </c>
      <c r="X24">
        <f>HYPERLINK("https://klasma.github.io/Logging_HASSLEHOLM/tillsyn/A 62434-2020.docx", "A 62434-2020")</f>
        <v/>
      </c>
      <c r="Y24">
        <f>HYPERLINK("https://klasma.github.io/Logging_HASSLEHOLM/tillsynsmail/A 62434-2020.docx", "A 62434-2020")</f>
        <v/>
      </c>
    </row>
    <row r="25" ht="15" customHeight="1">
      <c r="A25" t="inlineStr">
        <is>
          <t>A 44705-2021</t>
        </is>
      </c>
      <c r="B25" s="1" t="n">
        <v>44438</v>
      </c>
      <c r="C25" s="1" t="n">
        <v>45190</v>
      </c>
      <c r="D25" t="inlineStr">
        <is>
          <t>SKÅNE LÄN</t>
        </is>
      </c>
      <c r="E25" t="inlineStr">
        <is>
          <t>HÄSSLEHOLM</t>
        </is>
      </c>
      <c r="G25" t="n">
        <v>1.7</v>
      </c>
      <c r="H25" t="n">
        <v>0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s="2" t="inlineStr">
        <is>
          <t>Blåmossa</t>
        </is>
      </c>
      <c r="S25">
        <f>HYPERLINK("https://klasma.github.io/Logging_HASSLEHOLM/artfynd/A 44705-2021.xlsx", "A 44705-2021")</f>
        <v/>
      </c>
      <c r="T25">
        <f>HYPERLINK("https://klasma.github.io/Logging_HASSLEHOLM/kartor/A 44705-2021.png", "A 44705-2021")</f>
        <v/>
      </c>
      <c r="V25">
        <f>HYPERLINK("https://klasma.github.io/Logging_HASSLEHOLM/klagomål/A 44705-2021.docx", "A 44705-2021")</f>
        <v/>
      </c>
      <c r="W25">
        <f>HYPERLINK("https://klasma.github.io/Logging_HASSLEHOLM/klagomålsmail/A 44705-2021.docx", "A 44705-2021")</f>
        <v/>
      </c>
      <c r="X25">
        <f>HYPERLINK("https://klasma.github.io/Logging_HASSLEHOLM/tillsyn/A 44705-2021.docx", "A 44705-2021")</f>
        <v/>
      </c>
      <c r="Y25">
        <f>HYPERLINK("https://klasma.github.io/Logging_HASSLEHOLM/tillsynsmail/A 44705-2021.docx", "A 44705-2021")</f>
        <v/>
      </c>
    </row>
    <row r="26" ht="15" customHeight="1">
      <c r="A26" t="inlineStr">
        <is>
          <t>A 6350-2022</t>
        </is>
      </c>
      <c r="B26" s="1" t="n">
        <v>44600</v>
      </c>
      <c r="C26" s="1" t="n">
        <v>45190</v>
      </c>
      <c r="D26" t="inlineStr">
        <is>
          <t>SKÅNE LÄN</t>
        </is>
      </c>
      <c r="E26" t="inlineStr">
        <is>
          <t>HÄSSLEHOLM</t>
        </is>
      </c>
      <c r="G26" t="n">
        <v>6.1</v>
      </c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s="2" t="inlineStr">
        <is>
          <t>Skogsknipprot</t>
        </is>
      </c>
      <c r="S26">
        <f>HYPERLINK("https://klasma.github.io/Logging_HASSLEHOLM/artfynd/A 6350-2022.xlsx", "A 6350-2022")</f>
        <v/>
      </c>
      <c r="T26">
        <f>HYPERLINK("https://klasma.github.io/Logging_HASSLEHOLM/kartor/A 6350-2022.png", "A 6350-2022")</f>
        <v/>
      </c>
      <c r="V26">
        <f>HYPERLINK("https://klasma.github.io/Logging_HASSLEHOLM/klagomål/A 6350-2022.docx", "A 6350-2022")</f>
        <v/>
      </c>
      <c r="W26">
        <f>HYPERLINK("https://klasma.github.io/Logging_HASSLEHOLM/klagomålsmail/A 6350-2022.docx", "A 6350-2022")</f>
        <v/>
      </c>
      <c r="X26">
        <f>HYPERLINK("https://klasma.github.io/Logging_HASSLEHOLM/tillsyn/A 6350-2022.docx", "A 6350-2022")</f>
        <v/>
      </c>
      <c r="Y26">
        <f>HYPERLINK("https://klasma.github.io/Logging_HASSLEHOLM/tillsynsmail/A 6350-2022.docx", "A 6350-2022")</f>
        <v/>
      </c>
    </row>
    <row r="27" ht="15" customHeight="1">
      <c r="A27" t="inlineStr">
        <is>
          <t>A 13705-2022</t>
        </is>
      </c>
      <c r="B27" s="1" t="n">
        <v>44648</v>
      </c>
      <c r="C27" s="1" t="n">
        <v>45190</v>
      </c>
      <c r="D27" t="inlineStr">
        <is>
          <t>SKÅNE LÄN</t>
        </is>
      </c>
      <c r="E27" t="inlineStr">
        <is>
          <t>HÄSSLEHOLM</t>
        </is>
      </c>
      <c r="G27" t="n">
        <v>1.5</v>
      </c>
      <c r="H27" t="n">
        <v>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s="2" t="inlineStr">
        <is>
          <t>Grönvit nattviol</t>
        </is>
      </c>
      <c r="S27">
        <f>HYPERLINK("https://klasma.github.io/Logging_HASSLEHOLM/artfynd/A 13705-2022.xlsx", "A 13705-2022")</f>
        <v/>
      </c>
      <c r="T27">
        <f>HYPERLINK("https://klasma.github.io/Logging_HASSLEHOLM/kartor/A 13705-2022.png", "A 13705-2022")</f>
        <v/>
      </c>
      <c r="V27">
        <f>HYPERLINK("https://klasma.github.io/Logging_HASSLEHOLM/klagomål/A 13705-2022.docx", "A 13705-2022")</f>
        <v/>
      </c>
      <c r="W27">
        <f>HYPERLINK("https://klasma.github.io/Logging_HASSLEHOLM/klagomålsmail/A 13705-2022.docx", "A 13705-2022")</f>
        <v/>
      </c>
      <c r="X27">
        <f>HYPERLINK("https://klasma.github.io/Logging_HASSLEHOLM/tillsyn/A 13705-2022.docx", "A 13705-2022")</f>
        <v/>
      </c>
      <c r="Y27">
        <f>HYPERLINK("https://klasma.github.io/Logging_HASSLEHOLM/tillsynsmail/A 13705-2022.docx", "A 13705-2022")</f>
        <v/>
      </c>
    </row>
    <row r="28" ht="15" customHeight="1">
      <c r="A28" t="inlineStr">
        <is>
          <t>A 27958-2022</t>
        </is>
      </c>
      <c r="B28" s="1" t="n">
        <v>44744</v>
      </c>
      <c r="C28" s="1" t="n">
        <v>45190</v>
      </c>
      <c r="D28" t="inlineStr">
        <is>
          <t>SKÅNE LÄN</t>
        </is>
      </c>
      <c r="E28" t="inlineStr">
        <is>
          <t>HÄSSLEHOLM</t>
        </is>
      </c>
      <c r="G28" t="n">
        <v>3.9</v>
      </c>
      <c r="H28" t="n">
        <v>0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s="2" t="inlineStr">
        <is>
          <t>Myskmadra</t>
        </is>
      </c>
      <c r="S28">
        <f>HYPERLINK("https://klasma.github.io/Logging_HASSLEHOLM/artfynd/A 27958-2022.xlsx", "A 27958-2022")</f>
        <v/>
      </c>
      <c r="T28">
        <f>HYPERLINK("https://klasma.github.io/Logging_HASSLEHOLM/kartor/A 27958-2022.png", "A 27958-2022")</f>
        <v/>
      </c>
      <c r="V28">
        <f>HYPERLINK("https://klasma.github.io/Logging_HASSLEHOLM/klagomål/A 27958-2022.docx", "A 27958-2022")</f>
        <v/>
      </c>
      <c r="W28">
        <f>HYPERLINK("https://klasma.github.io/Logging_HASSLEHOLM/klagomålsmail/A 27958-2022.docx", "A 27958-2022")</f>
        <v/>
      </c>
      <c r="X28">
        <f>HYPERLINK("https://klasma.github.io/Logging_HASSLEHOLM/tillsyn/A 27958-2022.docx", "A 27958-2022")</f>
        <v/>
      </c>
      <c r="Y28">
        <f>HYPERLINK("https://klasma.github.io/Logging_HASSLEHOLM/tillsynsmail/A 27958-2022.docx", "A 27958-2022")</f>
        <v/>
      </c>
    </row>
    <row r="29" ht="15" customHeight="1">
      <c r="A29" t="inlineStr">
        <is>
          <t>A 3132-2023</t>
        </is>
      </c>
      <c r="B29" s="1" t="n">
        <v>44946</v>
      </c>
      <c r="C29" s="1" t="n">
        <v>45190</v>
      </c>
      <c r="D29" t="inlineStr">
        <is>
          <t>SKÅNE LÄN</t>
        </is>
      </c>
      <c r="E29" t="inlineStr">
        <is>
          <t>HÄSSLEHOLM</t>
        </is>
      </c>
      <c r="G29" t="n">
        <v>15.8</v>
      </c>
      <c r="H29" t="n">
        <v>1</v>
      </c>
      <c r="I29" t="n">
        <v>0</v>
      </c>
      <c r="J29" t="n">
        <v>1</v>
      </c>
      <c r="K29" t="n">
        <v>0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s="2" t="inlineStr">
        <is>
          <t>Talltita</t>
        </is>
      </c>
      <c r="S29">
        <f>HYPERLINK("https://klasma.github.io/Logging_HASSLEHOLM/artfynd/A 3132-2023.xlsx", "A 3132-2023")</f>
        <v/>
      </c>
      <c r="T29">
        <f>HYPERLINK("https://klasma.github.io/Logging_HASSLEHOLM/kartor/A 3132-2023.png", "A 3132-2023")</f>
        <v/>
      </c>
      <c r="V29">
        <f>HYPERLINK("https://klasma.github.io/Logging_HASSLEHOLM/klagomål/A 3132-2023.docx", "A 3132-2023")</f>
        <v/>
      </c>
      <c r="W29">
        <f>HYPERLINK("https://klasma.github.io/Logging_HASSLEHOLM/klagomålsmail/A 3132-2023.docx", "A 3132-2023")</f>
        <v/>
      </c>
      <c r="X29">
        <f>HYPERLINK("https://klasma.github.io/Logging_HASSLEHOLM/tillsyn/A 3132-2023.docx", "A 3132-2023")</f>
        <v/>
      </c>
      <c r="Y29">
        <f>HYPERLINK("https://klasma.github.io/Logging_HASSLEHOLM/tillsynsmail/A 3132-2023.docx", "A 3132-2023")</f>
        <v/>
      </c>
    </row>
    <row r="30" ht="15" customHeight="1">
      <c r="A30" t="inlineStr">
        <is>
          <t>A 14933-2023</t>
        </is>
      </c>
      <c r="B30" s="1" t="n">
        <v>45014</v>
      </c>
      <c r="C30" s="1" t="n">
        <v>45190</v>
      </c>
      <c r="D30" t="inlineStr">
        <is>
          <t>SKÅNE LÄN</t>
        </is>
      </c>
      <c r="E30" t="inlineStr">
        <is>
          <t>HÄSSLEHOLM</t>
        </is>
      </c>
      <c r="G30" t="n">
        <v>1.2</v>
      </c>
      <c r="H30" t="n">
        <v>0</v>
      </c>
      <c r="I30" t="n">
        <v>0</v>
      </c>
      <c r="J30" t="n">
        <v>0</v>
      </c>
      <c r="K30" t="n">
        <v>1</v>
      </c>
      <c r="L30" t="n">
        <v>0</v>
      </c>
      <c r="M30" t="n">
        <v>0</v>
      </c>
      <c r="N30" t="n">
        <v>0</v>
      </c>
      <c r="O30" t="n">
        <v>1</v>
      </c>
      <c r="P30" t="n">
        <v>1</v>
      </c>
      <c r="Q30" t="n">
        <v>1</v>
      </c>
      <c r="R30" s="2" t="inlineStr">
        <is>
          <t>Småvänderot</t>
        </is>
      </c>
      <c r="S30">
        <f>HYPERLINK("https://klasma.github.io/Logging_HASSLEHOLM/artfynd/A 14933-2023.xlsx", "A 14933-2023")</f>
        <v/>
      </c>
      <c r="T30">
        <f>HYPERLINK("https://klasma.github.io/Logging_HASSLEHOLM/kartor/A 14933-2023.png", "A 14933-2023")</f>
        <v/>
      </c>
      <c r="V30">
        <f>HYPERLINK("https://klasma.github.io/Logging_HASSLEHOLM/klagomål/A 14933-2023.docx", "A 14933-2023")</f>
        <v/>
      </c>
      <c r="W30">
        <f>HYPERLINK("https://klasma.github.io/Logging_HASSLEHOLM/klagomålsmail/A 14933-2023.docx", "A 14933-2023")</f>
        <v/>
      </c>
      <c r="X30">
        <f>HYPERLINK("https://klasma.github.io/Logging_HASSLEHOLM/tillsyn/A 14933-2023.docx", "A 14933-2023")</f>
        <v/>
      </c>
      <c r="Y30">
        <f>HYPERLINK("https://klasma.github.io/Logging_HASSLEHOLM/tillsynsmail/A 14933-2023.docx", "A 14933-2023")</f>
        <v/>
      </c>
    </row>
    <row r="31" ht="15" customHeight="1">
      <c r="A31" t="inlineStr">
        <is>
          <t>A 34292-2018</t>
        </is>
      </c>
      <c r="B31" s="1" t="n">
        <v>43318</v>
      </c>
      <c r="C31" s="1" t="n">
        <v>45190</v>
      </c>
      <c r="D31" t="inlineStr">
        <is>
          <t>SKÅNE LÄN</t>
        </is>
      </c>
      <c r="E31" t="inlineStr">
        <is>
          <t>HÄSSLEHOLM</t>
        </is>
      </c>
      <c r="G31" t="n">
        <v>2.5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34294-2018</t>
        </is>
      </c>
      <c r="B32" s="1" t="n">
        <v>43318</v>
      </c>
      <c r="C32" s="1" t="n">
        <v>45190</v>
      </c>
      <c r="D32" t="inlineStr">
        <is>
          <t>SKÅNE LÄN</t>
        </is>
      </c>
      <c r="E32" t="inlineStr">
        <is>
          <t>HÄSSLEHOLM</t>
        </is>
      </c>
      <c r="G32" t="n">
        <v>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35915-2018</t>
        </is>
      </c>
      <c r="B33" s="1" t="n">
        <v>43327</v>
      </c>
      <c r="C33" s="1" t="n">
        <v>45190</v>
      </c>
      <c r="D33" t="inlineStr">
        <is>
          <t>SKÅNE LÄN</t>
        </is>
      </c>
      <c r="E33" t="inlineStr">
        <is>
          <t>HÄSSLEHOLM</t>
        </is>
      </c>
      <c r="G33" t="n">
        <v>0.7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37040-2018</t>
        </is>
      </c>
      <c r="B34" s="1" t="n">
        <v>43332</v>
      </c>
      <c r="C34" s="1" t="n">
        <v>45190</v>
      </c>
      <c r="D34" t="inlineStr">
        <is>
          <t>SKÅNE LÄN</t>
        </is>
      </c>
      <c r="E34" t="inlineStr">
        <is>
          <t>HÄSSLEHOLM</t>
        </is>
      </c>
      <c r="G34" t="n">
        <v>1.5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37460-2018</t>
        </is>
      </c>
      <c r="B35" s="1" t="n">
        <v>43334</v>
      </c>
      <c r="C35" s="1" t="n">
        <v>45190</v>
      </c>
      <c r="D35" t="inlineStr">
        <is>
          <t>SKÅNE LÄN</t>
        </is>
      </c>
      <c r="E35" t="inlineStr">
        <is>
          <t>HÄSSLEHOLM</t>
        </is>
      </c>
      <c r="G35" t="n">
        <v>0.9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38872-2018</t>
        </is>
      </c>
      <c r="B36" s="1" t="n">
        <v>43335</v>
      </c>
      <c r="C36" s="1" t="n">
        <v>45190</v>
      </c>
      <c r="D36" t="inlineStr">
        <is>
          <t>SKÅNE LÄN</t>
        </is>
      </c>
      <c r="E36" t="inlineStr">
        <is>
          <t>HÄSSLEHOLM</t>
        </is>
      </c>
      <c r="G36" t="n">
        <v>2.7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41317-2018</t>
        </is>
      </c>
      <c r="B37" s="1" t="n">
        <v>43348</v>
      </c>
      <c r="C37" s="1" t="n">
        <v>45190</v>
      </c>
      <c r="D37" t="inlineStr">
        <is>
          <t>SKÅNE LÄN</t>
        </is>
      </c>
      <c r="E37" t="inlineStr">
        <is>
          <t>HÄSSLEHOLM</t>
        </is>
      </c>
      <c r="G37" t="n">
        <v>7.8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42599-2018</t>
        </is>
      </c>
      <c r="B38" s="1" t="n">
        <v>43350</v>
      </c>
      <c r="C38" s="1" t="n">
        <v>45190</v>
      </c>
      <c r="D38" t="inlineStr">
        <is>
          <t>SKÅNE LÄN</t>
        </is>
      </c>
      <c r="E38" t="inlineStr">
        <is>
          <t>HÄSSLEHOLM</t>
        </is>
      </c>
      <c r="G38" t="n">
        <v>2.5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43326-2018</t>
        </is>
      </c>
      <c r="B39" s="1" t="n">
        <v>43353</v>
      </c>
      <c r="C39" s="1" t="n">
        <v>45190</v>
      </c>
      <c r="D39" t="inlineStr">
        <is>
          <t>SKÅNE LÄN</t>
        </is>
      </c>
      <c r="E39" t="inlineStr">
        <is>
          <t>HÄSSLEHOLM</t>
        </is>
      </c>
      <c r="G39" t="n">
        <v>3.2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42989-2018</t>
        </is>
      </c>
      <c r="B40" s="1" t="n">
        <v>43355</v>
      </c>
      <c r="C40" s="1" t="n">
        <v>45190</v>
      </c>
      <c r="D40" t="inlineStr">
        <is>
          <t>SKÅNE LÄN</t>
        </is>
      </c>
      <c r="E40" t="inlineStr">
        <is>
          <t>HÄSSLEHOLM</t>
        </is>
      </c>
      <c r="F40" t="inlineStr">
        <is>
          <t>Övriga Aktiebolag</t>
        </is>
      </c>
      <c r="G40" t="n">
        <v>1.2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46091-2018</t>
        </is>
      </c>
      <c r="B41" s="1" t="n">
        <v>43363</v>
      </c>
      <c r="C41" s="1" t="n">
        <v>45190</v>
      </c>
      <c r="D41" t="inlineStr">
        <is>
          <t>SKÅNE LÄN</t>
        </is>
      </c>
      <c r="E41" t="inlineStr">
        <is>
          <t>HÄSSLEHOLM</t>
        </is>
      </c>
      <c r="G41" t="n">
        <v>1.2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46574-2018</t>
        </is>
      </c>
      <c r="B42" s="1" t="n">
        <v>43364</v>
      </c>
      <c r="C42" s="1" t="n">
        <v>45190</v>
      </c>
      <c r="D42" t="inlineStr">
        <is>
          <t>SKÅNE LÄN</t>
        </is>
      </c>
      <c r="E42" t="inlineStr">
        <is>
          <t>HÄSSLEHOLM</t>
        </is>
      </c>
      <c r="G42" t="n">
        <v>3.2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46883-2018</t>
        </is>
      </c>
      <c r="B43" s="1" t="n">
        <v>43367</v>
      </c>
      <c r="C43" s="1" t="n">
        <v>45190</v>
      </c>
      <c r="D43" t="inlineStr">
        <is>
          <t>SKÅNE LÄN</t>
        </is>
      </c>
      <c r="E43" t="inlineStr">
        <is>
          <t>HÄSSLEHOLM</t>
        </is>
      </c>
      <c r="G43" t="n">
        <v>1.2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48384-2018</t>
        </is>
      </c>
      <c r="B44" s="1" t="n">
        <v>43370</v>
      </c>
      <c r="C44" s="1" t="n">
        <v>45190</v>
      </c>
      <c r="D44" t="inlineStr">
        <is>
          <t>SKÅNE LÄN</t>
        </is>
      </c>
      <c r="E44" t="inlineStr">
        <is>
          <t>HÄSSLEHOLM</t>
        </is>
      </c>
      <c r="G44" t="n">
        <v>0.7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48550-2018</t>
        </is>
      </c>
      <c r="B45" s="1" t="n">
        <v>43374</v>
      </c>
      <c r="C45" s="1" t="n">
        <v>45190</v>
      </c>
      <c r="D45" t="inlineStr">
        <is>
          <t>SKÅNE LÄN</t>
        </is>
      </c>
      <c r="E45" t="inlineStr">
        <is>
          <t>HÄSSLEHOLM</t>
        </is>
      </c>
      <c r="G45" t="n">
        <v>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48560-2018</t>
        </is>
      </c>
      <c r="B46" s="1" t="n">
        <v>43374</v>
      </c>
      <c r="C46" s="1" t="n">
        <v>45190</v>
      </c>
      <c r="D46" t="inlineStr">
        <is>
          <t>SKÅNE LÄN</t>
        </is>
      </c>
      <c r="E46" t="inlineStr">
        <is>
          <t>HÄSSLEHOLM</t>
        </is>
      </c>
      <c r="G46" t="n">
        <v>0.8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49500-2018</t>
        </is>
      </c>
      <c r="B47" s="1" t="n">
        <v>43374</v>
      </c>
      <c r="C47" s="1" t="n">
        <v>45190</v>
      </c>
      <c r="D47" t="inlineStr">
        <is>
          <t>SKÅNE LÄN</t>
        </is>
      </c>
      <c r="E47" t="inlineStr">
        <is>
          <t>HÄSSLEHOLM</t>
        </is>
      </c>
      <c r="G47" t="n">
        <v>1.6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50532-2018</t>
        </is>
      </c>
      <c r="B48" s="1" t="n">
        <v>43377</v>
      </c>
      <c r="C48" s="1" t="n">
        <v>45190</v>
      </c>
      <c r="D48" t="inlineStr">
        <is>
          <t>SKÅNE LÄN</t>
        </is>
      </c>
      <c r="E48" t="inlineStr">
        <is>
          <t>HÄSSLEHOLM</t>
        </is>
      </c>
      <c r="G48" t="n">
        <v>2.1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50721-2018</t>
        </is>
      </c>
      <c r="B49" s="1" t="n">
        <v>43381</v>
      </c>
      <c r="C49" s="1" t="n">
        <v>45190</v>
      </c>
      <c r="D49" t="inlineStr">
        <is>
          <t>SKÅNE LÄN</t>
        </is>
      </c>
      <c r="E49" t="inlineStr">
        <is>
          <t>HÄSSLEHOLM</t>
        </is>
      </c>
      <c r="G49" t="n">
        <v>0.8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50734-2018</t>
        </is>
      </c>
      <c r="B50" s="1" t="n">
        <v>43381</v>
      </c>
      <c r="C50" s="1" t="n">
        <v>45190</v>
      </c>
      <c r="D50" t="inlineStr">
        <is>
          <t>SKÅNE LÄN</t>
        </is>
      </c>
      <c r="E50" t="inlineStr">
        <is>
          <t>HÄSSLEHOLM</t>
        </is>
      </c>
      <c r="G50" t="n">
        <v>0.3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50729-2018</t>
        </is>
      </c>
      <c r="B51" s="1" t="n">
        <v>43381</v>
      </c>
      <c r="C51" s="1" t="n">
        <v>45190</v>
      </c>
      <c r="D51" t="inlineStr">
        <is>
          <t>SKÅNE LÄN</t>
        </is>
      </c>
      <c r="E51" t="inlineStr">
        <is>
          <t>HÄSSLEHOLM</t>
        </is>
      </c>
      <c r="G51" t="n">
        <v>0.2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50723-2018</t>
        </is>
      </c>
      <c r="B52" s="1" t="n">
        <v>43381</v>
      </c>
      <c r="C52" s="1" t="n">
        <v>45190</v>
      </c>
      <c r="D52" t="inlineStr">
        <is>
          <t>SKÅNE LÄN</t>
        </is>
      </c>
      <c r="E52" t="inlineStr">
        <is>
          <t>HÄSSLEHOLM</t>
        </is>
      </c>
      <c r="G52" t="n">
        <v>0.3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50725-2018</t>
        </is>
      </c>
      <c r="B53" s="1" t="n">
        <v>43381</v>
      </c>
      <c r="C53" s="1" t="n">
        <v>45190</v>
      </c>
      <c r="D53" t="inlineStr">
        <is>
          <t>SKÅNE LÄN</t>
        </is>
      </c>
      <c r="E53" t="inlineStr">
        <is>
          <t>HÄSSLEHOLM</t>
        </is>
      </c>
      <c r="G53" t="n">
        <v>1.5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52220-2018</t>
        </is>
      </c>
      <c r="B54" s="1" t="n">
        <v>43382</v>
      </c>
      <c r="C54" s="1" t="n">
        <v>45190</v>
      </c>
      <c r="D54" t="inlineStr">
        <is>
          <t>SKÅNE LÄN</t>
        </is>
      </c>
      <c r="E54" t="inlineStr">
        <is>
          <t>HÄSSLEHOLM</t>
        </is>
      </c>
      <c r="G54" t="n">
        <v>2.5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52892-2018</t>
        </is>
      </c>
      <c r="B55" s="1" t="n">
        <v>43384</v>
      </c>
      <c r="C55" s="1" t="n">
        <v>45190</v>
      </c>
      <c r="D55" t="inlineStr">
        <is>
          <t>SKÅNE LÄN</t>
        </is>
      </c>
      <c r="E55" t="inlineStr">
        <is>
          <t>HÄSSLEHOLM</t>
        </is>
      </c>
      <c r="G55" t="n">
        <v>9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57726-2018</t>
        </is>
      </c>
      <c r="B56" s="1" t="n">
        <v>43397</v>
      </c>
      <c r="C56" s="1" t="n">
        <v>45190</v>
      </c>
      <c r="D56" t="inlineStr">
        <is>
          <t>SKÅNE LÄN</t>
        </is>
      </c>
      <c r="E56" t="inlineStr">
        <is>
          <t>HÄSSLEHOLM</t>
        </is>
      </c>
      <c r="G56" t="n">
        <v>3.2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57443-2018</t>
        </is>
      </c>
      <c r="B57" s="1" t="n">
        <v>43397</v>
      </c>
      <c r="C57" s="1" t="n">
        <v>45190</v>
      </c>
      <c r="D57" t="inlineStr">
        <is>
          <t>SKÅNE LÄN</t>
        </is>
      </c>
      <c r="E57" t="inlineStr">
        <is>
          <t>HÄSSLEHOLM</t>
        </is>
      </c>
      <c r="G57" t="n">
        <v>2.5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57497-2018</t>
        </is>
      </c>
      <c r="B58" s="1" t="n">
        <v>43397</v>
      </c>
      <c r="C58" s="1" t="n">
        <v>45190</v>
      </c>
      <c r="D58" t="inlineStr">
        <is>
          <t>SKÅNE LÄN</t>
        </is>
      </c>
      <c r="E58" t="inlineStr">
        <is>
          <t>HÄSSLEHOLM</t>
        </is>
      </c>
      <c r="G58" t="n">
        <v>2.8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55878-2018</t>
        </is>
      </c>
      <c r="B59" s="1" t="n">
        <v>43398</v>
      </c>
      <c r="C59" s="1" t="n">
        <v>45190</v>
      </c>
      <c r="D59" t="inlineStr">
        <is>
          <t>SKÅNE LÄN</t>
        </is>
      </c>
      <c r="E59" t="inlineStr">
        <is>
          <t>HÄSSLEHOLM</t>
        </is>
      </c>
      <c r="G59" t="n">
        <v>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58250-2018</t>
        </is>
      </c>
      <c r="B60" s="1" t="n">
        <v>43398</v>
      </c>
      <c r="C60" s="1" t="n">
        <v>45190</v>
      </c>
      <c r="D60" t="inlineStr">
        <is>
          <t>SKÅNE LÄN</t>
        </is>
      </c>
      <c r="E60" t="inlineStr">
        <is>
          <t>HÄSSLEHOLM</t>
        </is>
      </c>
      <c r="G60" t="n">
        <v>0.5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58249-2018</t>
        </is>
      </c>
      <c r="B61" s="1" t="n">
        <v>43398</v>
      </c>
      <c r="C61" s="1" t="n">
        <v>45190</v>
      </c>
      <c r="D61" t="inlineStr">
        <is>
          <t>SKÅNE LÄN</t>
        </is>
      </c>
      <c r="E61" t="inlineStr">
        <is>
          <t>HÄSSLEHOLM</t>
        </is>
      </c>
      <c r="G61" t="n">
        <v>1.2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57935-2018</t>
        </is>
      </c>
      <c r="B62" s="1" t="n">
        <v>43398</v>
      </c>
      <c r="C62" s="1" t="n">
        <v>45190</v>
      </c>
      <c r="D62" t="inlineStr">
        <is>
          <t>SKÅNE LÄN</t>
        </is>
      </c>
      <c r="E62" t="inlineStr">
        <is>
          <t>HÄSSLEHOLM</t>
        </is>
      </c>
      <c r="G62" t="n">
        <v>1.1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55965-2018</t>
        </is>
      </c>
      <c r="B63" s="1" t="n">
        <v>43398</v>
      </c>
      <c r="C63" s="1" t="n">
        <v>45190</v>
      </c>
      <c r="D63" t="inlineStr">
        <is>
          <t>SKÅNE LÄN</t>
        </is>
      </c>
      <c r="E63" t="inlineStr">
        <is>
          <t>HÄSSLEHOLM</t>
        </is>
      </c>
      <c r="G63" t="n">
        <v>4.4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56432-2018</t>
        </is>
      </c>
      <c r="B64" s="1" t="n">
        <v>43399</v>
      </c>
      <c r="C64" s="1" t="n">
        <v>45190</v>
      </c>
      <c r="D64" t="inlineStr">
        <is>
          <t>SKÅNE LÄN</t>
        </is>
      </c>
      <c r="E64" t="inlineStr">
        <is>
          <t>HÄSSLEHOLM</t>
        </is>
      </c>
      <c r="G64" t="n">
        <v>2.7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60748-2018</t>
        </is>
      </c>
      <c r="B65" s="1" t="n">
        <v>43409</v>
      </c>
      <c r="C65" s="1" t="n">
        <v>45190</v>
      </c>
      <c r="D65" t="inlineStr">
        <is>
          <t>SKÅNE LÄN</t>
        </is>
      </c>
      <c r="E65" t="inlineStr">
        <is>
          <t>HÄSSLEHOLM</t>
        </is>
      </c>
      <c r="G65" t="n">
        <v>2.5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62371-2018</t>
        </is>
      </c>
      <c r="B66" s="1" t="n">
        <v>43416</v>
      </c>
      <c r="C66" s="1" t="n">
        <v>45190</v>
      </c>
      <c r="D66" t="inlineStr">
        <is>
          <t>SKÅNE LÄN</t>
        </is>
      </c>
      <c r="E66" t="inlineStr">
        <is>
          <t>HÄSSLEHOLM</t>
        </is>
      </c>
      <c r="G66" t="n">
        <v>4.1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61037-2018</t>
        </is>
      </c>
      <c r="B67" s="1" t="n">
        <v>43423</v>
      </c>
      <c r="C67" s="1" t="n">
        <v>45190</v>
      </c>
      <c r="D67" t="inlineStr">
        <is>
          <t>SKÅNE LÄN</t>
        </is>
      </c>
      <c r="E67" t="inlineStr">
        <is>
          <t>HÄSSLEHOLM</t>
        </is>
      </c>
      <c r="G67" t="n">
        <v>2.4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61455-2018</t>
        </is>
      </c>
      <c r="B68" s="1" t="n">
        <v>43424</v>
      </c>
      <c r="C68" s="1" t="n">
        <v>45190</v>
      </c>
      <c r="D68" t="inlineStr">
        <is>
          <t>SKÅNE LÄN</t>
        </is>
      </c>
      <c r="E68" t="inlineStr">
        <is>
          <t>HÄSSLEHOLM</t>
        </is>
      </c>
      <c r="G68" t="n">
        <v>1.4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61586-2018</t>
        </is>
      </c>
      <c r="B69" s="1" t="n">
        <v>43424</v>
      </c>
      <c r="C69" s="1" t="n">
        <v>45190</v>
      </c>
      <c r="D69" t="inlineStr">
        <is>
          <t>SKÅNE LÄN</t>
        </is>
      </c>
      <c r="E69" t="inlineStr">
        <is>
          <t>HÄSSLEHOLM</t>
        </is>
      </c>
      <c r="G69" t="n">
        <v>11.2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61809-2018</t>
        </is>
      </c>
      <c r="B70" s="1" t="n">
        <v>43425</v>
      </c>
      <c r="C70" s="1" t="n">
        <v>45190</v>
      </c>
      <c r="D70" t="inlineStr">
        <is>
          <t>SKÅNE LÄN</t>
        </is>
      </c>
      <c r="E70" t="inlineStr">
        <is>
          <t>HÄSSLEHOLM</t>
        </is>
      </c>
      <c r="G70" t="n">
        <v>2.5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62944-2018</t>
        </is>
      </c>
      <c r="B71" s="1" t="n">
        <v>43426</v>
      </c>
      <c r="C71" s="1" t="n">
        <v>45190</v>
      </c>
      <c r="D71" t="inlineStr">
        <is>
          <t>SKÅNE LÄN</t>
        </is>
      </c>
      <c r="E71" t="inlineStr">
        <is>
          <t>HÄSSLEHOLM</t>
        </is>
      </c>
      <c r="G71" t="n">
        <v>1.7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64770-2018</t>
        </is>
      </c>
      <c r="B72" s="1" t="n">
        <v>43431</v>
      </c>
      <c r="C72" s="1" t="n">
        <v>45190</v>
      </c>
      <c r="D72" t="inlineStr">
        <is>
          <t>SKÅNE LÄN</t>
        </is>
      </c>
      <c r="E72" t="inlineStr">
        <is>
          <t>HÄSSLEHOLM</t>
        </is>
      </c>
      <c r="G72" t="n">
        <v>0.8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65289-2018</t>
        </is>
      </c>
      <c r="B73" s="1" t="n">
        <v>43432</v>
      </c>
      <c r="C73" s="1" t="n">
        <v>45190</v>
      </c>
      <c r="D73" t="inlineStr">
        <is>
          <t>SKÅNE LÄN</t>
        </is>
      </c>
      <c r="E73" t="inlineStr">
        <is>
          <t>HÄSSLEHOLM</t>
        </is>
      </c>
      <c r="G73" t="n">
        <v>2.2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65273-2018</t>
        </is>
      </c>
      <c r="B74" s="1" t="n">
        <v>43432</v>
      </c>
      <c r="C74" s="1" t="n">
        <v>45190</v>
      </c>
      <c r="D74" t="inlineStr">
        <is>
          <t>SKÅNE LÄN</t>
        </is>
      </c>
      <c r="E74" t="inlineStr">
        <is>
          <t>HÄSSLEHOLM</t>
        </is>
      </c>
      <c r="G74" t="n">
        <v>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67500-2018</t>
        </is>
      </c>
      <c r="B75" s="1" t="n">
        <v>43432</v>
      </c>
      <c r="C75" s="1" t="n">
        <v>45190</v>
      </c>
      <c r="D75" t="inlineStr">
        <is>
          <t>SKÅNE LÄN</t>
        </is>
      </c>
      <c r="E75" t="inlineStr">
        <is>
          <t>HÄSSLEHOLM</t>
        </is>
      </c>
      <c r="G75" t="n">
        <v>1.3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65674-2018</t>
        </is>
      </c>
      <c r="B76" s="1" t="n">
        <v>43433</v>
      </c>
      <c r="C76" s="1" t="n">
        <v>45190</v>
      </c>
      <c r="D76" t="inlineStr">
        <is>
          <t>SKÅNE LÄN</t>
        </is>
      </c>
      <c r="E76" t="inlineStr">
        <is>
          <t>HÄSSLEHOLM</t>
        </is>
      </c>
      <c r="G76" t="n">
        <v>2.8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65867-2018</t>
        </is>
      </c>
      <c r="B77" s="1" t="n">
        <v>43434</v>
      </c>
      <c r="C77" s="1" t="n">
        <v>45190</v>
      </c>
      <c r="D77" t="inlineStr">
        <is>
          <t>SKÅNE LÄN</t>
        </is>
      </c>
      <c r="E77" t="inlineStr">
        <is>
          <t>HÄSSLEHOLM</t>
        </is>
      </c>
      <c r="G77" t="n">
        <v>0.5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66367-2018</t>
        </is>
      </c>
      <c r="B78" s="1" t="n">
        <v>43436</v>
      </c>
      <c r="C78" s="1" t="n">
        <v>45190</v>
      </c>
      <c r="D78" t="inlineStr">
        <is>
          <t>SKÅNE LÄN</t>
        </is>
      </c>
      <c r="E78" t="inlineStr">
        <is>
          <t>HÄSSLEHOLM</t>
        </is>
      </c>
      <c r="G78" t="n">
        <v>1.2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66366-2018</t>
        </is>
      </c>
      <c r="B79" s="1" t="n">
        <v>43436</v>
      </c>
      <c r="C79" s="1" t="n">
        <v>45190</v>
      </c>
      <c r="D79" t="inlineStr">
        <is>
          <t>SKÅNE LÄN</t>
        </is>
      </c>
      <c r="E79" t="inlineStr">
        <is>
          <t>HÄSSLEHOLM</t>
        </is>
      </c>
      <c r="G79" t="n">
        <v>5.4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67145-2018</t>
        </is>
      </c>
      <c r="B80" s="1" t="n">
        <v>43438</v>
      </c>
      <c r="C80" s="1" t="n">
        <v>45190</v>
      </c>
      <c r="D80" t="inlineStr">
        <is>
          <t>SKÅNE LÄN</t>
        </is>
      </c>
      <c r="E80" t="inlineStr">
        <is>
          <t>HÄSSLEHOLM</t>
        </is>
      </c>
      <c r="F80" t="inlineStr">
        <is>
          <t>Kommuner</t>
        </is>
      </c>
      <c r="G80" t="n">
        <v>3.9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67064-2018</t>
        </is>
      </c>
      <c r="B81" s="1" t="n">
        <v>43438</v>
      </c>
      <c r="C81" s="1" t="n">
        <v>45190</v>
      </c>
      <c r="D81" t="inlineStr">
        <is>
          <t>SKÅNE LÄN</t>
        </is>
      </c>
      <c r="E81" t="inlineStr">
        <is>
          <t>HÄSSLEHOLM</t>
        </is>
      </c>
      <c r="G81" t="n">
        <v>0.5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67417-2018</t>
        </is>
      </c>
      <c r="B82" s="1" t="n">
        <v>43439</v>
      </c>
      <c r="C82" s="1" t="n">
        <v>45190</v>
      </c>
      <c r="D82" t="inlineStr">
        <is>
          <t>SKÅNE LÄN</t>
        </is>
      </c>
      <c r="E82" t="inlineStr">
        <is>
          <t>HÄSSLEHOLM</t>
        </is>
      </c>
      <c r="G82" t="n">
        <v>3.9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67503-2018</t>
        </is>
      </c>
      <c r="B83" s="1" t="n">
        <v>43439</v>
      </c>
      <c r="C83" s="1" t="n">
        <v>45190</v>
      </c>
      <c r="D83" t="inlineStr">
        <is>
          <t>SKÅNE LÄN</t>
        </is>
      </c>
      <c r="E83" t="inlineStr">
        <is>
          <t>HÄSSLEHOLM</t>
        </is>
      </c>
      <c r="G83" t="n">
        <v>0.9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68763-2018</t>
        </is>
      </c>
      <c r="B84" s="1" t="n">
        <v>43439</v>
      </c>
      <c r="C84" s="1" t="n">
        <v>45190</v>
      </c>
      <c r="D84" t="inlineStr">
        <is>
          <t>SKÅNE LÄN</t>
        </is>
      </c>
      <c r="E84" t="inlineStr">
        <is>
          <t>HÄSSLEHOLM</t>
        </is>
      </c>
      <c r="G84" t="n">
        <v>0.2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68746-2018</t>
        </is>
      </c>
      <c r="B85" s="1" t="n">
        <v>43439</v>
      </c>
      <c r="C85" s="1" t="n">
        <v>45190</v>
      </c>
      <c r="D85" t="inlineStr">
        <is>
          <t>SKÅNE LÄN</t>
        </is>
      </c>
      <c r="E85" t="inlineStr">
        <is>
          <t>HÄSSLEHOLM</t>
        </is>
      </c>
      <c r="G85" t="n">
        <v>0.6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67837-2018</t>
        </is>
      </c>
      <c r="B86" s="1" t="n">
        <v>43440</v>
      </c>
      <c r="C86" s="1" t="n">
        <v>45190</v>
      </c>
      <c r="D86" t="inlineStr">
        <is>
          <t>SKÅNE LÄN</t>
        </is>
      </c>
      <c r="E86" t="inlineStr">
        <is>
          <t>HÄSSLEHOLM</t>
        </is>
      </c>
      <c r="G86" t="n">
        <v>1.1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67630-2018</t>
        </is>
      </c>
      <c r="B87" s="1" t="n">
        <v>43440</v>
      </c>
      <c r="C87" s="1" t="n">
        <v>45190</v>
      </c>
      <c r="D87" t="inlineStr">
        <is>
          <t>SKÅNE LÄN</t>
        </is>
      </c>
      <c r="E87" t="inlineStr">
        <is>
          <t>HÄSSLEHOLM</t>
        </is>
      </c>
      <c r="G87" t="n">
        <v>5.1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67840-2018</t>
        </is>
      </c>
      <c r="B88" s="1" t="n">
        <v>43440</v>
      </c>
      <c r="C88" s="1" t="n">
        <v>45190</v>
      </c>
      <c r="D88" t="inlineStr">
        <is>
          <t>SKÅNE LÄN</t>
        </is>
      </c>
      <c r="E88" t="inlineStr">
        <is>
          <t>HÄSSLEHOLM</t>
        </is>
      </c>
      <c r="G88" t="n">
        <v>0.6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67991-2018</t>
        </is>
      </c>
      <c r="B89" s="1" t="n">
        <v>43440</v>
      </c>
      <c r="C89" s="1" t="n">
        <v>45190</v>
      </c>
      <c r="D89" t="inlineStr">
        <is>
          <t>SKÅNE LÄN</t>
        </is>
      </c>
      <c r="E89" t="inlineStr">
        <is>
          <t>HÄSSLEHOLM</t>
        </is>
      </c>
      <c r="G89" t="n">
        <v>0.6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70126-2018</t>
        </is>
      </c>
      <c r="B90" s="1" t="n">
        <v>43445</v>
      </c>
      <c r="C90" s="1" t="n">
        <v>45190</v>
      </c>
      <c r="D90" t="inlineStr">
        <is>
          <t>SKÅNE LÄN</t>
        </is>
      </c>
      <c r="E90" t="inlineStr">
        <is>
          <t>HÄSSLEHOLM</t>
        </is>
      </c>
      <c r="G90" t="n">
        <v>7.1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70619-2018</t>
        </is>
      </c>
      <c r="B91" s="1" t="n">
        <v>43451</v>
      </c>
      <c r="C91" s="1" t="n">
        <v>45190</v>
      </c>
      <c r="D91" t="inlineStr">
        <is>
          <t>SKÅNE LÄN</t>
        </is>
      </c>
      <c r="E91" t="inlineStr">
        <is>
          <t>HÄSSLEHOLM</t>
        </is>
      </c>
      <c r="G91" t="n">
        <v>2.3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71259-2018</t>
        </is>
      </c>
      <c r="B92" s="1" t="n">
        <v>43451</v>
      </c>
      <c r="C92" s="1" t="n">
        <v>45190</v>
      </c>
      <c r="D92" t="inlineStr">
        <is>
          <t>SKÅNE LÄN</t>
        </is>
      </c>
      <c r="E92" t="inlineStr">
        <is>
          <t>HÄSSLEHOLM</t>
        </is>
      </c>
      <c r="G92" t="n">
        <v>2.9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71695-2018</t>
        </is>
      </c>
      <c r="B93" s="1" t="n">
        <v>43452</v>
      </c>
      <c r="C93" s="1" t="n">
        <v>45190</v>
      </c>
      <c r="D93" t="inlineStr">
        <is>
          <t>SKÅNE LÄN</t>
        </is>
      </c>
      <c r="E93" t="inlineStr">
        <is>
          <t>HÄSSLEHOLM</t>
        </is>
      </c>
      <c r="G93" t="n">
        <v>1.3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71688-2018</t>
        </is>
      </c>
      <c r="B94" s="1" t="n">
        <v>43452</v>
      </c>
      <c r="C94" s="1" t="n">
        <v>45190</v>
      </c>
      <c r="D94" t="inlineStr">
        <is>
          <t>SKÅNE LÄN</t>
        </is>
      </c>
      <c r="E94" t="inlineStr">
        <is>
          <t>HÄSSLEHOLM</t>
        </is>
      </c>
      <c r="G94" t="n">
        <v>2.1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71292-2018</t>
        </is>
      </c>
      <c r="B95" s="1" t="n">
        <v>43453</v>
      </c>
      <c r="C95" s="1" t="n">
        <v>45190</v>
      </c>
      <c r="D95" t="inlineStr">
        <is>
          <t>SKÅNE LÄN</t>
        </is>
      </c>
      <c r="E95" t="inlineStr">
        <is>
          <t>HÄSSLEHOLM</t>
        </is>
      </c>
      <c r="G95" t="n">
        <v>0.5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71621-2018</t>
        </is>
      </c>
      <c r="B96" s="1" t="n">
        <v>43454</v>
      </c>
      <c r="C96" s="1" t="n">
        <v>45190</v>
      </c>
      <c r="D96" t="inlineStr">
        <is>
          <t>SKÅNE LÄN</t>
        </is>
      </c>
      <c r="E96" t="inlineStr">
        <is>
          <t>HÄSSLEHOLM</t>
        </is>
      </c>
      <c r="G96" t="n">
        <v>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71805-2018</t>
        </is>
      </c>
      <c r="B97" s="1" t="n">
        <v>43454</v>
      </c>
      <c r="C97" s="1" t="n">
        <v>45190</v>
      </c>
      <c r="D97" t="inlineStr">
        <is>
          <t>SKÅNE LÄN</t>
        </is>
      </c>
      <c r="E97" t="inlineStr">
        <is>
          <t>HÄSSLEHOLM</t>
        </is>
      </c>
      <c r="G97" t="n">
        <v>3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1021-2019</t>
        </is>
      </c>
      <c r="B98" s="1" t="n">
        <v>43460</v>
      </c>
      <c r="C98" s="1" t="n">
        <v>45190</v>
      </c>
      <c r="D98" t="inlineStr">
        <is>
          <t>SKÅNE LÄN</t>
        </is>
      </c>
      <c r="E98" t="inlineStr">
        <is>
          <t>HÄSSLEHOLM</t>
        </is>
      </c>
      <c r="G98" t="n">
        <v>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1848-2019</t>
        </is>
      </c>
      <c r="B99" s="1" t="n">
        <v>43474</v>
      </c>
      <c r="C99" s="1" t="n">
        <v>45190</v>
      </c>
      <c r="D99" t="inlineStr">
        <is>
          <t>SKÅNE LÄN</t>
        </is>
      </c>
      <c r="E99" t="inlineStr">
        <is>
          <t>HÄSSLEHOLM</t>
        </is>
      </c>
      <c r="G99" t="n">
        <v>2.5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2546-2019</t>
        </is>
      </c>
      <c r="B100" s="1" t="n">
        <v>43476</v>
      </c>
      <c r="C100" s="1" t="n">
        <v>45190</v>
      </c>
      <c r="D100" t="inlineStr">
        <is>
          <t>SKÅNE LÄN</t>
        </is>
      </c>
      <c r="E100" t="inlineStr">
        <is>
          <t>HÄSSLEHOLM</t>
        </is>
      </c>
      <c r="G100" t="n">
        <v>2.1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2572-2019</t>
        </is>
      </c>
      <c r="B101" s="1" t="n">
        <v>43476</v>
      </c>
      <c r="C101" s="1" t="n">
        <v>45190</v>
      </c>
      <c r="D101" t="inlineStr">
        <is>
          <t>SKÅNE LÄN</t>
        </is>
      </c>
      <c r="E101" t="inlineStr">
        <is>
          <t>HÄSSLEHOLM</t>
        </is>
      </c>
      <c r="G101" t="n">
        <v>1.5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3098-2019</t>
        </is>
      </c>
      <c r="B102" s="1" t="n">
        <v>43479</v>
      </c>
      <c r="C102" s="1" t="n">
        <v>45190</v>
      </c>
      <c r="D102" t="inlineStr">
        <is>
          <t>SKÅNE LÄN</t>
        </is>
      </c>
      <c r="E102" t="inlineStr">
        <is>
          <t>HÄSSLEHOLM</t>
        </is>
      </c>
      <c r="G102" t="n">
        <v>1.4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4023-2019</t>
        </is>
      </c>
      <c r="B103" s="1" t="n">
        <v>43482</v>
      </c>
      <c r="C103" s="1" t="n">
        <v>45190</v>
      </c>
      <c r="D103" t="inlineStr">
        <is>
          <t>SKÅNE LÄN</t>
        </is>
      </c>
      <c r="E103" t="inlineStr">
        <is>
          <t>HÄSSLEHOLM</t>
        </is>
      </c>
      <c r="G103" t="n">
        <v>7.5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4028-2019</t>
        </is>
      </c>
      <c r="B104" s="1" t="n">
        <v>43482</v>
      </c>
      <c r="C104" s="1" t="n">
        <v>45190</v>
      </c>
      <c r="D104" t="inlineStr">
        <is>
          <t>SKÅNE LÄN</t>
        </is>
      </c>
      <c r="E104" t="inlineStr">
        <is>
          <t>HÄSSLEHOLM</t>
        </is>
      </c>
      <c r="G104" t="n">
        <v>17.8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4032-2019</t>
        </is>
      </c>
      <c r="B105" s="1" t="n">
        <v>43482</v>
      </c>
      <c r="C105" s="1" t="n">
        <v>45190</v>
      </c>
      <c r="D105" t="inlineStr">
        <is>
          <t>SKÅNE LÄN</t>
        </is>
      </c>
      <c r="E105" t="inlineStr">
        <is>
          <t>HÄSSLEHOLM</t>
        </is>
      </c>
      <c r="G105" t="n">
        <v>1.1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6091-2019</t>
        </is>
      </c>
      <c r="B106" s="1" t="n">
        <v>43483</v>
      </c>
      <c r="C106" s="1" t="n">
        <v>45190</v>
      </c>
      <c r="D106" t="inlineStr">
        <is>
          <t>SKÅNE LÄN</t>
        </is>
      </c>
      <c r="E106" t="inlineStr">
        <is>
          <t>HÄSSLEHOLM</t>
        </is>
      </c>
      <c r="G106" t="n">
        <v>5.5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6105-2019</t>
        </is>
      </c>
      <c r="B107" s="1" t="n">
        <v>43483</v>
      </c>
      <c r="C107" s="1" t="n">
        <v>45190</v>
      </c>
      <c r="D107" t="inlineStr">
        <is>
          <t>SKÅNE LÄN</t>
        </is>
      </c>
      <c r="E107" t="inlineStr">
        <is>
          <t>HÄSSLEHOLM</t>
        </is>
      </c>
      <c r="G107" t="n">
        <v>5.6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7179-2019</t>
        </is>
      </c>
      <c r="B108" s="1" t="n">
        <v>43490</v>
      </c>
      <c r="C108" s="1" t="n">
        <v>45190</v>
      </c>
      <c r="D108" t="inlineStr">
        <is>
          <t>SKÅNE LÄN</t>
        </is>
      </c>
      <c r="E108" t="inlineStr">
        <is>
          <t>HÄSSLEHOLM</t>
        </is>
      </c>
      <c r="G108" t="n">
        <v>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7353-2019</t>
        </is>
      </c>
      <c r="B109" s="1" t="n">
        <v>43496</v>
      </c>
      <c r="C109" s="1" t="n">
        <v>45190</v>
      </c>
      <c r="D109" t="inlineStr">
        <is>
          <t>SKÅNE LÄN</t>
        </is>
      </c>
      <c r="E109" t="inlineStr">
        <is>
          <t>HÄSSLEHOLM</t>
        </is>
      </c>
      <c r="G109" t="n">
        <v>1.5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8192-2019</t>
        </is>
      </c>
      <c r="B110" s="1" t="n">
        <v>43501</v>
      </c>
      <c r="C110" s="1" t="n">
        <v>45190</v>
      </c>
      <c r="D110" t="inlineStr">
        <is>
          <t>SKÅNE LÄN</t>
        </is>
      </c>
      <c r="E110" t="inlineStr">
        <is>
          <t>HÄSSLEHOLM</t>
        </is>
      </c>
      <c r="G110" t="n">
        <v>0.4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9160-2019</t>
        </is>
      </c>
      <c r="B111" s="1" t="n">
        <v>43504</v>
      </c>
      <c r="C111" s="1" t="n">
        <v>45190</v>
      </c>
      <c r="D111" t="inlineStr">
        <is>
          <t>SKÅNE LÄN</t>
        </is>
      </c>
      <c r="E111" t="inlineStr">
        <is>
          <t>HÄSSLEHOLM</t>
        </is>
      </c>
      <c r="F111" t="inlineStr">
        <is>
          <t>Kyrkan</t>
        </is>
      </c>
      <c r="G111" t="n">
        <v>14.4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9309-2019</t>
        </is>
      </c>
      <c r="B112" s="1" t="n">
        <v>43507</v>
      </c>
      <c r="C112" s="1" t="n">
        <v>45190</v>
      </c>
      <c r="D112" t="inlineStr">
        <is>
          <t>SKÅNE LÄN</t>
        </is>
      </c>
      <c r="E112" t="inlineStr">
        <is>
          <t>HÄSSLEHOLM</t>
        </is>
      </c>
      <c r="G112" t="n">
        <v>1.8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9538-2019</t>
        </is>
      </c>
      <c r="B113" s="1" t="n">
        <v>43508</v>
      </c>
      <c r="C113" s="1" t="n">
        <v>45190</v>
      </c>
      <c r="D113" t="inlineStr">
        <is>
          <t>SKÅNE LÄN</t>
        </is>
      </c>
      <c r="E113" t="inlineStr">
        <is>
          <t>HÄSSLEHOLM</t>
        </is>
      </c>
      <c r="G113" t="n">
        <v>1.4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9747-2019</t>
        </is>
      </c>
      <c r="B114" s="1" t="n">
        <v>43509</v>
      </c>
      <c r="C114" s="1" t="n">
        <v>45190</v>
      </c>
      <c r="D114" t="inlineStr">
        <is>
          <t>SKÅNE LÄN</t>
        </is>
      </c>
      <c r="E114" t="inlineStr">
        <is>
          <t>HÄSSLEHOLM</t>
        </is>
      </c>
      <c r="G114" t="n">
        <v>1.4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10178-2019</t>
        </is>
      </c>
      <c r="B115" s="1" t="n">
        <v>43510</v>
      </c>
      <c r="C115" s="1" t="n">
        <v>45190</v>
      </c>
      <c r="D115" t="inlineStr">
        <is>
          <t>SKÅNE LÄN</t>
        </is>
      </c>
      <c r="E115" t="inlineStr">
        <is>
          <t>HÄSSLEHOLM</t>
        </is>
      </c>
      <c r="G115" t="n">
        <v>1.5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10433-2019</t>
        </is>
      </c>
      <c r="B116" s="1" t="n">
        <v>43511</v>
      </c>
      <c r="C116" s="1" t="n">
        <v>45190</v>
      </c>
      <c r="D116" t="inlineStr">
        <is>
          <t>SKÅNE LÄN</t>
        </is>
      </c>
      <c r="E116" t="inlineStr">
        <is>
          <t>HÄSSLEHOLM</t>
        </is>
      </c>
      <c r="G116" t="n">
        <v>5.7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11018-2019</t>
        </is>
      </c>
      <c r="B117" s="1" t="n">
        <v>43515</v>
      </c>
      <c r="C117" s="1" t="n">
        <v>45190</v>
      </c>
      <c r="D117" t="inlineStr">
        <is>
          <t>SKÅNE LÄN</t>
        </is>
      </c>
      <c r="E117" t="inlineStr">
        <is>
          <t>HÄSSLEHOLM</t>
        </is>
      </c>
      <c r="G117" t="n">
        <v>0.9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10966-2019</t>
        </is>
      </c>
      <c r="B118" s="1" t="n">
        <v>43515</v>
      </c>
      <c r="C118" s="1" t="n">
        <v>45190</v>
      </c>
      <c r="D118" t="inlineStr">
        <is>
          <t>SKÅNE LÄN</t>
        </is>
      </c>
      <c r="E118" t="inlineStr">
        <is>
          <t>HÄSSLEHOLM</t>
        </is>
      </c>
      <c r="G118" t="n">
        <v>3.2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11532-2019</t>
        </is>
      </c>
      <c r="B119" s="1" t="n">
        <v>43517</v>
      </c>
      <c r="C119" s="1" t="n">
        <v>45190</v>
      </c>
      <c r="D119" t="inlineStr">
        <is>
          <t>SKÅNE LÄN</t>
        </is>
      </c>
      <c r="E119" t="inlineStr">
        <is>
          <t>HÄSSLEHOLM</t>
        </is>
      </c>
      <c r="G119" t="n">
        <v>1.8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11529-2019</t>
        </is>
      </c>
      <c r="B120" s="1" t="n">
        <v>43517</v>
      </c>
      <c r="C120" s="1" t="n">
        <v>45190</v>
      </c>
      <c r="D120" t="inlineStr">
        <is>
          <t>SKÅNE LÄN</t>
        </is>
      </c>
      <c r="E120" t="inlineStr">
        <is>
          <t>HÄSSLEHOLM</t>
        </is>
      </c>
      <c r="G120" t="n">
        <v>3.1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12587-2019</t>
        </is>
      </c>
      <c r="B121" s="1" t="n">
        <v>43524</v>
      </c>
      <c r="C121" s="1" t="n">
        <v>45190</v>
      </c>
      <c r="D121" t="inlineStr">
        <is>
          <t>SKÅNE LÄN</t>
        </is>
      </c>
      <c r="E121" t="inlineStr">
        <is>
          <t>HÄSSLEHOLM</t>
        </is>
      </c>
      <c r="G121" t="n">
        <v>0.9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12742-2019</t>
        </is>
      </c>
      <c r="B122" s="1" t="n">
        <v>43525</v>
      </c>
      <c r="C122" s="1" t="n">
        <v>45190</v>
      </c>
      <c r="D122" t="inlineStr">
        <is>
          <t>SKÅNE LÄN</t>
        </is>
      </c>
      <c r="E122" t="inlineStr">
        <is>
          <t>HÄSSLEHOLM</t>
        </is>
      </c>
      <c r="G122" t="n">
        <v>1.1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12760-2019</t>
        </is>
      </c>
      <c r="B123" s="1" t="n">
        <v>43525</v>
      </c>
      <c r="C123" s="1" t="n">
        <v>45190</v>
      </c>
      <c r="D123" t="inlineStr">
        <is>
          <t>SKÅNE LÄN</t>
        </is>
      </c>
      <c r="E123" t="inlineStr">
        <is>
          <t>HÄSSLEHOLM</t>
        </is>
      </c>
      <c r="G123" t="n">
        <v>1.7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13021-2019</t>
        </is>
      </c>
      <c r="B124" s="1" t="n">
        <v>43528</v>
      </c>
      <c r="C124" s="1" t="n">
        <v>45190</v>
      </c>
      <c r="D124" t="inlineStr">
        <is>
          <t>SKÅNE LÄN</t>
        </is>
      </c>
      <c r="E124" t="inlineStr">
        <is>
          <t>HÄSSLEHOLM</t>
        </is>
      </c>
      <c r="G124" t="n">
        <v>1.9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13177-2019</t>
        </is>
      </c>
      <c r="B125" s="1" t="n">
        <v>43528</v>
      </c>
      <c r="C125" s="1" t="n">
        <v>45190</v>
      </c>
      <c r="D125" t="inlineStr">
        <is>
          <t>SKÅNE LÄN</t>
        </is>
      </c>
      <c r="E125" t="inlineStr">
        <is>
          <t>HÄSSLEHOLM</t>
        </is>
      </c>
      <c r="G125" t="n">
        <v>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13317-2019</t>
        </is>
      </c>
      <c r="B126" s="1" t="n">
        <v>43529</v>
      </c>
      <c r="C126" s="1" t="n">
        <v>45190</v>
      </c>
      <c r="D126" t="inlineStr">
        <is>
          <t>SKÅNE LÄN</t>
        </is>
      </c>
      <c r="E126" t="inlineStr">
        <is>
          <t>HÄSSLEHOLM</t>
        </is>
      </c>
      <c r="G126" t="n">
        <v>5.9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13816-2019</t>
        </is>
      </c>
      <c r="B127" s="1" t="n">
        <v>43530</v>
      </c>
      <c r="C127" s="1" t="n">
        <v>45190</v>
      </c>
      <c r="D127" t="inlineStr">
        <is>
          <t>SKÅNE LÄN</t>
        </is>
      </c>
      <c r="E127" t="inlineStr">
        <is>
          <t>HÄSSLEHOLM</t>
        </is>
      </c>
      <c r="G127" t="n">
        <v>1.7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13502-2019</t>
        </is>
      </c>
      <c r="B128" s="1" t="n">
        <v>43530</v>
      </c>
      <c r="C128" s="1" t="n">
        <v>45190</v>
      </c>
      <c r="D128" t="inlineStr">
        <is>
          <t>SKÅNE LÄN</t>
        </is>
      </c>
      <c r="E128" t="inlineStr">
        <is>
          <t>HÄSSLEHOLM</t>
        </is>
      </c>
      <c r="G128" t="n">
        <v>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13840-2019</t>
        </is>
      </c>
      <c r="B129" s="1" t="n">
        <v>43531</v>
      </c>
      <c r="C129" s="1" t="n">
        <v>45190</v>
      </c>
      <c r="D129" t="inlineStr">
        <is>
          <t>SKÅNE LÄN</t>
        </is>
      </c>
      <c r="E129" t="inlineStr">
        <is>
          <t>HÄSSLEHOLM</t>
        </is>
      </c>
      <c r="G129" t="n">
        <v>0.8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14178-2019</t>
        </is>
      </c>
      <c r="B130" s="1" t="n">
        <v>43534</v>
      </c>
      <c r="C130" s="1" t="n">
        <v>45190</v>
      </c>
      <c r="D130" t="inlineStr">
        <is>
          <t>SKÅNE LÄN</t>
        </is>
      </c>
      <c r="E130" t="inlineStr">
        <is>
          <t>HÄSSLEHOLM</t>
        </is>
      </c>
      <c r="G130" t="n">
        <v>0.9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14971-2019</t>
        </is>
      </c>
      <c r="B131" s="1" t="n">
        <v>43537</v>
      </c>
      <c r="C131" s="1" t="n">
        <v>45190</v>
      </c>
      <c r="D131" t="inlineStr">
        <is>
          <t>SKÅNE LÄN</t>
        </is>
      </c>
      <c r="E131" t="inlineStr">
        <is>
          <t>HÄSSLEHOLM</t>
        </is>
      </c>
      <c r="G131" t="n">
        <v>10.6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14628-2019</t>
        </is>
      </c>
      <c r="B132" s="1" t="n">
        <v>43537</v>
      </c>
      <c r="C132" s="1" t="n">
        <v>45190</v>
      </c>
      <c r="D132" t="inlineStr">
        <is>
          <t>SKÅNE LÄN</t>
        </is>
      </c>
      <c r="E132" t="inlineStr">
        <is>
          <t>HÄSSLEHOLM</t>
        </is>
      </c>
      <c r="F132" t="inlineStr">
        <is>
          <t>Övriga Aktiebolag</t>
        </is>
      </c>
      <c r="G132" t="n">
        <v>1.6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14656-2019</t>
        </is>
      </c>
      <c r="B133" s="1" t="n">
        <v>43537</v>
      </c>
      <c r="C133" s="1" t="n">
        <v>45190</v>
      </c>
      <c r="D133" t="inlineStr">
        <is>
          <t>SKÅNE LÄN</t>
        </is>
      </c>
      <c r="E133" t="inlineStr">
        <is>
          <t>HÄSSLEHOLM</t>
        </is>
      </c>
      <c r="G133" t="n">
        <v>2.2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14629-2019</t>
        </is>
      </c>
      <c r="B134" s="1" t="n">
        <v>43537</v>
      </c>
      <c r="C134" s="1" t="n">
        <v>45190</v>
      </c>
      <c r="D134" t="inlineStr">
        <is>
          <t>SKÅNE LÄN</t>
        </is>
      </c>
      <c r="E134" t="inlineStr">
        <is>
          <t>HÄSSLEHOLM</t>
        </is>
      </c>
      <c r="F134" t="inlineStr">
        <is>
          <t>Övriga Aktiebolag</t>
        </is>
      </c>
      <c r="G134" t="n">
        <v>2.5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14641-2019</t>
        </is>
      </c>
      <c r="B135" s="1" t="n">
        <v>43538</v>
      </c>
      <c r="C135" s="1" t="n">
        <v>45190</v>
      </c>
      <c r="D135" t="inlineStr">
        <is>
          <t>SKÅNE LÄN</t>
        </is>
      </c>
      <c r="E135" t="inlineStr">
        <is>
          <t>HÄSSLEHOLM</t>
        </is>
      </c>
      <c r="G135" t="n">
        <v>2.2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15511-2019</t>
        </is>
      </c>
      <c r="B136" s="1" t="n">
        <v>43539</v>
      </c>
      <c r="C136" s="1" t="n">
        <v>45190</v>
      </c>
      <c r="D136" t="inlineStr">
        <is>
          <t>SKÅNE LÄN</t>
        </is>
      </c>
      <c r="E136" t="inlineStr">
        <is>
          <t>HÄSSLEHOLM</t>
        </is>
      </c>
      <c r="G136" t="n">
        <v>0.7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15526-2019</t>
        </is>
      </c>
      <c r="B137" s="1" t="n">
        <v>43539</v>
      </c>
      <c r="C137" s="1" t="n">
        <v>45190</v>
      </c>
      <c r="D137" t="inlineStr">
        <is>
          <t>SKÅNE LÄN</t>
        </is>
      </c>
      <c r="E137" t="inlineStr">
        <is>
          <t>HÄSSLEHOLM</t>
        </is>
      </c>
      <c r="G137" t="n">
        <v>1.2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15501-2019</t>
        </is>
      </c>
      <c r="B138" s="1" t="n">
        <v>43539</v>
      </c>
      <c r="C138" s="1" t="n">
        <v>45190</v>
      </c>
      <c r="D138" t="inlineStr">
        <is>
          <t>SKÅNE LÄN</t>
        </is>
      </c>
      <c r="E138" t="inlineStr">
        <is>
          <t>HÄSSLEHOLM</t>
        </is>
      </c>
      <c r="G138" t="n">
        <v>0.8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15810-2019</t>
        </is>
      </c>
      <c r="B139" s="1" t="n">
        <v>43543</v>
      </c>
      <c r="C139" s="1" t="n">
        <v>45190</v>
      </c>
      <c r="D139" t="inlineStr">
        <is>
          <t>SKÅNE LÄN</t>
        </is>
      </c>
      <c r="E139" t="inlineStr">
        <is>
          <t>HÄSSLEHOLM</t>
        </is>
      </c>
      <c r="G139" t="n">
        <v>1.8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15812-2019</t>
        </is>
      </c>
      <c r="B140" s="1" t="n">
        <v>43543</v>
      </c>
      <c r="C140" s="1" t="n">
        <v>45190</v>
      </c>
      <c r="D140" t="inlineStr">
        <is>
          <t>SKÅNE LÄN</t>
        </is>
      </c>
      <c r="E140" t="inlineStr">
        <is>
          <t>HÄSSLEHOLM</t>
        </is>
      </c>
      <c r="G140" t="n">
        <v>0.8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15987-2019</t>
        </is>
      </c>
      <c r="B141" s="1" t="n">
        <v>43543</v>
      </c>
      <c r="C141" s="1" t="n">
        <v>45190</v>
      </c>
      <c r="D141" t="inlineStr">
        <is>
          <t>SKÅNE LÄN</t>
        </is>
      </c>
      <c r="E141" t="inlineStr">
        <is>
          <t>HÄSSLEHOLM</t>
        </is>
      </c>
      <c r="G141" t="n">
        <v>0.4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17323-2019</t>
        </is>
      </c>
      <c r="B142" s="1" t="n">
        <v>43551</v>
      </c>
      <c r="C142" s="1" t="n">
        <v>45190</v>
      </c>
      <c r="D142" t="inlineStr">
        <is>
          <t>SKÅNE LÄN</t>
        </is>
      </c>
      <c r="E142" t="inlineStr">
        <is>
          <t>HÄSSLEHOLM</t>
        </is>
      </c>
      <c r="G142" t="n">
        <v>1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18039-2019</t>
        </is>
      </c>
      <c r="B143" s="1" t="n">
        <v>43557</v>
      </c>
      <c r="C143" s="1" t="n">
        <v>45190</v>
      </c>
      <c r="D143" t="inlineStr">
        <is>
          <t>SKÅNE LÄN</t>
        </is>
      </c>
      <c r="E143" t="inlineStr">
        <is>
          <t>HÄSSLEHOLM</t>
        </is>
      </c>
      <c r="F143" t="inlineStr">
        <is>
          <t>Kommuner</t>
        </is>
      </c>
      <c r="G143" t="n">
        <v>4.5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18911-2019</t>
        </is>
      </c>
      <c r="B144" s="1" t="n">
        <v>43563</v>
      </c>
      <c r="C144" s="1" t="n">
        <v>45190</v>
      </c>
      <c r="D144" t="inlineStr">
        <is>
          <t>SKÅNE LÄN</t>
        </is>
      </c>
      <c r="E144" t="inlineStr">
        <is>
          <t>HÄSSLEHOLM</t>
        </is>
      </c>
      <c r="G144" t="n">
        <v>2.1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18982-2019</t>
        </is>
      </c>
      <c r="B145" s="1" t="n">
        <v>43563</v>
      </c>
      <c r="C145" s="1" t="n">
        <v>45190</v>
      </c>
      <c r="D145" t="inlineStr">
        <is>
          <t>SKÅNE LÄN</t>
        </is>
      </c>
      <c r="E145" t="inlineStr">
        <is>
          <t>HÄSSLEHOLM</t>
        </is>
      </c>
      <c r="F145" t="inlineStr">
        <is>
          <t>Kommuner</t>
        </is>
      </c>
      <c r="G145" t="n">
        <v>1.8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18984-2019</t>
        </is>
      </c>
      <c r="B146" s="1" t="n">
        <v>43563</v>
      </c>
      <c r="C146" s="1" t="n">
        <v>45190</v>
      </c>
      <c r="D146" t="inlineStr">
        <is>
          <t>SKÅNE LÄN</t>
        </is>
      </c>
      <c r="E146" t="inlineStr">
        <is>
          <t>HÄSSLEHOLM</t>
        </is>
      </c>
      <c r="F146" t="inlineStr">
        <is>
          <t>Kommuner</t>
        </is>
      </c>
      <c r="G146" t="n">
        <v>1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19473-2019</t>
        </is>
      </c>
      <c r="B147" s="1" t="n">
        <v>43565</v>
      </c>
      <c r="C147" s="1" t="n">
        <v>45190</v>
      </c>
      <c r="D147" t="inlineStr">
        <is>
          <t>SKÅNE LÄN</t>
        </is>
      </c>
      <c r="E147" t="inlineStr">
        <is>
          <t>HÄSSLEHOLM</t>
        </is>
      </c>
      <c r="G147" t="n">
        <v>1.5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20765-2019</t>
        </is>
      </c>
      <c r="B148" s="1" t="n">
        <v>43573</v>
      </c>
      <c r="C148" s="1" t="n">
        <v>45190</v>
      </c>
      <c r="D148" t="inlineStr">
        <is>
          <t>SKÅNE LÄN</t>
        </is>
      </c>
      <c r="E148" t="inlineStr">
        <is>
          <t>HÄSSLEHOLM</t>
        </is>
      </c>
      <c r="G148" t="n">
        <v>0.7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21535-2019</t>
        </is>
      </c>
      <c r="B149" s="1" t="n">
        <v>43580</v>
      </c>
      <c r="C149" s="1" t="n">
        <v>45190</v>
      </c>
      <c r="D149" t="inlineStr">
        <is>
          <t>SKÅNE LÄN</t>
        </is>
      </c>
      <c r="E149" t="inlineStr">
        <is>
          <t>HÄSSLEHOLM</t>
        </is>
      </c>
      <c r="G149" t="n">
        <v>1.1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21534-2019</t>
        </is>
      </c>
      <c r="B150" s="1" t="n">
        <v>43580</v>
      </c>
      <c r="C150" s="1" t="n">
        <v>45190</v>
      </c>
      <c r="D150" t="inlineStr">
        <is>
          <t>SKÅNE LÄN</t>
        </is>
      </c>
      <c r="E150" t="inlineStr">
        <is>
          <t>HÄSSLEHOLM</t>
        </is>
      </c>
      <c r="G150" t="n">
        <v>1.6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21976-2019</t>
        </is>
      </c>
      <c r="B151" s="1" t="n">
        <v>43584</v>
      </c>
      <c r="C151" s="1" t="n">
        <v>45190</v>
      </c>
      <c r="D151" t="inlineStr">
        <is>
          <t>SKÅNE LÄN</t>
        </is>
      </c>
      <c r="E151" t="inlineStr">
        <is>
          <t>HÄSSLEHOLM</t>
        </is>
      </c>
      <c r="F151" t="inlineStr">
        <is>
          <t>Övriga Aktiebolag</t>
        </is>
      </c>
      <c r="G151" t="n">
        <v>1.9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23006-2019</t>
        </is>
      </c>
      <c r="B152" s="1" t="n">
        <v>43591</v>
      </c>
      <c r="C152" s="1" t="n">
        <v>45190</v>
      </c>
      <c r="D152" t="inlineStr">
        <is>
          <t>SKÅNE LÄN</t>
        </is>
      </c>
      <c r="E152" t="inlineStr">
        <is>
          <t>HÄSSLEHOLM</t>
        </is>
      </c>
      <c r="G152" t="n">
        <v>1.6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23505-2019</t>
        </is>
      </c>
      <c r="B153" s="1" t="n">
        <v>43593</v>
      </c>
      <c r="C153" s="1" t="n">
        <v>45190</v>
      </c>
      <c r="D153" t="inlineStr">
        <is>
          <t>SKÅNE LÄN</t>
        </is>
      </c>
      <c r="E153" t="inlineStr">
        <is>
          <t>HÄSSLEHOLM</t>
        </is>
      </c>
      <c r="F153" t="inlineStr">
        <is>
          <t>Kyrkan</t>
        </is>
      </c>
      <c r="G153" t="n">
        <v>1.2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25285-2019</t>
        </is>
      </c>
      <c r="B154" s="1" t="n">
        <v>43605</v>
      </c>
      <c r="C154" s="1" t="n">
        <v>45190</v>
      </c>
      <c r="D154" t="inlineStr">
        <is>
          <t>SKÅNE LÄN</t>
        </is>
      </c>
      <c r="E154" t="inlineStr">
        <is>
          <t>HÄSSLEHOLM</t>
        </is>
      </c>
      <c r="G154" t="n">
        <v>25.8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25286-2019</t>
        </is>
      </c>
      <c r="B155" s="1" t="n">
        <v>43605</v>
      </c>
      <c r="C155" s="1" t="n">
        <v>45190</v>
      </c>
      <c r="D155" t="inlineStr">
        <is>
          <t>SKÅNE LÄN</t>
        </is>
      </c>
      <c r="E155" t="inlineStr">
        <is>
          <t>HÄSSLEHOLM</t>
        </is>
      </c>
      <c r="G155" t="n">
        <v>1.3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25690-2019</t>
        </is>
      </c>
      <c r="B156" s="1" t="n">
        <v>43607</v>
      </c>
      <c r="C156" s="1" t="n">
        <v>45190</v>
      </c>
      <c r="D156" t="inlineStr">
        <is>
          <t>SKÅNE LÄN</t>
        </is>
      </c>
      <c r="E156" t="inlineStr">
        <is>
          <t>HÄSSLEHOLM</t>
        </is>
      </c>
      <c r="G156" t="n">
        <v>0.8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26037-2019</t>
        </is>
      </c>
      <c r="B157" s="1" t="n">
        <v>43609</v>
      </c>
      <c r="C157" s="1" t="n">
        <v>45190</v>
      </c>
      <c r="D157" t="inlineStr">
        <is>
          <t>SKÅNE LÄN</t>
        </is>
      </c>
      <c r="E157" t="inlineStr">
        <is>
          <t>HÄSSLEHOLM</t>
        </is>
      </c>
      <c r="G157" t="n">
        <v>4.4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26036-2019</t>
        </is>
      </c>
      <c r="B158" s="1" t="n">
        <v>43609</v>
      </c>
      <c r="C158" s="1" t="n">
        <v>45190</v>
      </c>
      <c r="D158" t="inlineStr">
        <is>
          <t>SKÅNE LÄN</t>
        </is>
      </c>
      <c r="E158" t="inlineStr">
        <is>
          <t>HÄSSLEHOLM</t>
        </is>
      </c>
      <c r="G158" t="n">
        <v>3.6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26268-2019</t>
        </is>
      </c>
      <c r="B159" s="1" t="n">
        <v>43611</v>
      </c>
      <c r="C159" s="1" t="n">
        <v>45190</v>
      </c>
      <c r="D159" t="inlineStr">
        <is>
          <t>SKÅNE LÄN</t>
        </is>
      </c>
      <c r="E159" t="inlineStr">
        <is>
          <t>HÄSSLEHOLM</t>
        </is>
      </c>
      <c r="G159" t="n">
        <v>0.8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26325-2019</t>
        </is>
      </c>
      <c r="B160" s="1" t="n">
        <v>43612</v>
      </c>
      <c r="C160" s="1" t="n">
        <v>45190</v>
      </c>
      <c r="D160" t="inlineStr">
        <is>
          <t>SKÅNE LÄN</t>
        </is>
      </c>
      <c r="E160" t="inlineStr">
        <is>
          <t>HÄSSLEHOLM</t>
        </is>
      </c>
      <c r="G160" t="n">
        <v>1.3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26938-2019</t>
        </is>
      </c>
      <c r="B161" s="1" t="n">
        <v>43613</v>
      </c>
      <c r="C161" s="1" t="n">
        <v>45190</v>
      </c>
      <c r="D161" t="inlineStr">
        <is>
          <t>SKÅNE LÄN</t>
        </is>
      </c>
      <c r="E161" t="inlineStr">
        <is>
          <t>HÄSSLEHOLM</t>
        </is>
      </c>
      <c r="G161" t="n">
        <v>1.1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28620-2019</t>
        </is>
      </c>
      <c r="B162" s="1" t="n">
        <v>43613</v>
      </c>
      <c r="C162" s="1" t="n">
        <v>45190</v>
      </c>
      <c r="D162" t="inlineStr">
        <is>
          <t>SKÅNE LÄN</t>
        </is>
      </c>
      <c r="E162" t="inlineStr">
        <is>
          <t>HÄSSLEHOLM</t>
        </is>
      </c>
      <c r="G162" t="n">
        <v>2.8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26940-2019</t>
        </is>
      </c>
      <c r="B163" s="1" t="n">
        <v>43613</v>
      </c>
      <c r="C163" s="1" t="n">
        <v>45190</v>
      </c>
      <c r="D163" t="inlineStr">
        <is>
          <t>SKÅNE LÄN</t>
        </is>
      </c>
      <c r="E163" t="inlineStr">
        <is>
          <t>HÄSSLEHOLM</t>
        </is>
      </c>
      <c r="G163" t="n">
        <v>0.6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26701-2019</t>
        </is>
      </c>
      <c r="B164" s="1" t="n">
        <v>43613</v>
      </c>
      <c r="C164" s="1" t="n">
        <v>45190</v>
      </c>
      <c r="D164" t="inlineStr">
        <is>
          <t>SKÅNE LÄN</t>
        </is>
      </c>
      <c r="E164" t="inlineStr">
        <is>
          <t>HÄSSLEHOLM</t>
        </is>
      </c>
      <c r="G164" t="n">
        <v>0.7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26939-2019</t>
        </is>
      </c>
      <c r="B165" s="1" t="n">
        <v>43613</v>
      </c>
      <c r="C165" s="1" t="n">
        <v>45190</v>
      </c>
      <c r="D165" t="inlineStr">
        <is>
          <t>SKÅNE LÄN</t>
        </is>
      </c>
      <c r="E165" t="inlineStr">
        <is>
          <t>HÄSSLEHOLM</t>
        </is>
      </c>
      <c r="G165" t="n">
        <v>1.7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27624-2019</t>
        </is>
      </c>
      <c r="B166" s="1" t="n">
        <v>43619</v>
      </c>
      <c r="C166" s="1" t="n">
        <v>45190</v>
      </c>
      <c r="D166" t="inlineStr">
        <is>
          <t>SKÅNE LÄN</t>
        </is>
      </c>
      <c r="E166" t="inlineStr">
        <is>
          <t>HÄSSLEHOLM</t>
        </is>
      </c>
      <c r="F166" t="inlineStr">
        <is>
          <t>Kyrkan</t>
        </is>
      </c>
      <c r="G166" t="n">
        <v>5.3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27824-2019</t>
        </is>
      </c>
      <c r="B167" s="1" t="n">
        <v>43620</v>
      </c>
      <c r="C167" s="1" t="n">
        <v>45190</v>
      </c>
      <c r="D167" t="inlineStr">
        <is>
          <t>SKÅNE LÄN</t>
        </is>
      </c>
      <c r="E167" t="inlineStr">
        <is>
          <t>HÄSSLEHOLM</t>
        </is>
      </c>
      <c r="G167" t="n">
        <v>0.6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28105-2019</t>
        </is>
      </c>
      <c r="B168" s="1" t="n">
        <v>43621</v>
      </c>
      <c r="C168" s="1" t="n">
        <v>45190</v>
      </c>
      <c r="D168" t="inlineStr">
        <is>
          <t>SKÅNE LÄN</t>
        </is>
      </c>
      <c r="E168" t="inlineStr">
        <is>
          <t>HÄSSLEHOLM</t>
        </is>
      </c>
      <c r="G168" t="n">
        <v>3.3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28410-2019</t>
        </is>
      </c>
      <c r="B169" s="1" t="n">
        <v>43626</v>
      </c>
      <c r="C169" s="1" t="n">
        <v>45190</v>
      </c>
      <c r="D169" t="inlineStr">
        <is>
          <t>SKÅNE LÄN</t>
        </is>
      </c>
      <c r="E169" t="inlineStr">
        <is>
          <t>HÄSSLEHOLM</t>
        </is>
      </c>
      <c r="G169" t="n">
        <v>2.5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28413-2019</t>
        </is>
      </c>
      <c r="B170" s="1" t="n">
        <v>43626</v>
      </c>
      <c r="C170" s="1" t="n">
        <v>45190</v>
      </c>
      <c r="D170" t="inlineStr">
        <is>
          <t>SKÅNE LÄN</t>
        </is>
      </c>
      <c r="E170" t="inlineStr">
        <is>
          <t>HÄSSLEHOLM</t>
        </is>
      </c>
      <c r="G170" t="n">
        <v>2.4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29042-2019</t>
        </is>
      </c>
      <c r="B171" s="1" t="n">
        <v>43628</v>
      </c>
      <c r="C171" s="1" t="n">
        <v>45190</v>
      </c>
      <c r="D171" t="inlineStr">
        <is>
          <t>SKÅNE LÄN</t>
        </is>
      </c>
      <c r="E171" t="inlineStr">
        <is>
          <t>HÄSSLEHOLM</t>
        </is>
      </c>
      <c r="G171" t="n">
        <v>2.6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29766-2019</t>
        </is>
      </c>
      <c r="B172" s="1" t="n">
        <v>43632</v>
      </c>
      <c r="C172" s="1" t="n">
        <v>45190</v>
      </c>
      <c r="D172" t="inlineStr">
        <is>
          <t>SKÅNE LÄN</t>
        </is>
      </c>
      <c r="E172" t="inlineStr">
        <is>
          <t>HÄSSLEHOLM</t>
        </is>
      </c>
      <c r="G172" t="n">
        <v>4.9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30059-2019</t>
        </is>
      </c>
      <c r="B173" s="1" t="n">
        <v>43633</v>
      </c>
      <c r="C173" s="1" t="n">
        <v>45190</v>
      </c>
      <c r="D173" t="inlineStr">
        <is>
          <t>SKÅNE LÄN</t>
        </is>
      </c>
      <c r="E173" t="inlineStr">
        <is>
          <t>HÄSSLEHOLM</t>
        </is>
      </c>
      <c r="G173" t="n">
        <v>3.5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31760-2019</t>
        </is>
      </c>
      <c r="B174" s="1" t="n">
        <v>43642</v>
      </c>
      <c r="C174" s="1" t="n">
        <v>45190</v>
      </c>
      <c r="D174" t="inlineStr">
        <is>
          <t>SKÅNE LÄN</t>
        </is>
      </c>
      <c r="E174" t="inlineStr">
        <is>
          <t>HÄSSLEHOLM</t>
        </is>
      </c>
      <c r="G174" t="n">
        <v>3.3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31936-2019</t>
        </is>
      </c>
      <c r="B175" s="1" t="n">
        <v>43642</v>
      </c>
      <c r="C175" s="1" t="n">
        <v>45190</v>
      </c>
      <c r="D175" t="inlineStr">
        <is>
          <t>SKÅNE LÄN</t>
        </is>
      </c>
      <c r="E175" t="inlineStr">
        <is>
          <t>HÄSSLEHOLM</t>
        </is>
      </c>
      <c r="G175" t="n">
        <v>0.8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32714-2019</t>
        </is>
      </c>
      <c r="B176" s="1" t="n">
        <v>43647</v>
      </c>
      <c r="C176" s="1" t="n">
        <v>45190</v>
      </c>
      <c r="D176" t="inlineStr">
        <is>
          <t>SKÅNE LÄN</t>
        </is>
      </c>
      <c r="E176" t="inlineStr">
        <is>
          <t>HÄSSLEHOLM</t>
        </is>
      </c>
      <c r="G176" t="n">
        <v>8.4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34714-2019</t>
        </is>
      </c>
      <c r="B177" s="1" t="n">
        <v>43648</v>
      </c>
      <c r="C177" s="1" t="n">
        <v>45190</v>
      </c>
      <c r="D177" t="inlineStr">
        <is>
          <t>SKÅNE LÄN</t>
        </is>
      </c>
      <c r="E177" t="inlineStr">
        <is>
          <t>HÄSSLEHOLM</t>
        </is>
      </c>
      <c r="F177" t="inlineStr">
        <is>
          <t>Övriga Aktiebolag</t>
        </is>
      </c>
      <c r="G177" t="n">
        <v>1.5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34711-2019</t>
        </is>
      </c>
      <c r="B178" s="1" t="n">
        <v>43648</v>
      </c>
      <c r="C178" s="1" t="n">
        <v>45190</v>
      </c>
      <c r="D178" t="inlineStr">
        <is>
          <t>SKÅNE LÄN</t>
        </is>
      </c>
      <c r="E178" t="inlineStr">
        <is>
          <t>HÄSSLEHOLM</t>
        </is>
      </c>
      <c r="F178" t="inlineStr">
        <is>
          <t>Övriga Aktiebolag</t>
        </is>
      </c>
      <c r="G178" t="n">
        <v>1.6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32999-2019</t>
        </is>
      </c>
      <c r="B179" s="1" t="n">
        <v>43649</v>
      </c>
      <c r="C179" s="1" t="n">
        <v>45190</v>
      </c>
      <c r="D179" t="inlineStr">
        <is>
          <t>SKÅNE LÄN</t>
        </is>
      </c>
      <c r="E179" t="inlineStr">
        <is>
          <t>HÄSSLEHOLM</t>
        </is>
      </c>
      <c r="G179" t="n">
        <v>0.7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 ht="15" customHeight="1">
      <c r="A180" t="inlineStr">
        <is>
          <t>A 32998-2019</t>
        </is>
      </c>
      <c r="B180" s="1" t="n">
        <v>43649</v>
      </c>
      <c r="C180" s="1" t="n">
        <v>45190</v>
      </c>
      <c r="D180" t="inlineStr">
        <is>
          <t>SKÅNE LÄN</t>
        </is>
      </c>
      <c r="E180" t="inlineStr">
        <is>
          <t>HÄSSLEHOLM</t>
        </is>
      </c>
      <c r="G180" t="n">
        <v>3.7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 ht="15" customHeight="1">
      <c r="A181" t="inlineStr">
        <is>
          <t>A 33258-2019</t>
        </is>
      </c>
      <c r="B181" s="1" t="n">
        <v>43650</v>
      </c>
      <c r="C181" s="1" t="n">
        <v>45190</v>
      </c>
      <c r="D181" t="inlineStr">
        <is>
          <t>SKÅNE LÄN</t>
        </is>
      </c>
      <c r="E181" t="inlineStr">
        <is>
          <t>HÄSSLEHOLM</t>
        </is>
      </c>
      <c r="G181" t="n">
        <v>2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  <row r="182" ht="15" customHeight="1">
      <c r="A182" t="inlineStr">
        <is>
          <t>A 33344-2019</t>
        </is>
      </c>
      <c r="B182" s="1" t="n">
        <v>43650</v>
      </c>
      <c r="C182" s="1" t="n">
        <v>45190</v>
      </c>
      <c r="D182" t="inlineStr">
        <is>
          <t>SKÅNE LÄN</t>
        </is>
      </c>
      <c r="E182" t="inlineStr">
        <is>
          <t>HÄSSLEHOLM</t>
        </is>
      </c>
      <c r="G182" t="n">
        <v>0.4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s="2" t="inlineStr"/>
    </row>
    <row r="183" ht="15" customHeight="1">
      <c r="A183" t="inlineStr">
        <is>
          <t>A 33526-2019</t>
        </is>
      </c>
      <c r="B183" s="1" t="n">
        <v>43651</v>
      </c>
      <c r="C183" s="1" t="n">
        <v>45190</v>
      </c>
      <c r="D183" t="inlineStr">
        <is>
          <t>SKÅNE LÄN</t>
        </is>
      </c>
      <c r="E183" t="inlineStr">
        <is>
          <t>HÄSSLEHOLM</t>
        </is>
      </c>
      <c r="G183" t="n">
        <v>0.9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inlineStr"/>
    </row>
    <row r="184" ht="15" customHeight="1">
      <c r="A184" t="inlineStr">
        <is>
          <t>A 33693-2019</t>
        </is>
      </c>
      <c r="B184" s="1" t="n">
        <v>43651</v>
      </c>
      <c r="C184" s="1" t="n">
        <v>45190</v>
      </c>
      <c r="D184" t="inlineStr">
        <is>
          <t>SKÅNE LÄN</t>
        </is>
      </c>
      <c r="E184" t="inlineStr">
        <is>
          <t>HÄSSLEHOLM</t>
        </is>
      </c>
      <c r="G184" t="n">
        <v>1.1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s="2" t="inlineStr"/>
    </row>
    <row r="185" ht="15" customHeight="1">
      <c r="A185" t="inlineStr">
        <is>
          <t>A 33691-2019</t>
        </is>
      </c>
      <c r="B185" s="1" t="n">
        <v>43651</v>
      </c>
      <c r="C185" s="1" t="n">
        <v>45190</v>
      </c>
      <c r="D185" t="inlineStr">
        <is>
          <t>SKÅNE LÄN</t>
        </is>
      </c>
      <c r="E185" t="inlineStr">
        <is>
          <t>HÄSSLEHOLM</t>
        </is>
      </c>
      <c r="G185" t="n">
        <v>8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inlineStr"/>
    </row>
    <row r="186" ht="15" customHeight="1">
      <c r="A186" t="inlineStr">
        <is>
          <t>A 34069-2019</t>
        </is>
      </c>
      <c r="B186" s="1" t="n">
        <v>43654</v>
      </c>
      <c r="C186" s="1" t="n">
        <v>45190</v>
      </c>
      <c r="D186" t="inlineStr">
        <is>
          <t>SKÅNE LÄN</t>
        </is>
      </c>
      <c r="E186" t="inlineStr">
        <is>
          <t>HÄSSLEHOLM</t>
        </is>
      </c>
      <c r="G186" t="n">
        <v>3.3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s="2" t="inlineStr"/>
    </row>
    <row r="187" ht="15" customHeight="1">
      <c r="A187" t="inlineStr">
        <is>
          <t>A 34072-2019</t>
        </is>
      </c>
      <c r="B187" s="1" t="n">
        <v>43654</v>
      </c>
      <c r="C187" s="1" t="n">
        <v>45190</v>
      </c>
      <c r="D187" t="inlineStr">
        <is>
          <t>SKÅNE LÄN</t>
        </is>
      </c>
      <c r="E187" t="inlineStr">
        <is>
          <t>HÄSSLEHOLM</t>
        </is>
      </c>
      <c r="G187" t="n">
        <v>4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s="2" t="inlineStr"/>
    </row>
    <row r="188" ht="15" customHeight="1">
      <c r="A188" t="inlineStr">
        <is>
          <t>A 34140-2019</t>
        </is>
      </c>
      <c r="B188" s="1" t="n">
        <v>43654</v>
      </c>
      <c r="C188" s="1" t="n">
        <v>45190</v>
      </c>
      <c r="D188" t="inlineStr">
        <is>
          <t>SKÅNE LÄN</t>
        </is>
      </c>
      <c r="E188" t="inlineStr">
        <is>
          <t>HÄSSLEHOLM</t>
        </is>
      </c>
      <c r="G188" t="n">
        <v>2.8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s="2" t="inlineStr"/>
    </row>
    <row r="189" ht="15" customHeight="1">
      <c r="A189" t="inlineStr">
        <is>
          <t>A 34073-2019</t>
        </is>
      </c>
      <c r="B189" s="1" t="n">
        <v>43654</v>
      </c>
      <c r="C189" s="1" t="n">
        <v>45190</v>
      </c>
      <c r="D189" t="inlineStr">
        <is>
          <t>SKÅNE LÄN</t>
        </is>
      </c>
      <c r="E189" t="inlineStr">
        <is>
          <t>HÄSSLEHOLM</t>
        </is>
      </c>
      <c r="G189" t="n">
        <v>1.1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s="2" t="inlineStr"/>
    </row>
    <row r="190" ht="15" customHeight="1">
      <c r="A190" t="inlineStr">
        <is>
          <t>A 36240-2019</t>
        </is>
      </c>
      <c r="B190" s="1" t="n">
        <v>43659</v>
      </c>
      <c r="C190" s="1" t="n">
        <v>45190</v>
      </c>
      <c r="D190" t="inlineStr">
        <is>
          <t>SKÅNE LÄN</t>
        </is>
      </c>
      <c r="E190" t="inlineStr">
        <is>
          <t>HÄSSLEHOLM</t>
        </is>
      </c>
      <c r="G190" t="n">
        <v>0.7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s="2" t="inlineStr"/>
    </row>
    <row r="191" ht="15" customHeight="1">
      <c r="A191" t="inlineStr">
        <is>
          <t>A 36238-2019</t>
        </is>
      </c>
      <c r="B191" s="1" t="n">
        <v>43659</v>
      </c>
      <c r="C191" s="1" t="n">
        <v>45190</v>
      </c>
      <c r="D191" t="inlineStr">
        <is>
          <t>SKÅNE LÄN</t>
        </is>
      </c>
      <c r="E191" t="inlineStr">
        <is>
          <t>HÄSSLEHOLM</t>
        </is>
      </c>
      <c r="G191" t="n">
        <v>2.2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s="2" t="inlineStr"/>
    </row>
    <row r="192" ht="15" customHeight="1">
      <c r="A192" t="inlineStr">
        <is>
          <t>A 36553-2019</t>
        </is>
      </c>
      <c r="B192" s="1" t="n">
        <v>43668</v>
      </c>
      <c r="C192" s="1" t="n">
        <v>45190</v>
      </c>
      <c r="D192" t="inlineStr">
        <is>
          <t>SKÅNE LÄN</t>
        </is>
      </c>
      <c r="E192" t="inlineStr">
        <is>
          <t>HÄSSLEHOLM</t>
        </is>
      </c>
      <c r="G192" t="n">
        <v>2.6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s="2" t="inlineStr"/>
    </row>
    <row r="193" ht="15" customHeight="1">
      <c r="A193" t="inlineStr">
        <is>
          <t>A 36550-2019</t>
        </is>
      </c>
      <c r="B193" s="1" t="n">
        <v>43668</v>
      </c>
      <c r="C193" s="1" t="n">
        <v>45190</v>
      </c>
      <c r="D193" t="inlineStr">
        <is>
          <t>SKÅNE LÄN</t>
        </is>
      </c>
      <c r="E193" t="inlineStr">
        <is>
          <t>HÄSSLEHOLM</t>
        </is>
      </c>
      <c r="G193" t="n">
        <v>0.7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s="2" t="inlineStr"/>
    </row>
    <row r="194" ht="15" customHeight="1">
      <c r="A194" t="inlineStr">
        <is>
          <t>A 37540-2019</t>
        </is>
      </c>
      <c r="B194" s="1" t="n">
        <v>43678</v>
      </c>
      <c r="C194" s="1" t="n">
        <v>45190</v>
      </c>
      <c r="D194" t="inlineStr">
        <is>
          <t>SKÅNE LÄN</t>
        </is>
      </c>
      <c r="E194" t="inlineStr">
        <is>
          <t>HÄSSLEHOLM</t>
        </is>
      </c>
      <c r="G194" t="n">
        <v>7.9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s="2" t="inlineStr"/>
    </row>
    <row r="195" ht="15" customHeight="1">
      <c r="A195" t="inlineStr">
        <is>
          <t>A 37761-2019</t>
        </is>
      </c>
      <c r="B195" s="1" t="n">
        <v>43682</v>
      </c>
      <c r="C195" s="1" t="n">
        <v>45190</v>
      </c>
      <c r="D195" t="inlineStr">
        <is>
          <t>SKÅNE LÄN</t>
        </is>
      </c>
      <c r="E195" t="inlineStr">
        <is>
          <t>HÄSSLEHOLM</t>
        </is>
      </c>
      <c r="G195" t="n">
        <v>0.7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s="2" t="inlineStr"/>
    </row>
    <row r="196" ht="15" customHeight="1">
      <c r="A196" t="inlineStr">
        <is>
          <t>A 37765-2019</t>
        </is>
      </c>
      <c r="B196" s="1" t="n">
        <v>43682</v>
      </c>
      <c r="C196" s="1" t="n">
        <v>45190</v>
      </c>
      <c r="D196" t="inlineStr">
        <is>
          <t>SKÅNE LÄN</t>
        </is>
      </c>
      <c r="E196" t="inlineStr">
        <is>
          <t>HÄSSLEHOLM</t>
        </is>
      </c>
      <c r="G196" t="n">
        <v>0.7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s="2" t="inlineStr"/>
    </row>
    <row r="197" ht="15" customHeight="1">
      <c r="A197" t="inlineStr">
        <is>
          <t>A 38673-2019</t>
        </is>
      </c>
      <c r="B197" s="1" t="n">
        <v>43686</v>
      </c>
      <c r="C197" s="1" t="n">
        <v>45190</v>
      </c>
      <c r="D197" t="inlineStr">
        <is>
          <t>SKÅNE LÄN</t>
        </is>
      </c>
      <c r="E197" t="inlineStr">
        <is>
          <t>HÄSSLEHOLM</t>
        </is>
      </c>
      <c r="G197" t="n">
        <v>0.9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s="2" t="inlineStr"/>
    </row>
    <row r="198" ht="15" customHeight="1">
      <c r="A198" t="inlineStr">
        <is>
          <t>A 38806-2019</t>
        </is>
      </c>
      <c r="B198" s="1" t="n">
        <v>43688</v>
      </c>
      <c r="C198" s="1" t="n">
        <v>45190</v>
      </c>
      <c r="D198" t="inlineStr">
        <is>
          <t>SKÅNE LÄN</t>
        </is>
      </c>
      <c r="E198" t="inlineStr">
        <is>
          <t>HÄSSLEHOLM</t>
        </is>
      </c>
      <c r="G198" t="n">
        <v>1.8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s="2" t="inlineStr"/>
    </row>
    <row r="199" ht="15" customHeight="1">
      <c r="A199" t="inlineStr">
        <is>
          <t>A 38808-2019</t>
        </is>
      </c>
      <c r="B199" s="1" t="n">
        <v>43688</v>
      </c>
      <c r="C199" s="1" t="n">
        <v>45190</v>
      </c>
      <c r="D199" t="inlineStr">
        <is>
          <t>SKÅNE LÄN</t>
        </is>
      </c>
      <c r="E199" t="inlineStr">
        <is>
          <t>HÄSSLEHOLM</t>
        </is>
      </c>
      <c r="G199" t="n">
        <v>1.7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s="2" t="inlineStr"/>
    </row>
    <row r="200" ht="15" customHeight="1">
      <c r="A200" t="inlineStr">
        <is>
          <t>A 38805-2019</t>
        </is>
      </c>
      <c r="B200" s="1" t="n">
        <v>43688</v>
      </c>
      <c r="C200" s="1" t="n">
        <v>45190</v>
      </c>
      <c r="D200" t="inlineStr">
        <is>
          <t>SKÅNE LÄN</t>
        </is>
      </c>
      <c r="E200" t="inlineStr">
        <is>
          <t>HÄSSLEHOLM</t>
        </is>
      </c>
      <c r="G200" t="n">
        <v>0.4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s="2" t="inlineStr"/>
    </row>
    <row r="201" ht="15" customHeight="1">
      <c r="A201" t="inlineStr">
        <is>
          <t>A 39502-2019</t>
        </is>
      </c>
      <c r="B201" s="1" t="n">
        <v>43691</v>
      </c>
      <c r="C201" s="1" t="n">
        <v>45190</v>
      </c>
      <c r="D201" t="inlineStr">
        <is>
          <t>SKÅNE LÄN</t>
        </is>
      </c>
      <c r="E201" t="inlineStr">
        <is>
          <t>HÄSSLEHOLM</t>
        </is>
      </c>
      <c r="G201" t="n">
        <v>3.8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s="2" t="inlineStr"/>
    </row>
    <row r="202" ht="15" customHeight="1">
      <c r="A202" t="inlineStr">
        <is>
          <t>A 39507-2019</t>
        </is>
      </c>
      <c r="B202" s="1" t="n">
        <v>43691</v>
      </c>
      <c r="C202" s="1" t="n">
        <v>45190</v>
      </c>
      <c r="D202" t="inlineStr">
        <is>
          <t>SKÅNE LÄN</t>
        </is>
      </c>
      <c r="E202" t="inlineStr">
        <is>
          <t>HÄSSLEHOLM</t>
        </is>
      </c>
      <c r="G202" t="n">
        <v>5.7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s="2" t="inlineStr"/>
    </row>
    <row r="203" ht="15" customHeight="1">
      <c r="A203" t="inlineStr">
        <is>
          <t>A 40262-2019</t>
        </is>
      </c>
      <c r="B203" s="1" t="n">
        <v>43695</v>
      </c>
      <c r="C203" s="1" t="n">
        <v>45190</v>
      </c>
      <c r="D203" t="inlineStr">
        <is>
          <t>SKÅNE LÄN</t>
        </is>
      </c>
      <c r="E203" t="inlineStr">
        <is>
          <t>HÄSSLEHOLM</t>
        </is>
      </c>
      <c r="G203" t="n">
        <v>1.3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s="2" t="inlineStr"/>
    </row>
    <row r="204" ht="15" customHeight="1">
      <c r="A204" t="inlineStr">
        <is>
          <t>A 41485-2019</t>
        </is>
      </c>
      <c r="B204" s="1" t="n">
        <v>43696</v>
      </c>
      <c r="C204" s="1" t="n">
        <v>45190</v>
      </c>
      <c r="D204" t="inlineStr">
        <is>
          <t>SKÅNE LÄN</t>
        </is>
      </c>
      <c r="E204" t="inlineStr">
        <is>
          <t>HÄSSLEHOLM</t>
        </is>
      </c>
      <c r="G204" t="n">
        <v>1.7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s="2" t="inlineStr"/>
    </row>
    <row r="205" ht="15" customHeight="1">
      <c r="A205" t="inlineStr">
        <is>
          <t>A 41068-2019</t>
        </is>
      </c>
      <c r="B205" s="1" t="n">
        <v>43698</v>
      </c>
      <c r="C205" s="1" t="n">
        <v>45190</v>
      </c>
      <c r="D205" t="inlineStr">
        <is>
          <t>SKÅNE LÄN</t>
        </is>
      </c>
      <c r="E205" t="inlineStr">
        <is>
          <t>HÄSSLEHOLM</t>
        </is>
      </c>
      <c r="G205" t="n">
        <v>3.7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s="2" t="inlineStr"/>
    </row>
    <row r="206" ht="15" customHeight="1">
      <c r="A206" t="inlineStr">
        <is>
          <t>A 41120-2019</t>
        </is>
      </c>
      <c r="B206" s="1" t="n">
        <v>43698</v>
      </c>
      <c r="C206" s="1" t="n">
        <v>45190</v>
      </c>
      <c r="D206" t="inlineStr">
        <is>
          <t>SKÅNE LÄN</t>
        </is>
      </c>
      <c r="E206" t="inlineStr">
        <is>
          <t>HÄSSLEHOLM</t>
        </is>
      </c>
      <c r="G206" t="n">
        <v>7.9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s="2" t="inlineStr"/>
    </row>
    <row r="207" ht="15" customHeight="1">
      <c r="A207" t="inlineStr">
        <is>
          <t>A 41439-2019</t>
        </is>
      </c>
      <c r="B207" s="1" t="n">
        <v>43698</v>
      </c>
      <c r="C207" s="1" t="n">
        <v>45190</v>
      </c>
      <c r="D207" t="inlineStr">
        <is>
          <t>SKÅNE LÄN</t>
        </is>
      </c>
      <c r="E207" t="inlineStr">
        <is>
          <t>HÄSSLEHOLM</t>
        </is>
      </c>
      <c r="G207" t="n">
        <v>0.8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s="2" t="inlineStr"/>
    </row>
    <row r="208" ht="15" customHeight="1">
      <c r="A208" t="inlineStr">
        <is>
          <t>A 43674-2019</t>
        </is>
      </c>
      <c r="B208" s="1" t="n">
        <v>43704</v>
      </c>
      <c r="C208" s="1" t="n">
        <v>45190</v>
      </c>
      <c r="D208" t="inlineStr">
        <is>
          <t>SKÅNE LÄN</t>
        </is>
      </c>
      <c r="E208" t="inlineStr">
        <is>
          <t>HÄSSLEHOLM</t>
        </is>
      </c>
      <c r="G208" t="n">
        <v>5.3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s="2" t="inlineStr"/>
    </row>
    <row r="209" ht="15" customHeight="1">
      <c r="A209" t="inlineStr">
        <is>
          <t>A 43547-2019</t>
        </is>
      </c>
      <c r="B209" s="1" t="n">
        <v>43706</v>
      </c>
      <c r="C209" s="1" t="n">
        <v>45190</v>
      </c>
      <c r="D209" t="inlineStr">
        <is>
          <t>SKÅNE LÄN</t>
        </is>
      </c>
      <c r="E209" t="inlineStr">
        <is>
          <t>HÄSSLEHOLM</t>
        </is>
      </c>
      <c r="G209" t="n">
        <v>1.7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s="2" t="inlineStr"/>
    </row>
    <row r="210" ht="15" customHeight="1">
      <c r="A210" t="inlineStr">
        <is>
          <t>A 44032-2019</t>
        </is>
      </c>
      <c r="B210" s="1" t="n">
        <v>43710</v>
      </c>
      <c r="C210" s="1" t="n">
        <v>45190</v>
      </c>
      <c r="D210" t="inlineStr">
        <is>
          <t>SKÅNE LÄN</t>
        </is>
      </c>
      <c r="E210" t="inlineStr">
        <is>
          <t>HÄSSLEHOLM</t>
        </is>
      </c>
      <c r="G210" t="n">
        <v>0.6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s="2" t="inlineStr"/>
    </row>
    <row r="211" ht="15" customHeight="1">
      <c r="A211" t="inlineStr">
        <is>
          <t>A 44255-2019</t>
        </is>
      </c>
      <c r="B211" s="1" t="n">
        <v>43710</v>
      </c>
      <c r="C211" s="1" t="n">
        <v>45190</v>
      </c>
      <c r="D211" t="inlineStr">
        <is>
          <t>SKÅNE LÄN</t>
        </is>
      </c>
      <c r="E211" t="inlineStr">
        <is>
          <t>HÄSSLEHOLM</t>
        </is>
      </c>
      <c r="G211" t="n">
        <v>4.3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s="2" t="inlineStr"/>
    </row>
    <row r="212" ht="15" customHeight="1">
      <c r="A212" t="inlineStr">
        <is>
          <t>A 44256-2019</t>
        </is>
      </c>
      <c r="B212" s="1" t="n">
        <v>43710</v>
      </c>
      <c r="C212" s="1" t="n">
        <v>45190</v>
      </c>
      <c r="D212" t="inlineStr">
        <is>
          <t>SKÅNE LÄN</t>
        </is>
      </c>
      <c r="E212" t="inlineStr">
        <is>
          <t>HÄSSLEHOLM</t>
        </is>
      </c>
      <c r="G212" t="n">
        <v>5.3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s="2" t="inlineStr"/>
    </row>
    <row r="213" ht="15" customHeight="1">
      <c r="A213" t="inlineStr">
        <is>
          <t>A 44546-2019</t>
        </is>
      </c>
      <c r="B213" s="1" t="n">
        <v>43711</v>
      </c>
      <c r="C213" s="1" t="n">
        <v>45190</v>
      </c>
      <c r="D213" t="inlineStr">
        <is>
          <t>SKÅNE LÄN</t>
        </is>
      </c>
      <c r="E213" t="inlineStr">
        <is>
          <t>HÄSSLEHOLM</t>
        </is>
      </c>
      <c r="G213" t="n">
        <v>0.5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s="2" t="inlineStr"/>
    </row>
    <row r="214" ht="15" customHeight="1">
      <c r="A214" t="inlineStr">
        <is>
          <t>A 45811-2019</t>
        </is>
      </c>
      <c r="B214" s="1" t="n">
        <v>43711</v>
      </c>
      <c r="C214" s="1" t="n">
        <v>45190</v>
      </c>
      <c r="D214" t="inlineStr">
        <is>
          <t>SKÅNE LÄN</t>
        </is>
      </c>
      <c r="E214" t="inlineStr">
        <is>
          <t>HÄSSLEHOLM</t>
        </is>
      </c>
      <c r="G214" t="n">
        <v>2.4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s="2" t="inlineStr"/>
    </row>
    <row r="215" ht="15" customHeight="1">
      <c r="A215" t="inlineStr">
        <is>
          <t>A 45843-2019</t>
        </is>
      </c>
      <c r="B215" s="1" t="n">
        <v>43711</v>
      </c>
      <c r="C215" s="1" t="n">
        <v>45190</v>
      </c>
      <c r="D215" t="inlineStr">
        <is>
          <t>SKÅNE LÄN</t>
        </is>
      </c>
      <c r="E215" t="inlineStr">
        <is>
          <t>HÄSSLEHOLM</t>
        </is>
      </c>
      <c r="G215" t="n">
        <v>0.8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s="2" t="inlineStr"/>
    </row>
    <row r="216" ht="15" customHeight="1">
      <c r="A216" t="inlineStr">
        <is>
          <t>A 44543-2019</t>
        </is>
      </c>
      <c r="B216" s="1" t="n">
        <v>43711</v>
      </c>
      <c r="C216" s="1" t="n">
        <v>45190</v>
      </c>
      <c r="D216" t="inlineStr">
        <is>
          <t>SKÅNE LÄN</t>
        </is>
      </c>
      <c r="E216" t="inlineStr">
        <is>
          <t>HÄSSLEHOLM</t>
        </is>
      </c>
      <c r="G216" t="n">
        <v>2.1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s="2" t="inlineStr"/>
    </row>
    <row r="217" ht="15" customHeight="1">
      <c r="A217" t="inlineStr">
        <is>
          <t>A 45238-2019</t>
        </is>
      </c>
      <c r="B217" s="1" t="n">
        <v>43713</v>
      </c>
      <c r="C217" s="1" t="n">
        <v>45190</v>
      </c>
      <c r="D217" t="inlineStr">
        <is>
          <t>SKÅNE LÄN</t>
        </is>
      </c>
      <c r="E217" t="inlineStr">
        <is>
          <t>HÄSSLEHOLM</t>
        </is>
      </c>
      <c r="G217" t="n">
        <v>0.5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s="2" t="inlineStr"/>
    </row>
    <row r="218" ht="15" customHeight="1">
      <c r="A218" t="inlineStr">
        <is>
          <t>A 45836-2019</t>
        </is>
      </c>
      <c r="B218" s="1" t="n">
        <v>43717</v>
      </c>
      <c r="C218" s="1" t="n">
        <v>45190</v>
      </c>
      <c r="D218" t="inlineStr">
        <is>
          <t>SKÅNE LÄN</t>
        </is>
      </c>
      <c r="E218" t="inlineStr">
        <is>
          <t>HÄSSLEHOLM</t>
        </is>
      </c>
      <c r="G218" t="n">
        <v>1.1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s="2" t="inlineStr"/>
    </row>
    <row r="219" ht="15" customHeight="1">
      <c r="A219" t="inlineStr">
        <is>
          <t>A 46520-2019</t>
        </is>
      </c>
      <c r="B219" s="1" t="n">
        <v>43717</v>
      </c>
      <c r="C219" s="1" t="n">
        <v>45190</v>
      </c>
      <c r="D219" t="inlineStr">
        <is>
          <t>SKÅNE LÄN</t>
        </is>
      </c>
      <c r="E219" t="inlineStr">
        <is>
          <t>HÄSSLEHOLM</t>
        </is>
      </c>
      <c r="G219" t="n">
        <v>9.300000000000001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s="2" t="inlineStr"/>
    </row>
    <row r="220" ht="15" customHeight="1">
      <c r="A220" t="inlineStr">
        <is>
          <t>A 45831-2019</t>
        </is>
      </c>
      <c r="B220" s="1" t="n">
        <v>43717</v>
      </c>
      <c r="C220" s="1" t="n">
        <v>45190</v>
      </c>
      <c r="D220" t="inlineStr">
        <is>
          <t>SKÅNE LÄN</t>
        </is>
      </c>
      <c r="E220" t="inlineStr">
        <is>
          <t>HÄSSLEHOLM</t>
        </is>
      </c>
      <c r="G220" t="n">
        <v>1.8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s="2" t="inlineStr"/>
    </row>
    <row r="221" ht="15" customHeight="1">
      <c r="A221" t="inlineStr">
        <is>
          <t>A 48309-2019</t>
        </is>
      </c>
      <c r="B221" s="1" t="n">
        <v>43726</v>
      </c>
      <c r="C221" s="1" t="n">
        <v>45190</v>
      </c>
      <c r="D221" t="inlineStr">
        <is>
          <t>SKÅNE LÄN</t>
        </is>
      </c>
      <c r="E221" t="inlineStr">
        <is>
          <t>HÄSSLEHOLM</t>
        </is>
      </c>
      <c r="G221" t="n">
        <v>4.5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s="2" t="inlineStr"/>
    </row>
    <row r="222" ht="15" customHeight="1">
      <c r="A222" t="inlineStr">
        <is>
          <t>A 48363-2019</t>
        </is>
      </c>
      <c r="B222" s="1" t="n">
        <v>43726</v>
      </c>
      <c r="C222" s="1" t="n">
        <v>45190</v>
      </c>
      <c r="D222" t="inlineStr">
        <is>
          <t>SKÅNE LÄN</t>
        </is>
      </c>
      <c r="E222" t="inlineStr">
        <is>
          <t>HÄSSLEHOLM</t>
        </is>
      </c>
      <c r="G222" t="n">
        <v>4.7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s="2" t="inlineStr"/>
    </row>
    <row r="223" ht="15" customHeight="1">
      <c r="A223" t="inlineStr">
        <is>
          <t>A 48601-2019</t>
        </is>
      </c>
      <c r="B223" s="1" t="n">
        <v>43727</v>
      </c>
      <c r="C223" s="1" t="n">
        <v>45190</v>
      </c>
      <c r="D223" t="inlineStr">
        <is>
          <t>SKÅNE LÄN</t>
        </is>
      </c>
      <c r="E223" t="inlineStr">
        <is>
          <t>HÄSSLEHOLM</t>
        </is>
      </c>
      <c r="G223" t="n">
        <v>1.1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s="2" t="inlineStr"/>
    </row>
    <row r="224" ht="15" customHeight="1">
      <c r="A224" t="inlineStr">
        <is>
          <t>A 48602-2019</t>
        </is>
      </c>
      <c r="B224" s="1" t="n">
        <v>43727</v>
      </c>
      <c r="C224" s="1" t="n">
        <v>45190</v>
      </c>
      <c r="D224" t="inlineStr">
        <is>
          <t>SKÅNE LÄN</t>
        </is>
      </c>
      <c r="E224" t="inlineStr">
        <is>
          <t>HÄSSLEHOLM</t>
        </is>
      </c>
      <c r="G224" t="n">
        <v>0.7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s="2" t="inlineStr"/>
    </row>
    <row r="225" ht="15" customHeight="1">
      <c r="A225" t="inlineStr">
        <is>
          <t>A 49028-2019</t>
        </is>
      </c>
      <c r="B225" s="1" t="n">
        <v>43731</v>
      </c>
      <c r="C225" s="1" t="n">
        <v>45190</v>
      </c>
      <c r="D225" t="inlineStr">
        <is>
          <t>SKÅNE LÄN</t>
        </is>
      </c>
      <c r="E225" t="inlineStr">
        <is>
          <t>HÄSSLEHOLM</t>
        </is>
      </c>
      <c r="G225" t="n">
        <v>0.5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s="2" t="inlineStr"/>
    </row>
    <row r="226" ht="15" customHeight="1">
      <c r="A226" t="inlineStr">
        <is>
          <t>A 51581-2019</t>
        </is>
      </c>
      <c r="B226" s="1" t="n">
        <v>43740</v>
      </c>
      <c r="C226" s="1" t="n">
        <v>45190</v>
      </c>
      <c r="D226" t="inlineStr">
        <is>
          <t>SKÅNE LÄN</t>
        </is>
      </c>
      <c r="E226" t="inlineStr">
        <is>
          <t>HÄSSLEHOLM</t>
        </is>
      </c>
      <c r="G226" t="n">
        <v>0.5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s="2" t="inlineStr"/>
    </row>
    <row r="227" ht="15" customHeight="1">
      <c r="A227" t="inlineStr">
        <is>
          <t>A 52964-2019</t>
        </is>
      </c>
      <c r="B227" s="1" t="n">
        <v>43740</v>
      </c>
      <c r="C227" s="1" t="n">
        <v>45190</v>
      </c>
      <c r="D227" t="inlineStr">
        <is>
          <t>SKÅNE LÄN</t>
        </is>
      </c>
      <c r="E227" t="inlineStr">
        <is>
          <t>HÄSSLEHOLM</t>
        </is>
      </c>
      <c r="G227" t="n">
        <v>7.5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s="2" t="inlineStr"/>
    </row>
    <row r="228" ht="15" customHeight="1">
      <c r="A228" t="inlineStr">
        <is>
          <t>A 51543-2019</t>
        </is>
      </c>
      <c r="B228" s="1" t="n">
        <v>43740</v>
      </c>
      <c r="C228" s="1" t="n">
        <v>45190</v>
      </c>
      <c r="D228" t="inlineStr">
        <is>
          <t>SKÅNE LÄN</t>
        </is>
      </c>
      <c r="E228" t="inlineStr">
        <is>
          <t>HÄSSLEHOLM</t>
        </is>
      </c>
      <c r="G228" t="n">
        <v>4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s="2" t="inlineStr"/>
    </row>
    <row r="229" ht="15" customHeight="1">
      <c r="A229" t="inlineStr">
        <is>
          <t>A 51476-2019</t>
        </is>
      </c>
      <c r="B229" s="1" t="n">
        <v>43740</v>
      </c>
      <c r="C229" s="1" t="n">
        <v>45190</v>
      </c>
      <c r="D229" t="inlineStr">
        <is>
          <t>SKÅNE LÄN</t>
        </is>
      </c>
      <c r="E229" t="inlineStr">
        <is>
          <t>HÄSSLEHOLM</t>
        </is>
      </c>
      <c r="G229" t="n">
        <v>3.8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s="2" t="inlineStr"/>
    </row>
    <row r="230" ht="15" customHeight="1">
      <c r="A230" t="inlineStr">
        <is>
          <t>A 51579-2019</t>
        </is>
      </c>
      <c r="B230" s="1" t="n">
        <v>43740</v>
      </c>
      <c r="C230" s="1" t="n">
        <v>45190</v>
      </c>
      <c r="D230" t="inlineStr">
        <is>
          <t>SKÅNE LÄN</t>
        </is>
      </c>
      <c r="E230" t="inlineStr">
        <is>
          <t>HÄSSLEHOLM</t>
        </is>
      </c>
      <c r="G230" t="n">
        <v>1.8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s="2" t="inlineStr"/>
    </row>
    <row r="231" ht="15" customHeight="1">
      <c r="A231" t="inlineStr">
        <is>
          <t>A 51573-2019</t>
        </is>
      </c>
      <c r="B231" s="1" t="n">
        <v>43740</v>
      </c>
      <c r="C231" s="1" t="n">
        <v>45190</v>
      </c>
      <c r="D231" t="inlineStr">
        <is>
          <t>SKÅNE LÄN</t>
        </is>
      </c>
      <c r="E231" t="inlineStr">
        <is>
          <t>HÄSSLEHOLM</t>
        </is>
      </c>
      <c r="G231" t="n">
        <v>1.3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s="2" t="inlineStr"/>
    </row>
    <row r="232" ht="15" customHeight="1">
      <c r="A232" t="inlineStr">
        <is>
          <t>A 51795-2019</t>
        </is>
      </c>
      <c r="B232" s="1" t="n">
        <v>43741</v>
      </c>
      <c r="C232" s="1" t="n">
        <v>45190</v>
      </c>
      <c r="D232" t="inlineStr">
        <is>
          <t>SKÅNE LÄN</t>
        </is>
      </c>
      <c r="E232" t="inlineStr">
        <is>
          <t>HÄSSLEHOLM</t>
        </is>
      </c>
      <c r="G232" t="n">
        <v>2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s="2" t="inlineStr"/>
    </row>
    <row r="233" ht="15" customHeight="1">
      <c r="A233" t="inlineStr">
        <is>
          <t>A 51936-2019</t>
        </is>
      </c>
      <c r="B233" s="1" t="n">
        <v>43741</v>
      </c>
      <c r="C233" s="1" t="n">
        <v>45190</v>
      </c>
      <c r="D233" t="inlineStr">
        <is>
          <t>SKÅNE LÄN</t>
        </is>
      </c>
      <c r="E233" t="inlineStr">
        <is>
          <t>HÄSSLEHOLM</t>
        </is>
      </c>
      <c r="G233" t="n">
        <v>1.8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s="2" t="inlineStr"/>
    </row>
    <row r="234" ht="15" customHeight="1">
      <c r="A234" t="inlineStr">
        <is>
          <t>A 52896-2019</t>
        </is>
      </c>
      <c r="B234" s="1" t="n">
        <v>43746</v>
      </c>
      <c r="C234" s="1" t="n">
        <v>45190</v>
      </c>
      <c r="D234" t="inlineStr">
        <is>
          <t>SKÅNE LÄN</t>
        </is>
      </c>
      <c r="E234" t="inlineStr">
        <is>
          <t>HÄSSLEHOLM</t>
        </is>
      </c>
      <c r="G234" t="n">
        <v>1.2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s="2" t="inlineStr"/>
    </row>
    <row r="235" ht="15" customHeight="1">
      <c r="A235" t="inlineStr">
        <is>
          <t>A 54745-2019</t>
        </is>
      </c>
      <c r="B235" s="1" t="n">
        <v>43749</v>
      </c>
      <c r="C235" s="1" t="n">
        <v>45190</v>
      </c>
      <c r="D235" t="inlineStr">
        <is>
          <t>SKÅNE LÄN</t>
        </is>
      </c>
      <c r="E235" t="inlineStr">
        <is>
          <t>HÄSSLEHOLM</t>
        </is>
      </c>
      <c r="G235" t="n">
        <v>2.5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s="2" t="inlineStr"/>
    </row>
    <row r="236" ht="15" customHeight="1">
      <c r="A236" t="inlineStr">
        <is>
          <t>A 55155-2019</t>
        </is>
      </c>
      <c r="B236" s="1" t="n">
        <v>43752</v>
      </c>
      <c r="C236" s="1" t="n">
        <v>45190</v>
      </c>
      <c r="D236" t="inlineStr">
        <is>
          <t>SKÅNE LÄN</t>
        </is>
      </c>
      <c r="E236" t="inlineStr">
        <is>
          <t>HÄSSLEHOLM</t>
        </is>
      </c>
      <c r="F236" t="inlineStr">
        <is>
          <t>Övriga Aktiebolag</t>
        </is>
      </c>
      <c r="G236" t="n">
        <v>2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s="2" t="inlineStr"/>
    </row>
    <row r="237" ht="15" customHeight="1">
      <c r="A237" t="inlineStr">
        <is>
          <t>A 55167-2019</t>
        </is>
      </c>
      <c r="B237" s="1" t="n">
        <v>43756</v>
      </c>
      <c r="C237" s="1" t="n">
        <v>45190</v>
      </c>
      <c r="D237" t="inlineStr">
        <is>
          <t>SKÅNE LÄN</t>
        </is>
      </c>
      <c r="E237" t="inlineStr">
        <is>
          <t>HÄSSLEHOLM</t>
        </is>
      </c>
      <c r="G237" t="n">
        <v>2.4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s="2" t="inlineStr"/>
    </row>
    <row r="238" ht="15" customHeight="1">
      <c r="A238" t="inlineStr">
        <is>
          <t>A 55087-2019</t>
        </is>
      </c>
      <c r="B238" s="1" t="n">
        <v>43756</v>
      </c>
      <c r="C238" s="1" t="n">
        <v>45190</v>
      </c>
      <c r="D238" t="inlineStr">
        <is>
          <t>SKÅNE LÄN</t>
        </is>
      </c>
      <c r="E238" t="inlineStr">
        <is>
          <t>HÄSSLEHOLM</t>
        </is>
      </c>
      <c r="F238" t="inlineStr">
        <is>
          <t>Kommuner</t>
        </is>
      </c>
      <c r="G238" t="n">
        <v>2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s="2" t="inlineStr"/>
    </row>
    <row r="239" ht="15" customHeight="1">
      <c r="A239" t="inlineStr">
        <is>
          <t>A 55410-2019</t>
        </is>
      </c>
      <c r="B239" s="1" t="n">
        <v>43758</v>
      </c>
      <c r="C239" s="1" t="n">
        <v>45190</v>
      </c>
      <c r="D239" t="inlineStr">
        <is>
          <t>SKÅNE LÄN</t>
        </is>
      </c>
      <c r="E239" t="inlineStr">
        <is>
          <t>HÄSSLEHOLM</t>
        </is>
      </c>
      <c r="G239" t="n">
        <v>4.8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s="2" t="inlineStr"/>
    </row>
    <row r="240" ht="15" customHeight="1">
      <c r="A240" t="inlineStr">
        <is>
          <t>A 55984-2019</t>
        </is>
      </c>
      <c r="B240" s="1" t="n">
        <v>43759</v>
      </c>
      <c r="C240" s="1" t="n">
        <v>45190</v>
      </c>
      <c r="D240" t="inlineStr">
        <is>
          <t>SKÅNE LÄN</t>
        </is>
      </c>
      <c r="E240" t="inlineStr">
        <is>
          <t>HÄSSLEHOLM</t>
        </is>
      </c>
      <c r="F240" t="inlineStr">
        <is>
          <t>Kommuner</t>
        </is>
      </c>
      <c r="G240" t="n">
        <v>21.9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s="2" t="inlineStr"/>
    </row>
    <row r="241" ht="15" customHeight="1">
      <c r="A241" t="inlineStr">
        <is>
          <t>A 55761-2019</t>
        </is>
      </c>
      <c r="B241" s="1" t="n">
        <v>43759</v>
      </c>
      <c r="C241" s="1" t="n">
        <v>45190</v>
      </c>
      <c r="D241" t="inlineStr">
        <is>
          <t>SKÅNE LÄN</t>
        </is>
      </c>
      <c r="E241" t="inlineStr">
        <is>
          <t>HÄSSLEHOLM</t>
        </is>
      </c>
      <c r="F241" t="inlineStr">
        <is>
          <t>Kommuner</t>
        </is>
      </c>
      <c r="G241" t="n">
        <v>7.7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s="2" t="inlineStr"/>
    </row>
    <row r="242" ht="15" customHeight="1">
      <c r="A242" t="inlineStr">
        <is>
          <t>A 57275-2019</t>
        </is>
      </c>
      <c r="B242" s="1" t="n">
        <v>43760</v>
      </c>
      <c r="C242" s="1" t="n">
        <v>45190</v>
      </c>
      <c r="D242" t="inlineStr">
        <is>
          <t>SKÅNE LÄN</t>
        </is>
      </c>
      <c r="E242" t="inlineStr">
        <is>
          <t>HÄSSLEHOLM</t>
        </is>
      </c>
      <c r="G242" t="n">
        <v>0.6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s="2" t="inlineStr"/>
    </row>
    <row r="243" ht="15" customHeight="1">
      <c r="A243" t="inlineStr">
        <is>
          <t>A 55631-2019</t>
        </is>
      </c>
      <c r="B243" s="1" t="n">
        <v>43760</v>
      </c>
      <c r="C243" s="1" t="n">
        <v>45190</v>
      </c>
      <c r="D243" t="inlineStr">
        <is>
          <t>SKÅNE LÄN</t>
        </is>
      </c>
      <c r="E243" t="inlineStr">
        <is>
          <t>HÄSSLEHOLM</t>
        </is>
      </c>
      <c r="G243" t="n">
        <v>2.1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s="2" t="inlineStr"/>
    </row>
    <row r="244" ht="15" customHeight="1">
      <c r="A244" t="inlineStr">
        <is>
          <t>A 55654-2019</t>
        </is>
      </c>
      <c r="B244" s="1" t="n">
        <v>43760</v>
      </c>
      <c r="C244" s="1" t="n">
        <v>45190</v>
      </c>
      <c r="D244" t="inlineStr">
        <is>
          <t>SKÅNE LÄN</t>
        </is>
      </c>
      <c r="E244" t="inlineStr">
        <is>
          <t>HÄSSLEHOLM</t>
        </is>
      </c>
      <c r="G244" t="n">
        <v>1.3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s="2" t="inlineStr"/>
    </row>
    <row r="245" ht="15" customHeight="1">
      <c r="A245" t="inlineStr">
        <is>
          <t>A 55995-2019</t>
        </is>
      </c>
      <c r="B245" s="1" t="n">
        <v>43761</v>
      </c>
      <c r="C245" s="1" t="n">
        <v>45190</v>
      </c>
      <c r="D245" t="inlineStr">
        <is>
          <t>SKÅNE LÄN</t>
        </is>
      </c>
      <c r="E245" t="inlineStr">
        <is>
          <t>HÄSSLEHOLM</t>
        </is>
      </c>
      <c r="G245" t="n">
        <v>0.7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s="2" t="inlineStr"/>
    </row>
    <row r="246" ht="15" customHeight="1">
      <c r="A246" t="inlineStr">
        <is>
          <t>A 58525-2019</t>
        </is>
      </c>
      <c r="B246" s="1" t="n">
        <v>43766</v>
      </c>
      <c r="C246" s="1" t="n">
        <v>45190</v>
      </c>
      <c r="D246" t="inlineStr">
        <is>
          <t>SKÅNE LÄN</t>
        </is>
      </c>
      <c r="E246" t="inlineStr">
        <is>
          <t>HÄSSLEHOLM</t>
        </is>
      </c>
      <c r="G246" t="n">
        <v>2.8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s="2" t="inlineStr"/>
    </row>
    <row r="247" ht="15" customHeight="1">
      <c r="A247" t="inlineStr">
        <is>
          <t>A 58840-2019</t>
        </is>
      </c>
      <c r="B247" s="1" t="n">
        <v>43768</v>
      </c>
      <c r="C247" s="1" t="n">
        <v>45190</v>
      </c>
      <c r="D247" t="inlineStr">
        <is>
          <t>SKÅNE LÄN</t>
        </is>
      </c>
      <c r="E247" t="inlineStr">
        <is>
          <t>HÄSSLEHOLM</t>
        </is>
      </c>
      <c r="G247" t="n">
        <v>2.4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s="2" t="inlineStr"/>
    </row>
    <row r="248" ht="15" customHeight="1">
      <c r="A248" t="inlineStr">
        <is>
          <t>A 58818-2019</t>
        </is>
      </c>
      <c r="B248" s="1" t="n">
        <v>43768</v>
      </c>
      <c r="C248" s="1" t="n">
        <v>45190</v>
      </c>
      <c r="D248" t="inlineStr">
        <is>
          <t>SKÅNE LÄN</t>
        </is>
      </c>
      <c r="E248" t="inlineStr">
        <is>
          <t>HÄSSLEHOLM</t>
        </is>
      </c>
      <c r="G248" t="n">
        <v>1.6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s="2" t="inlineStr"/>
    </row>
    <row r="249" ht="15" customHeight="1">
      <c r="A249" t="inlineStr">
        <is>
          <t>A 58889-2019</t>
        </is>
      </c>
      <c r="B249" s="1" t="n">
        <v>43774</v>
      </c>
      <c r="C249" s="1" t="n">
        <v>45190</v>
      </c>
      <c r="D249" t="inlineStr">
        <is>
          <t>SKÅNE LÄN</t>
        </is>
      </c>
      <c r="E249" t="inlineStr">
        <is>
          <t>HÄSSLEHOLM</t>
        </is>
      </c>
      <c r="G249" t="n">
        <v>2.3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s="2" t="inlineStr"/>
    </row>
    <row r="250" ht="15" customHeight="1">
      <c r="A250" t="inlineStr">
        <is>
          <t>A 59828-2019</t>
        </is>
      </c>
      <c r="B250" s="1" t="n">
        <v>43777</v>
      </c>
      <c r="C250" s="1" t="n">
        <v>45190</v>
      </c>
      <c r="D250" t="inlineStr">
        <is>
          <t>SKÅNE LÄN</t>
        </is>
      </c>
      <c r="E250" t="inlineStr">
        <is>
          <t>HÄSSLEHOLM</t>
        </is>
      </c>
      <c r="G250" t="n">
        <v>4.1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s="2" t="inlineStr"/>
    </row>
    <row r="251" ht="15" customHeight="1">
      <c r="A251" t="inlineStr">
        <is>
          <t>A 61572-2019</t>
        </is>
      </c>
      <c r="B251" s="1" t="n">
        <v>43784</v>
      </c>
      <c r="C251" s="1" t="n">
        <v>45190</v>
      </c>
      <c r="D251" t="inlineStr">
        <is>
          <t>SKÅNE LÄN</t>
        </is>
      </c>
      <c r="E251" t="inlineStr">
        <is>
          <t>HÄSSLEHOLM</t>
        </is>
      </c>
      <c r="G251" t="n">
        <v>2.6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s="2" t="inlineStr"/>
    </row>
    <row r="252" ht="15" customHeight="1">
      <c r="A252" t="inlineStr">
        <is>
          <t>A 61665-2019</t>
        </is>
      </c>
      <c r="B252" s="1" t="n">
        <v>43784</v>
      </c>
      <c r="C252" s="1" t="n">
        <v>45190</v>
      </c>
      <c r="D252" t="inlineStr">
        <is>
          <t>SKÅNE LÄN</t>
        </is>
      </c>
      <c r="E252" t="inlineStr">
        <is>
          <t>HÄSSLEHOLM</t>
        </is>
      </c>
      <c r="G252" t="n">
        <v>1.9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s="2" t="inlineStr"/>
    </row>
    <row r="253" ht="15" customHeight="1">
      <c r="A253" t="inlineStr">
        <is>
          <t>A 61664-2019</t>
        </is>
      </c>
      <c r="B253" s="1" t="n">
        <v>43784</v>
      </c>
      <c r="C253" s="1" t="n">
        <v>45190</v>
      </c>
      <c r="D253" t="inlineStr">
        <is>
          <t>SKÅNE LÄN</t>
        </is>
      </c>
      <c r="E253" t="inlineStr">
        <is>
          <t>HÄSSLEHOLM</t>
        </is>
      </c>
      <c r="G253" t="n">
        <v>4.4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s="2" t="inlineStr"/>
    </row>
    <row r="254" ht="15" customHeight="1">
      <c r="A254" t="inlineStr">
        <is>
          <t>A 62997-2019</t>
        </is>
      </c>
      <c r="B254" s="1" t="n">
        <v>43790</v>
      </c>
      <c r="C254" s="1" t="n">
        <v>45190</v>
      </c>
      <c r="D254" t="inlineStr">
        <is>
          <t>SKÅNE LÄN</t>
        </is>
      </c>
      <c r="E254" t="inlineStr">
        <is>
          <t>HÄSSLEHOLM</t>
        </is>
      </c>
      <c r="G254" t="n">
        <v>1.4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s="2" t="inlineStr"/>
    </row>
    <row r="255" ht="15" customHeight="1">
      <c r="A255" t="inlineStr">
        <is>
          <t>A 62978-2019</t>
        </is>
      </c>
      <c r="B255" s="1" t="n">
        <v>43790</v>
      </c>
      <c r="C255" s="1" t="n">
        <v>45190</v>
      </c>
      <c r="D255" t="inlineStr">
        <is>
          <t>SKÅNE LÄN</t>
        </is>
      </c>
      <c r="E255" t="inlineStr">
        <is>
          <t>HÄSSLEHOLM</t>
        </is>
      </c>
      <c r="G255" t="n">
        <v>1.4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s="2" t="inlineStr"/>
    </row>
    <row r="256" ht="15" customHeight="1">
      <c r="A256" t="inlineStr">
        <is>
          <t>A 62994-2019</t>
        </is>
      </c>
      <c r="B256" s="1" t="n">
        <v>43790</v>
      </c>
      <c r="C256" s="1" t="n">
        <v>45190</v>
      </c>
      <c r="D256" t="inlineStr">
        <is>
          <t>SKÅNE LÄN</t>
        </is>
      </c>
      <c r="E256" t="inlineStr">
        <is>
          <t>HÄSSLEHOLM</t>
        </is>
      </c>
      <c r="G256" t="n">
        <v>1.9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s="2" t="inlineStr"/>
    </row>
    <row r="257" ht="15" customHeight="1">
      <c r="A257" t="inlineStr">
        <is>
          <t>A 62981-2019</t>
        </is>
      </c>
      <c r="B257" s="1" t="n">
        <v>43790</v>
      </c>
      <c r="C257" s="1" t="n">
        <v>45190</v>
      </c>
      <c r="D257" t="inlineStr">
        <is>
          <t>SKÅNE LÄN</t>
        </is>
      </c>
      <c r="E257" t="inlineStr">
        <is>
          <t>HÄSSLEHOLM</t>
        </is>
      </c>
      <c r="G257" t="n">
        <v>0.6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s="2" t="inlineStr"/>
    </row>
    <row r="258" ht="15" customHeight="1">
      <c r="A258" t="inlineStr">
        <is>
          <t>A 63710-2019</t>
        </is>
      </c>
      <c r="B258" s="1" t="n">
        <v>43795</v>
      </c>
      <c r="C258" s="1" t="n">
        <v>45190</v>
      </c>
      <c r="D258" t="inlineStr">
        <is>
          <t>SKÅNE LÄN</t>
        </is>
      </c>
      <c r="E258" t="inlineStr">
        <is>
          <t>HÄSSLEHOLM</t>
        </is>
      </c>
      <c r="G258" t="n">
        <v>3.8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s="2" t="inlineStr"/>
    </row>
    <row r="259" ht="15" customHeight="1">
      <c r="A259" t="inlineStr">
        <is>
          <t>A 64766-2019</t>
        </is>
      </c>
      <c r="B259" s="1" t="n">
        <v>43795</v>
      </c>
      <c r="C259" s="1" t="n">
        <v>45190</v>
      </c>
      <c r="D259" t="inlineStr">
        <is>
          <t>SKÅNE LÄN</t>
        </is>
      </c>
      <c r="E259" t="inlineStr">
        <is>
          <t>HÄSSLEHOLM</t>
        </is>
      </c>
      <c r="G259" t="n">
        <v>1.5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s="2" t="inlineStr"/>
    </row>
    <row r="260" ht="15" customHeight="1">
      <c r="A260" t="inlineStr">
        <is>
          <t>A 66885-2019</t>
        </is>
      </c>
      <c r="B260" s="1" t="n">
        <v>43805</v>
      </c>
      <c r="C260" s="1" t="n">
        <v>45190</v>
      </c>
      <c r="D260" t="inlineStr">
        <is>
          <t>SKÅNE LÄN</t>
        </is>
      </c>
      <c r="E260" t="inlineStr">
        <is>
          <t>HÄSSLEHOLM</t>
        </is>
      </c>
      <c r="F260" t="inlineStr">
        <is>
          <t>Övriga Aktiebolag</t>
        </is>
      </c>
      <c r="G260" t="n">
        <v>1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s="2" t="inlineStr"/>
    </row>
    <row r="261" ht="15" customHeight="1">
      <c r="A261" t="inlineStr">
        <is>
          <t>A 66428-2019</t>
        </is>
      </c>
      <c r="B261" s="1" t="n">
        <v>43809</v>
      </c>
      <c r="C261" s="1" t="n">
        <v>45190</v>
      </c>
      <c r="D261" t="inlineStr">
        <is>
          <t>SKÅNE LÄN</t>
        </is>
      </c>
      <c r="E261" t="inlineStr">
        <is>
          <t>HÄSSLEHOLM</t>
        </is>
      </c>
      <c r="G261" t="n">
        <v>2.6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s="2" t="inlineStr"/>
    </row>
    <row r="262" ht="15" customHeight="1">
      <c r="A262" t="inlineStr">
        <is>
          <t>A 66662-2019</t>
        </is>
      </c>
      <c r="B262" s="1" t="n">
        <v>43809</v>
      </c>
      <c r="C262" s="1" t="n">
        <v>45190</v>
      </c>
      <c r="D262" t="inlineStr">
        <is>
          <t>SKÅNE LÄN</t>
        </is>
      </c>
      <c r="E262" t="inlineStr">
        <is>
          <t>HÄSSLEHOLM</t>
        </is>
      </c>
      <c r="G262" t="n">
        <v>9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s="2" t="inlineStr"/>
    </row>
    <row r="263" ht="15" customHeight="1">
      <c r="A263" t="inlineStr">
        <is>
          <t>A 67756-2019</t>
        </is>
      </c>
      <c r="B263" s="1" t="n">
        <v>43810</v>
      </c>
      <c r="C263" s="1" t="n">
        <v>45190</v>
      </c>
      <c r="D263" t="inlineStr">
        <is>
          <t>SKÅNE LÄN</t>
        </is>
      </c>
      <c r="E263" t="inlineStr">
        <is>
          <t>HÄSSLEHOLM</t>
        </is>
      </c>
      <c r="G263" t="n">
        <v>4.2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s="2" t="inlineStr"/>
    </row>
    <row r="264" ht="15" customHeight="1">
      <c r="A264" t="inlineStr">
        <is>
          <t>A 68546-2019</t>
        </is>
      </c>
      <c r="B264" s="1" t="n">
        <v>43811</v>
      </c>
      <c r="C264" s="1" t="n">
        <v>45190</v>
      </c>
      <c r="D264" t="inlineStr">
        <is>
          <t>SKÅNE LÄN</t>
        </is>
      </c>
      <c r="E264" t="inlineStr">
        <is>
          <t>HÄSSLEHOLM</t>
        </is>
      </c>
      <c r="G264" t="n">
        <v>3.2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s="2" t="inlineStr"/>
    </row>
    <row r="265" ht="15" customHeight="1">
      <c r="A265" t="inlineStr">
        <is>
          <t>A 68817-2019</t>
        </is>
      </c>
      <c r="B265" s="1" t="n">
        <v>43815</v>
      </c>
      <c r="C265" s="1" t="n">
        <v>45190</v>
      </c>
      <c r="D265" t="inlineStr">
        <is>
          <t>SKÅNE LÄN</t>
        </is>
      </c>
      <c r="E265" t="inlineStr">
        <is>
          <t>HÄSSLEHOLM</t>
        </is>
      </c>
      <c r="G265" t="n">
        <v>2.4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s="2" t="inlineStr"/>
    </row>
    <row r="266" ht="15" customHeight="1">
      <c r="A266" t="inlineStr">
        <is>
          <t>A 3189-2020</t>
        </is>
      </c>
      <c r="B266" s="1" t="n">
        <v>43844</v>
      </c>
      <c r="C266" s="1" t="n">
        <v>45190</v>
      </c>
      <c r="D266" t="inlineStr">
        <is>
          <t>SKÅNE LÄN</t>
        </is>
      </c>
      <c r="E266" t="inlineStr">
        <is>
          <t>HÄSSLEHOLM</t>
        </is>
      </c>
      <c r="G266" t="n">
        <v>7.5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s="2" t="inlineStr"/>
    </row>
    <row r="267" ht="15" customHeight="1">
      <c r="A267" t="inlineStr">
        <is>
          <t>A 2700-2020</t>
        </is>
      </c>
      <c r="B267" s="1" t="n">
        <v>43844</v>
      </c>
      <c r="C267" s="1" t="n">
        <v>45190</v>
      </c>
      <c r="D267" t="inlineStr">
        <is>
          <t>SKÅNE LÄN</t>
        </is>
      </c>
      <c r="E267" t="inlineStr">
        <is>
          <t>HÄSSLEHOLM</t>
        </is>
      </c>
      <c r="G267" t="n">
        <v>0.6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s="2" t="inlineStr"/>
    </row>
    <row r="268" ht="15" customHeight="1">
      <c r="A268" t="inlineStr">
        <is>
          <t>A 1909-2020</t>
        </is>
      </c>
      <c r="B268" s="1" t="n">
        <v>43845</v>
      </c>
      <c r="C268" s="1" t="n">
        <v>45190</v>
      </c>
      <c r="D268" t="inlineStr">
        <is>
          <t>SKÅNE LÄN</t>
        </is>
      </c>
      <c r="E268" t="inlineStr">
        <is>
          <t>HÄSSLEHOLM</t>
        </is>
      </c>
      <c r="G268" t="n">
        <v>1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s="2" t="inlineStr"/>
    </row>
    <row r="269" ht="15" customHeight="1">
      <c r="A269" t="inlineStr">
        <is>
          <t>A 2036-2020</t>
        </is>
      </c>
      <c r="B269" s="1" t="n">
        <v>43845</v>
      </c>
      <c r="C269" s="1" t="n">
        <v>45190</v>
      </c>
      <c r="D269" t="inlineStr">
        <is>
          <t>SKÅNE LÄN</t>
        </is>
      </c>
      <c r="E269" t="inlineStr">
        <is>
          <t>HÄSSLEHOLM</t>
        </is>
      </c>
      <c r="G269" t="n">
        <v>0.9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s="2" t="inlineStr"/>
    </row>
    <row r="270" ht="15" customHeight="1">
      <c r="A270" t="inlineStr">
        <is>
          <t>A 3441-2020</t>
        </is>
      </c>
      <c r="B270" s="1" t="n">
        <v>43847</v>
      </c>
      <c r="C270" s="1" t="n">
        <v>45190</v>
      </c>
      <c r="D270" t="inlineStr">
        <is>
          <t>SKÅNE LÄN</t>
        </is>
      </c>
      <c r="E270" t="inlineStr">
        <is>
          <t>HÄSSLEHOLM</t>
        </is>
      </c>
      <c r="G270" t="n">
        <v>2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s="2" t="inlineStr"/>
    </row>
    <row r="271" ht="15" customHeight="1">
      <c r="A271" t="inlineStr">
        <is>
          <t>A 2731-2020</t>
        </is>
      </c>
      <c r="B271" s="1" t="n">
        <v>43850</v>
      </c>
      <c r="C271" s="1" t="n">
        <v>45190</v>
      </c>
      <c r="D271" t="inlineStr">
        <is>
          <t>SKÅNE LÄN</t>
        </is>
      </c>
      <c r="E271" t="inlineStr">
        <is>
          <t>HÄSSLEHOLM</t>
        </is>
      </c>
      <c r="G271" t="n">
        <v>6.2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s="2" t="inlineStr"/>
    </row>
    <row r="272" ht="15" customHeight="1">
      <c r="A272" t="inlineStr">
        <is>
          <t>A 4635-2020</t>
        </is>
      </c>
      <c r="B272" s="1" t="n">
        <v>43858</v>
      </c>
      <c r="C272" s="1" t="n">
        <v>45190</v>
      </c>
      <c r="D272" t="inlineStr">
        <is>
          <t>SKÅNE LÄN</t>
        </is>
      </c>
      <c r="E272" t="inlineStr">
        <is>
          <t>HÄSSLEHOLM</t>
        </is>
      </c>
      <c r="G272" t="n">
        <v>10.7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s="2" t="inlineStr"/>
    </row>
    <row r="273" ht="15" customHeight="1">
      <c r="A273" t="inlineStr">
        <is>
          <t>A 4750-2020</t>
        </is>
      </c>
      <c r="B273" s="1" t="n">
        <v>43859</v>
      </c>
      <c r="C273" s="1" t="n">
        <v>45190</v>
      </c>
      <c r="D273" t="inlineStr">
        <is>
          <t>SKÅNE LÄN</t>
        </is>
      </c>
      <c r="E273" t="inlineStr">
        <is>
          <t>HÄSSLEHOLM</t>
        </is>
      </c>
      <c r="G273" t="n">
        <v>1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s="2" t="inlineStr"/>
    </row>
    <row r="274" ht="15" customHeight="1">
      <c r="A274" t="inlineStr">
        <is>
          <t>A 4974-2020</t>
        </is>
      </c>
      <c r="B274" s="1" t="n">
        <v>43859</v>
      </c>
      <c r="C274" s="1" t="n">
        <v>45190</v>
      </c>
      <c r="D274" t="inlineStr">
        <is>
          <t>SKÅNE LÄN</t>
        </is>
      </c>
      <c r="E274" t="inlineStr">
        <is>
          <t>HÄSSLEHOLM</t>
        </is>
      </c>
      <c r="G274" t="n">
        <v>1.4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s="2" t="inlineStr"/>
    </row>
    <row r="275" ht="15" customHeight="1">
      <c r="A275" t="inlineStr">
        <is>
          <t>A 5190-2020</t>
        </is>
      </c>
      <c r="B275" s="1" t="n">
        <v>43860</v>
      </c>
      <c r="C275" s="1" t="n">
        <v>45190</v>
      </c>
      <c r="D275" t="inlineStr">
        <is>
          <t>SKÅNE LÄN</t>
        </is>
      </c>
      <c r="E275" t="inlineStr">
        <is>
          <t>HÄSSLEHOLM</t>
        </is>
      </c>
      <c r="G275" t="n">
        <v>3.7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s="2" t="inlineStr"/>
    </row>
    <row r="276" ht="15" customHeight="1">
      <c r="A276" t="inlineStr">
        <is>
          <t>A 6417-2020</t>
        </is>
      </c>
      <c r="B276" s="1" t="n">
        <v>43866</v>
      </c>
      <c r="C276" s="1" t="n">
        <v>45190</v>
      </c>
      <c r="D276" t="inlineStr">
        <is>
          <t>SKÅNE LÄN</t>
        </is>
      </c>
      <c r="E276" t="inlineStr">
        <is>
          <t>HÄSSLEHOLM</t>
        </is>
      </c>
      <c r="G276" t="n">
        <v>2.5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s="2" t="inlineStr"/>
    </row>
    <row r="277" ht="15" customHeight="1">
      <c r="A277" t="inlineStr">
        <is>
          <t>A 6842-2020</t>
        </is>
      </c>
      <c r="B277" s="1" t="n">
        <v>43867</v>
      </c>
      <c r="C277" s="1" t="n">
        <v>45190</v>
      </c>
      <c r="D277" t="inlineStr">
        <is>
          <t>SKÅNE LÄN</t>
        </is>
      </c>
      <c r="E277" t="inlineStr">
        <is>
          <t>HÄSSLEHOLM</t>
        </is>
      </c>
      <c r="G277" t="n">
        <v>6.1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s="2" t="inlineStr"/>
    </row>
    <row r="278" ht="15" customHeight="1">
      <c r="A278" t="inlineStr">
        <is>
          <t>A 7196-2020</t>
        </is>
      </c>
      <c r="B278" s="1" t="n">
        <v>43871</v>
      </c>
      <c r="C278" s="1" t="n">
        <v>45190</v>
      </c>
      <c r="D278" t="inlineStr">
        <is>
          <t>SKÅNE LÄN</t>
        </is>
      </c>
      <c r="E278" t="inlineStr">
        <is>
          <t>HÄSSLEHOLM</t>
        </is>
      </c>
      <c r="G278" t="n">
        <v>0.9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s="2" t="inlineStr"/>
    </row>
    <row r="279" ht="15" customHeight="1">
      <c r="A279" t="inlineStr">
        <is>
          <t>A 7394-2020</t>
        </is>
      </c>
      <c r="B279" s="1" t="n">
        <v>43871</v>
      </c>
      <c r="C279" s="1" t="n">
        <v>45190</v>
      </c>
      <c r="D279" t="inlineStr">
        <is>
          <t>SKÅNE LÄN</t>
        </is>
      </c>
      <c r="E279" t="inlineStr">
        <is>
          <t>HÄSSLEHOLM</t>
        </is>
      </c>
      <c r="G279" t="n">
        <v>2.6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s="2" t="inlineStr"/>
    </row>
    <row r="280" ht="15" customHeight="1">
      <c r="A280" t="inlineStr">
        <is>
          <t>A 7195-2020</t>
        </is>
      </c>
      <c r="B280" s="1" t="n">
        <v>43871</v>
      </c>
      <c r="C280" s="1" t="n">
        <v>45190</v>
      </c>
      <c r="D280" t="inlineStr">
        <is>
          <t>SKÅNE LÄN</t>
        </is>
      </c>
      <c r="E280" t="inlineStr">
        <is>
          <t>HÄSSLEHOLM</t>
        </is>
      </c>
      <c r="G280" t="n">
        <v>0.6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s="2" t="inlineStr"/>
    </row>
    <row r="281" ht="15" customHeight="1">
      <c r="A281" t="inlineStr">
        <is>
          <t>A 7393-2020</t>
        </is>
      </c>
      <c r="B281" s="1" t="n">
        <v>43871</v>
      </c>
      <c r="C281" s="1" t="n">
        <v>45190</v>
      </c>
      <c r="D281" t="inlineStr">
        <is>
          <t>SKÅNE LÄN</t>
        </is>
      </c>
      <c r="E281" t="inlineStr">
        <is>
          <t>HÄSSLEHOLM</t>
        </is>
      </c>
      <c r="G281" t="n">
        <v>0.9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s="2" t="inlineStr"/>
    </row>
    <row r="282" ht="15" customHeight="1">
      <c r="A282" t="inlineStr">
        <is>
          <t>A 7737-2020</t>
        </is>
      </c>
      <c r="B282" s="1" t="n">
        <v>43872</v>
      </c>
      <c r="C282" s="1" t="n">
        <v>45190</v>
      </c>
      <c r="D282" t="inlineStr">
        <is>
          <t>SKÅNE LÄN</t>
        </is>
      </c>
      <c r="E282" t="inlineStr">
        <is>
          <t>HÄSSLEHOLM</t>
        </is>
      </c>
      <c r="G282" t="n">
        <v>0.7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s="2" t="inlineStr"/>
    </row>
    <row r="283" ht="15" customHeight="1">
      <c r="A283" t="inlineStr">
        <is>
          <t>A 8199-2020</t>
        </is>
      </c>
      <c r="B283" s="1" t="n">
        <v>43874</v>
      </c>
      <c r="C283" s="1" t="n">
        <v>45190</v>
      </c>
      <c r="D283" t="inlineStr">
        <is>
          <t>SKÅNE LÄN</t>
        </is>
      </c>
      <c r="E283" t="inlineStr">
        <is>
          <t>HÄSSLEHOLM</t>
        </is>
      </c>
      <c r="F283" t="inlineStr">
        <is>
          <t>Kyrkan</t>
        </is>
      </c>
      <c r="G283" t="n">
        <v>5.6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s="2" t="inlineStr"/>
    </row>
    <row r="284" ht="15" customHeight="1">
      <c r="A284" t="inlineStr">
        <is>
          <t>A 8651-2020</t>
        </is>
      </c>
      <c r="B284" s="1" t="n">
        <v>43878</v>
      </c>
      <c r="C284" s="1" t="n">
        <v>45190</v>
      </c>
      <c r="D284" t="inlineStr">
        <is>
          <t>SKÅNE LÄN</t>
        </is>
      </c>
      <c r="E284" t="inlineStr">
        <is>
          <t>HÄSSLEHOLM</t>
        </is>
      </c>
      <c r="G284" t="n">
        <v>1.5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s="2" t="inlineStr"/>
    </row>
    <row r="285" ht="15" customHeight="1">
      <c r="A285" t="inlineStr">
        <is>
          <t>A 8842-2020</t>
        </is>
      </c>
      <c r="B285" s="1" t="n">
        <v>43878</v>
      </c>
      <c r="C285" s="1" t="n">
        <v>45190</v>
      </c>
      <c r="D285" t="inlineStr">
        <is>
          <t>SKÅNE LÄN</t>
        </is>
      </c>
      <c r="E285" t="inlineStr">
        <is>
          <t>HÄSSLEHOLM</t>
        </is>
      </c>
      <c r="G285" t="n">
        <v>0.9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s="2" t="inlineStr"/>
    </row>
    <row r="286" ht="15" customHeight="1">
      <c r="A286" t="inlineStr">
        <is>
          <t>A 8840-2020</t>
        </is>
      </c>
      <c r="B286" s="1" t="n">
        <v>43878</v>
      </c>
      <c r="C286" s="1" t="n">
        <v>45190</v>
      </c>
      <c r="D286" t="inlineStr">
        <is>
          <t>SKÅNE LÄN</t>
        </is>
      </c>
      <c r="E286" t="inlineStr">
        <is>
          <t>HÄSSLEHOLM</t>
        </is>
      </c>
      <c r="G286" t="n">
        <v>3.3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s="2" t="inlineStr"/>
    </row>
    <row r="287" ht="15" customHeight="1">
      <c r="A287" t="inlineStr">
        <is>
          <t>A 9661-2020</t>
        </is>
      </c>
      <c r="B287" s="1" t="n">
        <v>43881</v>
      </c>
      <c r="C287" s="1" t="n">
        <v>45190</v>
      </c>
      <c r="D287" t="inlineStr">
        <is>
          <t>SKÅNE LÄN</t>
        </is>
      </c>
      <c r="E287" t="inlineStr">
        <is>
          <t>HÄSSLEHOLM</t>
        </is>
      </c>
      <c r="G287" t="n">
        <v>1.2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s="2" t="inlineStr"/>
    </row>
    <row r="288" ht="15" customHeight="1">
      <c r="A288" t="inlineStr">
        <is>
          <t>A 9885-2020</t>
        </is>
      </c>
      <c r="B288" s="1" t="n">
        <v>43882</v>
      </c>
      <c r="C288" s="1" t="n">
        <v>45190</v>
      </c>
      <c r="D288" t="inlineStr">
        <is>
          <t>SKÅNE LÄN</t>
        </is>
      </c>
      <c r="E288" t="inlineStr">
        <is>
          <t>HÄSSLEHOLM</t>
        </is>
      </c>
      <c r="G288" t="n">
        <v>6.1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s="2" t="inlineStr"/>
    </row>
    <row r="289" ht="15" customHeight="1">
      <c r="A289" t="inlineStr">
        <is>
          <t>A 9890-2020</t>
        </is>
      </c>
      <c r="B289" s="1" t="n">
        <v>43882</v>
      </c>
      <c r="C289" s="1" t="n">
        <v>45190</v>
      </c>
      <c r="D289" t="inlineStr">
        <is>
          <t>SKÅNE LÄN</t>
        </is>
      </c>
      <c r="E289" t="inlineStr">
        <is>
          <t>HÄSSLEHOLM</t>
        </is>
      </c>
      <c r="G289" t="n">
        <v>3.2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s="2" t="inlineStr"/>
    </row>
    <row r="290" ht="15" customHeight="1">
      <c r="A290" t="inlineStr">
        <is>
          <t>A 10263-2020</t>
        </is>
      </c>
      <c r="B290" s="1" t="n">
        <v>43885</v>
      </c>
      <c r="C290" s="1" t="n">
        <v>45190</v>
      </c>
      <c r="D290" t="inlineStr">
        <is>
          <t>SKÅNE LÄN</t>
        </is>
      </c>
      <c r="E290" t="inlineStr">
        <is>
          <t>HÄSSLEHOLM</t>
        </is>
      </c>
      <c r="G290" t="n">
        <v>1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s="2" t="inlineStr"/>
    </row>
    <row r="291" ht="15" customHeight="1">
      <c r="A291" t="inlineStr">
        <is>
          <t>A 10512-2020</t>
        </is>
      </c>
      <c r="B291" s="1" t="n">
        <v>43886</v>
      </c>
      <c r="C291" s="1" t="n">
        <v>45190</v>
      </c>
      <c r="D291" t="inlineStr">
        <is>
          <t>SKÅNE LÄN</t>
        </is>
      </c>
      <c r="E291" t="inlineStr">
        <is>
          <t>HÄSSLEHOLM</t>
        </is>
      </c>
      <c r="G291" t="n">
        <v>2.7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s="2" t="inlineStr"/>
    </row>
    <row r="292" ht="15" customHeight="1">
      <c r="A292" t="inlineStr">
        <is>
          <t>A 11884-2020</t>
        </is>
      </c>
      <c r="B292" s="1" t="n">
        <v>43894</v>
      </c>
      <c r="C292" s="1" t="n">
        <v>45190</v>
      </c>
      <c r="D292" t="inlineStr">
        <is>
          <t>SKÅNE LÄN</t>
        </is>
      </c>
      <c r="E292" t="inlineStr">
        <is>
          <t>HÄSSLEHOLM</t>
        </is>
      </c>
      <c r="G292" t="n">
        <v>0.4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s="2" t="inlineStr"/>
    </row>
    <row r="293" ht="15" customHeight="1">
      <c r="A293" t="inlineStr">
        <is>
          <t>A 11925-2020</t>
        </is>
      </c>
      <c r="B293" s="1" t="n">
        <v>43894</v>
      </c>
      <c r="C293" s="1" t="n">
        <v>45190</v>
      </c>
      <c r="D293" t="inlineStr">
        <is>
          <t>SKÅNE LÄN</t>
        </is>
      </c>
      <c r="E293" t="inlineStr">
        <is>
          <t>HÄSSLEHOLM</t>
        </is>
      </c>
      <c r="G293" t="n">
        <v>0.9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s="2" t="inlineStr"/>
    </row>
    <row r="294" ht="15" customHeight="1">
      <c r="A294" t="inlineStr">
        <is>
          <t>A 11883-2020</t>
        </is>
      </c>
      <c r="B294" s="1" t="n">
        <v>43894</v>
      </c>
      <c r="C294" s="1" t="n">
        <v>45190</v>
      </c>
      <c r="D294" t="inlineStr">
        <is>
          <t>SKÅNE LÄN</t>
        </is>
      </c>
      <c r="E294" t="inlineStr">
        <is>
          <t>HÄSSLEHOLM</t>
        </is>
      </c>
      <c r="G294" t="n">
        <v>0.7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s="2" t="inlineStr"/>
    </row>
    <row r="295" ht="15" customHeight="1">
      <c r="A295" t="inlineStr">
        <is>
          <t>A 11994-2020</t>
        </is>
      </c>
      <c r="B295" s="1" t="n">
        <v>43894</v>
      </c>
      <c r="C295" s="1" t="n">
        <v>45190</v>
      </c>
      <c r="D295" t="inlineStr">
        <is>
          <t>SKÅNE LÄN</t>
        </is>
      </c>
      <c r="E295" t="inlineStr">
        <is>
          <t>HÄSSLEHOLM</t>
        </is>
      </c>
      <c r="G295" t="n">
        <v>1.1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s="2" t="inlineStr"/>
    </row>
    <row r="296" ht="15" customHeight="1">
      <c r="A296" t="inlineStr">
        <is>
          <t>A 13486-2020</t>
        </is>
      </c>
      <c r="B296" s="1" t="n">
        <v>43894</v>
      </c>
      <c r="C296" s="1" t="n">
        <v>45190</v>
      </c>
      <c r="D296" t="inlineStr">
        <is>
          <t>SKÅNE LÄN</t>
        </is>
      </c>
      <c r="E296" t="inlineStr">
        <is>
          <t>HÄSSLEHOLM</t>
        </is>
      </c>
      <c r="G296" t="n">
        <v>1.9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s="2" t="inlineStr"/>
    </row>
    <row r="297" ht="15" customHeight="1">
      <c r="A297" t="inlineStr">
        <is>
          <t>A 13976-2020</t>
        </is>
      </c>
      <c r="B297" s="1" t="n">
        <v>43899</v>
      </c>
      <c r="C297" s="1" t="n">
        <v>45190</v>
      </c>
      <c r="D297" t="inlineStr">
        <is>
          <t>SKÅNE LÄN</t>
        </is>
      </c>
      <c r="E297" t="inlineStr">
        <is>
          <t>HÄSSLEHOLM</t>
        </is>
      </c>
      <c r="G297" t="n">
        <v>1.8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s="2" t="inlineStr"/>
    </row>
    <row r="298" ht="15" customHeight="1">
      <c r="A298" t="inlineStr">
        <is>
          <t>A 12756-2020</t>
        </is>
      </c>
      <c r="B298" s="1" t="n">
        <v>43899</v>
      </c>
      <c r="C298" s="1" t="n">
        <v>45190</v>
      </c>
      <c r="D298" t="inlineStr">
        <is>
          <t>SKÅNE LÄN</t>
        </is>
      </c>
      <c r="E298" t="inlineStr">
        <is>
          <t>HÄSSLEHOLM</t>
        </is>
      </c>
      <c r="G298" t="n">
        <v>1.3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s="2" t="inlineStr"/>
    </row>
    <row r="299" ht="15" customHeight="1">
      <c r="A299" t="inlineStr">
        <is>
          <t>A 12752-2020</t>
        </is>
      </c>
      <c r="B299" s="1" t="n">
        <v>43899</v>
      </c>
      <c r="C299" s="1" t="n">
        <v>45190</v>
      </c>
      <c r="D299" t="inlineStr">
        <is>
          <t>SKÅNE LÄN</t>
        </is>
      </c>
      <c r="E299" t="inlineStr">
        <is>
          <t>HÄSSLEHOLM</t>
        </is>
      </c>
      <c r="G299" t="n">
        <v>1.5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s="2" t="inlineStr"/>
    </row>
    <row r="300" ht="15" customHeight="1">
      <c r="A300" t="inlineStr">
        <is>
          <t>A 14040-2020</t>
        </is>
      </c>
      <c r="B300" s="1" t="n">
        <v>43906</v>
      </c>
      <c r="C300" s="1" t="n">
        <v>45190</v>
      </c>
      <c r="D300" t="inlineStr">
        <is>
          <t>SKÅNE LÄN</t>
        </is>
      </c>
      <c r="E300" t="inlineStr">
        <is>
          <t>HÄSSLEHOLM</t>
        </is>
      </c>
      <c r="G300" t="n">
        <v>4.1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s="2" t="inlineStr"/>
    </row>
    <row r="301" ht="15" customHeight="1">
      <c r="A301" t="inlineStr">
        <is>
          <t>A 13896-2020</t>
        </is>
      </c>
      <c r="B301" s="1" t="n">
        <v>43906</v>
      </c>
      <c r="C301" s="1" t="n">
        <v>45190</v>
      </c>
      <c r="D301" t="inlineStr">
        <is>
          <t>SKÅNE LÄN</t>
        </is>
      </c>
      <c r="E301" t="inlineStr">
        <is>
          <t>HÄSSLEHOLM</t>
        </is>
      </c>
      <c r="G301" t="n">
        <v>2.2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s="2" t="inlineStr"/>
    </row>
    <row r="302" ht="15" customHeight="1">
      <c r="A302" t="inlineStr">
        <is>
          <t>A 15862-2020</t>
        </is>
      </c>
      <c r="B302" s="1" t="n">
        <v>43910</v>
      </c>
      <c r="C302" s="1" t="n">
        <v>45190</v>
      </c>
      <c r="D302" t="inlineStr">
        <is>
          <t>SKÅNE LÄN</t>
        </is>
      </c>
      <c r="E302" t="inlineStr">
        <is>
          <t>HÄSSLEHOLM</t>
        </is>
      </c>
      <c r="G302" t="n">
        <v>10.3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s="2" t="inlineStr"/>
    </row>
    <row r="303" ht="15" customHeight="1">
      <c r="A303" t="inlineStr">
        <is>
          <t>A 15860-2020</t>
        </is>
      </c>
      <c r="B303" s="1" t="n">
        <v>43910</v>
      </c>
      <c r="C303" s="1" t="n">
        <v>45190</v>
      </c>
      <c r="D303" t="inlineStr">
        <is>
          <t>SKÅNE LÄN</t>
        </is>
      </c>
      <c r="E303" t="inlineStr">
        <is>
          <t>HÄSSLEHOLM</t>
        </is>
      </c>
      <c r="G303" t="n">
        <v>5.2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s="2" t="inlineStr"/>
    </row>
    <row r="304" ht="15" customHeight="1">
      <c r="A304" t="inlineStr">
        <is>
          <t>A 15678-2020</t>
        </is>
      </c>
      <c r="B304" s="1" t="n">
        <v>43915</v>
      </c>
      <c r="C304" s="1" t="n">
        <v>45190</v>
      </c>
      <c r="D304" t="inlineStr">
        <is>
          <t>SKÅNE LÄN</t>
        </is>
      </c>
      <c r="E304" t="inlineStr">
        <is>
          <t>HÄSSLEHOLM</t>
        </is>
      </c>
      <c r="G304" t="n">
        <v>0.6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s="2" t="inlineStr"/>
    </row>
    <row r="305" ht="15" customHeight="1">
      <c r="A305" t="inlineStr">
        <is>
          <t>A 17421-2020</t>
        </is>
      </c>
      <c r="B305" s="1" t="n">
        <v>43917</v>
      </c>
      <c r="C305" s="1" t="n">
        <v>45190</v>
      </c>
      <c r="D305" t="inlineStr">
        <is>
          <t>SKÅNE LÄN</t>
        </is>
      </c>
      <c r="E305" t="inlineStr">
        <is>
          <t>HÄSSLEHOLM</t>
        </is>
      </c>
      <c r="G305" t="n">
        <v>1.7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s="2" t="inlineStr"/>
    </row>
    <row r="306" ht="15" customHeight="1">
      <c r="A306" t="inlineStr">
        <is>
          <t>A 17348-2020</t>
        </is>
      </c>
      <c r="B306" s="1" t="n">
        <v>43923</v>
      </c>
      <c r="C306" s="1" t="n">
        <v>45190</v>
      </c>
      <c r="D306" t="inlineStr">
        <is>
          <t>SKÅNE LÄN</t>
        </is>
      </c>
      <c r="E306" t="inlineStr">
        <is>
          <t>HÄSSLEHOLM</t>
        </is>
      </c>
      <c r="G306" t="n">
        <v>2.7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s="2" t="inlineStr"/>
    </row>
    <row r="307" ht="15" customHeight="1">
      <c r="A307" t="inlineStr">
        <is>
          <t>A 18406-2020</t>
        </is>
      </c>
      <c r="B307" s="1" t="n">
        <v>43928</v>
      </c>
      <c r="C307" s="1" t="n">
        <v>45190</v>
      </c>
      <c r="D307" t="inlineStr">
        <is>
          <t>SKÅNE LÄN</t>
        </is>
      </c>
      <c r="E307" t="inlineStr">
        <is>
          <t>HÄSSLEHOLM</t>
        </is>
      </c>
      <c r="G307" t="n">
        <v>1.3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s="2" t="inlineStr"/>
    </row>
    <row r="308" ht="15" customHeight="1">
      <c r="A308" t="inlineStr">
        <is>
          <t>A 18846-2020</t>
        </is>
      </c>
      <c r="B308" s="1" t="n">
        <v>43935</v>
      </c>
      <c r="C308" s="1" t="n">
        <v>45190</v>
      </c>
      <c r="D308" t="inlineStr">
        <is>
          <t>SKÅNE LÄN</t>
        </is>
      </c>
      <c r="E308" t="inlineStr">
        <is>
          <t>HÄSSLEHOLM</t>
        </is>
      </c>
      <c r="F308" t="inlineStr">
        <is>
          <t>Övriga Aktiebolag</t>
        </is>
      </c>
      <c r="G308" t="n">
        <v>2.3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s="2" t="inlineStr"/>
    </row>
    <row r="309" ht="15" customHeight="1">
      <c r="A309" t="inlineStr">
        <is>
          <t>A 20799-2020</t>
        </is>
      </c>
      <c r="B309" s="1" t="n">
        <v>43949</v>
      </c>
      <c r="C309" s="1" t="n">
        <v>45190</v>
      </c>
      <c r="D309" t="inlineStr">
        <is>
          <t>SKÅNE LÄN</t>
        </is>
      </c>
      <c r="E309" t="inlineStr">
        <is>
          <t>HÄSSLEHOLM</t>
        </is>
      </c>
      <c r="G309" t="n">
        <v>0.5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s="2" t="inlineStr"/>
    </row>
    <row r="310" ht="15" customHeight="1">
      <c r="A310" t="inlineStr">
        <is>
          <t>A 20967-2020</t>
        </is>
      </c>
      <c r="B310" s="1" t="n">
        <v>43950</v>
      </c>
      <c r="C310" s="1" t="n">
        <v>45190</v>
      </c>
      <c r="D310" t="inlineStr">
        <is>
          <t>SKÅNE LÄN</t>
        </is>
      </c>
      <c r="E310" t="inlineStr">
        <is>
          <t>HÄSSLEHOLM</t>
        </is>
      </c>
      <c r="F310" t="inlineStr">
        <is>
          <t>Övriga Aktiebolag</t>
        </is>
      </c>
      <c r="G310" t="n">
        <v>7.9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s="2" t="inlineStr"/>
    </row>
    <row r="311" ht="15" customHeight="1">
      <c r="A311" t="inlineStr">
        <is>
          <t>A 20977-2020</t>
        </is>
      </c>
      <c r="B311" s="1" t="n">
        <v>43950</v>
      </c>
      <c r="C311" s="1" t="n">
        <v>45190</v>
      </c>
      <c r="D311" t="inlineStr">
        <is>
          <t>SKÅNE LÄN</t>
        </is>
      </c>
      <c r="E311" t="inlineStr">
        <is>
          <t>HÄSSLEHOLM</t>
        </is>
      </c>
      <c r="F311" t="inlineStr">
        <is>
          <t>Övriga Aktiebolag</t>
        </is>
      </c>
      <c r="G311" t="n">
        <v>2.2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s="2" t="inlineStr"/>
    </row>
    <row r="312" ht="15" customHeight="1">
      <c r="A312" t="inlineStr">
        <is>
          <t>A 20993-2020</t>
        </is>
      </c>
      <c r="B312" s="1" t="n">
        <v>43950</v>
      </c>
      <c r="C312" s="1" t="n">
        <v>45190</v>
      </c>
      <c r="D312" t="inlineStr">
        <is>
          <t>SKÅNE LÄN</t>
        </is>
      </c>
      <c r="E312" t="inlineStr">
        <is>
          <t>HÄSSLEHOLM</t>
        </is>
      </c>
      <c r="F312" t="inlineStr">
        <is>
          <t>Övriga Aktiebolag</t>
        </is>
      </c>
      <c r="G312" t="n">
        <v>10.5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s="2" t="inlineStr"/>
    </row>
    <row r="313" ht="15" customHeight="1">
      <c r="A313" t="inlineStr">
        <is>
          <t>A 21263-2020</t>
        </is>
      </c>
      <c r="B313" s="1" t="n">
        <v>43951</v>
      </c>
      <c r="C313" s="1" t="n">
        <v>45190</v>
      </c>
      <c r="D313" t="inlineStr">
        <is>
          <t>SKÅNE LÄN</t>
        </is>
      </c>
      <c r="E313" t="inlineStr">
        <is>
          <t>HÄSSLEHOLM</t>
        </is>
      </c>
      <c r="G313" t="n">
        <v>3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s="2" t="inlineStr"/>
    </row>
    <row r="314" ht="15" customHeight="1">
      <c r="A314" t="inlineStr">
        <is>
          <t>A 21522-2020</t>
        </is>
      </c>
      <c r="B314" s="1" t="n">
        <v>43955</v>
      </c>
      <c r="C314" s="1" t="n">
        <v>45190</v>
      </c>
      <c r="D314" t="inlineStr">
        <is>
          <t>SKÅNE LÄN</t>
        </is>
      </c>
      <c r="E314" t="inlineStr">
        <is>
          <t>HÄSSLEHOLM</t>
        </is>
      </c>
      <c r="F314" t="inlineStr">
        <is>
          <t>Övriga Aktiebolag</t>
        </is>
      </c>
      <c r="G314" t="n">
        <v>0.5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s="2" t="inlineStr"/>
    </row>
    <row r="315" ht="15" customHeight="1">
      <c r="A315" t="inlineStr">
        <is>
          <t>A 21452-2020</t>
        </is>
      </c>
      <c r="B315" s="1" t="n">
        <v>43955</v>
      </c>
      <c r="C315" s="1" t="n">
        <v>45190</v>
      </c>
      <c r="D315" t="inlineStr">
        <is>
          <t>SKÅNE LÄN</t>
        </is>
      </c>
      <c r="E315" t="inlineStr">
        <is>
          <t>HÄSSLEHOLM</t>
        </is>
      </c>
      <c r="G315" t="n">
        <v>6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s="2" t="inlineStr"/>
    </row>
    <row r="316" ht="15" customHeight="1">
      <c r="A316" t="inlineStr">
        <is>
          <t>A 21697-2020</t>
        </is>
      </c>
      <c r="B316" s="1" t="n">
        <v>43957</v>
      </c>
      <c r="C316" s="1" t="n">
        <v>45190</v>
      </c>
      <c r="D316" t="inlineStr">
        <is>
          <t>SKÅNE LÄN</t>
        </is>
      </c>
      <c r="E316" t="inlineStr">
        <is>
          <t>HÄSSLEHOLM</t>
        </is>
      </c>
      <c r="G316" t="n">
        <v>1.4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s="2" t="inlineStr"/>
    </row>
    <row r="317" ht="15" customHeight="1">
      <c r="A317" t="inlineStr">
        <is>
          <t>A 21699-2020</t>
        </is>
      </c>
      <c r="B317" s="1" t="n">
        <v>43957</v>
      </c>
      <c r="C317" s="1" t="n">
        <v>45190</v>
      </c>
      <c r="D317" t="inlineStr">
        <is>
          <t>SKÅNE LÄN</t>
        </is>
      </c>
      <c r="E317" t="inlineStr">
        <is>
          <t>HÄSSLEHOLM</t>
        </is>
      </c>
      <c r="G317" t="n">
        <v>1.5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s="2" t="inlineStr"/>
    </row>
    <row r="318" ht="15" customHeight="1">
      <c r="A318" t="inlineStr">
        <is>
          <t>A 21854-2020</t>
        </is>
      </c>
      <c r="B318" s="1" t="n">
        <v>43957</v>
      </c>
      <c r="C318" s="1" t="n">
        <v>45190</v>
      </c>
      <c r="D318" t="inlineStr">
        <is>
          <t>SKÅNE LÄN</t>
        </is>
      </c>
      <c r="E318" t="inlineStr">
        <is>
          <t>HÄSSLEHOLM</t>
        </is>
      </c>
      <c r="G318" t="n">
        <v>2.6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s="2" t="inlineStr"/>
    </row>
    <row r="319" ht="15" customHeight="1">
      <c r="A319" t="inlineStr">
        <is>
          <t>A 23235-2020</t>
        </is>
      </c>
      <c r="B319" s="1" t="n">
        <v>43966</v>
      </c>
      <c r="C319" s="1" t="n">
        <v>45190</v>
      </c>
      <c r="D319" t="inlineStr">
        <is>
          <t>SKÅNE LÄN</t>
        </is>
      </c>
      <c r="E319" t="inlineStr">
        <is>
          <t>HÄSSLEHOLM</t>
        </is>
      </c>
      <c r="G319" t="n">
        <v>5.2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s="2" t="inlineStr"/>
    </row>
    <row r="320" ht="15" customHeight="1">
      <c r="A320" t="inlineStr">
        <is>
          <t>A 24227-2020</t>
        </is>
      </c>
      <c r="B320" s="1" t="n">
        <v>43970</v>
      </c>
      <c r="C320" s="1" t="n">
        <v>45190</v>
      </c>
      <c r="D320" t="inlineStr">
        <is>
          <t>SKÅNE LÄN</t>
        </is>
      </c>
      <c r="E320" t="inlineStr">
        <is>
          <t>HÄSSLEHOLM</t>
        </is>
      </c>
      <c r="G320" t="n">
        <v>2.3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s="2" t="inlineStr"/>
    </row>
    <row r="321" ht="15" customHeight="1">
      <c r="A321" t="inlineStr">
        <is>
          <t>A 24233-2020</t>
        </is>
      </c>
      <c r="B321" s="1" t="n">
        <v>43970</v>
      </c>
      <c r="C321" s="1" t="n">
        <v>45190</v>
      </c>
      <c r="D321" t="inlineStr">
        <is>
          <t>SKÅNE LÄN</t>
        </is>
      </c>
      <c r="E321" t="inlineStr">
        <is>
          <t>HÄSSLEHOLM</t>
        </is>
      </c>
      <c r="G321" t="n">
        <v>2.3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s="2" t="inlineStr"/>
    </row>
    <row r="322" ht="15" customHeight="1">
      <c r="A322" t="inlineStr">
        <is>
          <t>A 24115-2020</t>
        </is>
      </c>
      <c r="B322" s="1" t="n">
        <v>43973</v>
      </c>
      <c r="C322" s="1" t="n">
        <v>45190</v>
      </c>
      <c r="D322" t="inlineStr">
        <is>
          <t>SKÅNE LÄN</t>
        </is>
      </c>
      <c r="E322" t="inlineStr">
        <is>
          <t>HÄSSLEHOLM</t>
        </is>
      </c>
      <c r="G322" t="n">
        <v>1.1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s="2" t="inlineStr"/>
    </row>
    <row r="323" ht="15" customHeight="1">
      <c r="A323" t="inlineStr">
        <is>
          <t>A 24669-2020</t>
        </is>
      </c>
      <c r="B323" s="1" t="n">
        <v>43977</v>
      </c>
      <c r="C323" s="1" t="n">
        <v>45190</v>
      </c>
      <c r="D323" t="inlineStr">
        <is>
          <t>SKÅNE LÄN</t>
        </is>
      </c>
      <c r="E323" t="inlineStr">
        <is>
          <t>HÄSSLEHOLM</t>
        </is>
      </c>
      <c r="G323" t="n">
        <v>5.4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s="2" t="inlineStr"/>
    </row>
    <row r="324" ht="15" customHeight="1">
      <c r="A324" t="inlineStr">
        <is>
          <t>A 24668-2020</t>
        </is>
      </c>
      <c r="B324" s="1" t="n">
        <v>43977</v>
      </c>
      <c r="C324" s="1" t="n">
        <v>45190</v>
      </c>
      <c r="D324" t="inlineStr">
        <is>
          <t>SKÅNE LÄN</t>
        </is>
      </c>
      <c r="E324" t="inlineStr">
        <is>
          <t>HÄSSLEHOLM</t>
        </is>
      </c>
      <c r="G324" t="n">
        <v>2.3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s="2" t="inlineStr"/>
    </row>
    <row r="325" ht="15" customHeight="1">
      <c r="A325" t="inlineStr">
        <is>
          <t>A 25071-2020</t>
        </is>
      </c>
      <c r="B325" s="1" t="n">
        <v>43979</v>
      </c>
      <c r="C325" s="1" t="n">
        <v>45190</v>
      </c>
      <c r="D325" t="inlineStr">
        <is>
          <t>SKÅNE LÄN</t>
        </is>
      </c>
      <c r="E325" t="inlineStr">
        <is>
          <t>HÄSSLEHOLM</t>
        </is>
      </c>
      <c r="F325" t="inlineStr">
        <is>
          <t>Övriga Aktiebolag</t>
        </is>
      </c>
      <c r="G325" t="n">
        <v>1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s="2" t="inlineStr"/>
    </row>
    <row r="326" ht="15" customHeight="1">
      <c r="A326" t="inlineStr">
        <is>
          <t>A 25519-2020</t>
        </is>
      </c>
      <c r="B326" s="1" t="n">
        <v>43983</v>
      </c>
      <c r="C326" s="1" t="n">
        <v>45190</v>
      </c>
      <c r="D326" t="inlineStr">
        <is>
          <t>SKÅNE LÄN</t>
        </is>
      </c>
      <c r="E326" t="inlineStr">
        <is>
          <t>HÄSSLEHOLM</t>
        </is>
      </c>
      <c r="G326" t="n">
        <v>1.7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s="2" t="inlineStr"/>
    </row>
    <row r="327" ht="15" customHeight="1">
      <c r="A327" t="inlineStr">
        <is>
          <t>A 26020-2020</t>
        </is>
      </c>
      <c r="B327" s="1" t="n">
        <v>43985</v>
      </c>
      <c r="C327" s="1" t="n">
        <v>45190</v>
      </c>
      <c r="D327" t="inlineStr">
        <is>
          <t>SKÅNE LÄN</t>
        </is>
      </c>
      <c r="E327" t="inlineStr">
        <is>
          <t>HÄSSLEHOLM</t>
        </is>
      </c>
      <c r="G327" t="n">
        <v>3.8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s="2" t="inlineStr"/>
    </row>
    <row r="328" ht="15" customHeight="1">
      <c r="A328" t="inlineStr">
        <is>
          <t>A 26147-2020</t>
        </is>
      </c>
      <c r="B328" s="1" t="n">
        <v>43985</v>
      </c>
      <c r="C328" s="1" t="n">
        <v>45190</v>
      </c>
      <c r="D328" t="inlineStr">
        <is>
          <t>SKÅNE LÄN</t>
        </is>
      </c>
      <c r="E328" t="inlineStr">
        <is>
          <t>HÄSSLEHOLM</t>
        </is>
      </c>
      <c r="G328" t="n">
        <v>2.9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s="2" t="inlineStr"/>
    </row>
    <row r="329" ht="15" customHeight="1">
      <c r="A329" t="inlineStr">
        <is>
          <t>A 26451-2020</t>
        </is>
      </c>
      <c r="B329" s="1" t="n">
        <v>43987</v>
      </c>
      <c r="C329" s="1" t="n">
        <v>45190</v>
      </c>
      <c r="D329" t="inlineStr">
        <is>
          <t>SKÅNE LÄN</t>
        </is>
      </c>
      <c r="E329" t="inlineStr">
        <is>
          <t>HÄSSLEHOLM</t>
        </is>
      </c>
      <c r="G329" t="n">
        <v>0.6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s="2" t="inlineStr"/>
    </row>
    <row r="330" ht="15" customHeight="1">
      <c r="A330" t="inlineStr">
        <is>
          <t>A 27243-2020</t>
        </is>
      </c>
      <c r="B330" s="1" t="n">
        <v>43992</v>
      </c>
      <c r="C330" s="1" t="n">
        <v>45190</v>
      </c>
      <c r="D330" t="inlineStr">
        <is>
          <t>SKÅNE LÄN</t>
        </is>
      </c>
      <c r="E330" t="inlineStr">
        <is>
          <t>HÄSSLEHOLM</t>
        </is>
      </c>
      <c r="G330" t="n">
        <v>0.7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s="2" t="inlineStr"/>
    </row>
    <row r="331" ht="15" customHeight="1">
      <c r="A331" t="inlineStr">
        <is>
          <t>A 27935-2020</t>
        </is>
      </c>
      <c r="B331" s="1" t="n">
        <v>43993</v>
      </c>
      <c r="C331" s="1" t="n">
        <v>45190</v>
      </c>
      <c r="D331" t="inlineStr">
        <is>
          <t>SKÅNE LÄN</t>
        </is>
      </c>
      <c r="E331" t="inlineStr">
        <is>
          <t>HÄSSLEHOLM</t>
        </is>
      </c>
      <c r="G331" t="n">
        <v>1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s="2" t="inlineStr"/>
    </row>
    <row r="332" ht="15" customHeight="1">
      <c r="A332" t="inlineStr">
        <is>
          <t>A 28023-2020</t>
        </is>
      </c>
      <c r="B332" s="1" t="n">
        <v>43997</v>
      </c>
      <c r="C332" s="1" t="n">
        <v>45190</v>
      </c>
      <c r="D332" t="inlineStr">
        <is>
          <t>SKÅNE LÄN</t>
        </is>
      </c>
      <c r="E332" t="inlineStr">
        <is>
          <t>HÄSSLEHOLM</t>
        </is>
      </c>
      <c r="G332" t="n">
        <v>0.5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s="2" t="inlineStr"/>
    </row>
    <row r="333" ht="15" customHeight="1">
      <c r="A333" t="inlineStr">
        <is>
          <t>A 28884-2020</t>
        </is>
      </c>
      <c r="B333" s="1" t="n">
        <v>43999</v>
      </c>
      <c r="C333" s="1" t="n">
        <v>45190</v>
      </c>
      <c r="D333" t="inlineStr">
        <is>
          <t>SKÅNE LÄN</t>
        </is>
      </c>
      <c r="E333" t="inlineStr">
        <is>
          <t>HÄSSLEHOLM</t>
        </is>
      </c>
      <c r="G333" t="n">
        <v>1.2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s="2" t="inlineStr"/>
    </row>
    <row r="334" ht="15" customHeight="1">
      <c r="A334" t="inlineStr">
        <is>
          <t>A 29016-2020</t>
        </is>
      </c>
      <c r="B334" s="1" t="n">
        <v>43999</v>
      </c>
      <c r="C334" s="1" t="n">
        <v>45190</v>
      </c>
      <c r="D334" t="inlineStr">
        <is>
          <t>SKÅNE LÄN</t>
        </is>
      </c>
      <c r="E334" t="inlineStr">
        <is>
          <t>HÄSSLEHOLM</t>
        </is>
      </c>
      <c r="G334" t="n">
        <v>2.6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s="2" t="inlineStr"/>
    </row>
    <row r="335" ht="15" customHeight="1">
      <c r="A335" t="inlineStr">
        <is>
          <t>A 28863-2020</t>
        </is>
      </c>
      <c r="B335" s="1" t="n">
        <v>43999</v>
      </c>
      <c r="C335" s="1" t="n">
        <v>45190</v>
      </c>
      <c r="D335" t="inlineStr">
        <is>
          <t>SKÅNE LÄN</t>
        </is>
      </c>
      <c r="E335" t="inlineStr">
        <is>
          <t>HÄSSLEHOLM</t>
        </is>
      </c>
      <c r="G335" t="n">
        <v>1.7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s="2" t="inlineStr"/>
    </row>
    <row r="336" ht="15" customHeight="1">
      <c r="A336" t="inlineStr">
        <is>
          <t>A 29230-2020</t>
        </is>
      </c>
      <c r="B336" s="1" t="n">
        <v>44004</v>
      </c>
      <c r="C336" s="1" t="n">
        <v>45190</v>
      </c>
      <c r="D336" t="inlineStr">
        <is>
          <t>SKÅNE LÄN</t>
        </is>
      </c>
      <c r="E336" t="inlineStr">
        <is>
          <t>HÄSSLEHOLM</t>
        </is>
      </c>
      <c r="G336" t="n">
        <v>1.6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s="2" t="inlineStr"/>
    </row>
    <row r="337" ht="15" customHeight="1">
      <c r="A337" t="inlineStr">
        <is>
          <t>A 29719-2020</t>
        </is>
      </c>
      <c r="B337" s="1" t="n">
        <v>44005</v>
      </c>
      <c r="C337" s="1" t="n">
        <v>45190</v>
      </c>
      <c r="D337" t="inlineStr">
        <is>
          <t>SKÅNE LÄN</t>
        </is>
      </c>
      <c r="E337" t="inlineStr">
        <is>
          <t>HÄSSLEHOLM</t>
        </is>
      </c>
      <c r="G337" t="n">
        <v>1.5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s="2" t="inlineStr"/>
    </row>
    <row r="338" ht="15" customHeight="1">
      <c r="A338" t="inlineStr">
        <is>
          <t>A 30719-2020</t>
        </is>
      </c>
      <c r="B338" s="1" t="n">
        <v>44008</v>
      </c>
      <c r="C338" s="1" t="n">
        <v>45190</v>
      </c>
      <c r="D338" t="inlineStr">
        <is>
          <t>SKÅNE LÄN</t>
        </is>
      </c>
      <c r="E338" t="inlineStr">
        <is>
          <t>HÄSSLEHOLM</t>
        </is>
      </c>
      <c r="G338" t="n">
        <v>1.2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s="2" t="inlineStr"/>
    </row>
    <row r="339" ht="15" customHeight="1">
      <c r="A339" t="inlineStr">
        <is>
          <t>A 30816-2020</t>
        </is>
      </c>
      <c r="B339" s="1" t="n">
        <v>44011</v>
      </c>
      <c r="C339" s="1" t="n">
        <v>45190</v>
      </c>
      <c r="D339" t="inlineStr">
        <is>
          <t>SKÅNE LÄN</t>
        </is>
      </c>
      <c r="E339" t="inlineStr">
        <is>
          <t>HÄSSLEHOLM</t>
        </is>
      </c>
      <c r="G339" t="n">
        <v>2.6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s="2" t="inlineStr"/>
    </row>
    <row r="340" ht="15" customHeight="1">
      <c r="A340" t="inlineStr">
        <is>
          <t>A 31069-2020</t>
        </is>
      </c>
      <c r="B340" s="1" t="n">
        <v>44012</v>
      </c>
      <c r="C340" s="1" t="n">
        <v>45190</v>
      </c>
      <c r="D340" t="inlineStr">
        <is>
          <t>SKÅNE LÄN</t>
        </is>
      </c>
      <c r="E340" t="inlineStr">
        <is>
          <t>HÄSSLEHOLM</t>
        </is>
      </c>
      <c r="G340" t="n">
        <v>1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s="2" t="inlineStr"/>
    </row>
    <row r="341" ht="15" customHeight="1">
      <c r="A341" t="inlineStr">
        <is>
          <t>A 31617-2020</t>
        </is>
      </c>
      <c r="B341" s="1" t="n">
        <v>44013</v>
      </c>
      <c r="C341" s="1" t="n">
        <v>45190</v>
      </c>
      <c r="D341" t="inlineStr">
        <is>
          <t>SKÅNE LÄN</t>
        </is>
      </c>
      <c r="E341" t="inlineStr">
        <is>
          <t>HÄSSLEHOLM</t>
        </is>
      </c>
      <c r="G341" t="n">
        <v>1.1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s="2" t="inlineStr"/>
    </row>
    <row r="342" ht="15" customHeight="1">
      <c r="A342" t="inlineStr">
        <is>
          <t>A 31625-2020</t>
        </is>
      </c>
      <c r="B342" s="1" t="n">
        <v>44013</v>
      </c>
      <c r="C342" s="1" t="n">
        <v>45190</v>
      </c>
      <c r="D342" t="inlineStr">
        <is>
          <t>SKÅNE LÄN</t>
        </is>
      </c>
      <c r="E342" t="inlineStr">
        <is>
          <t>HÄSSLEHOLM</t>
        </is>
      </c>
      <c r="G342" t="n">
        <v>1.2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s="2" t="inlineStr"/>
    </row>
    <row r="343" ht="15" customHeight="1">
      <c r="A343" t="inlineStr">
        <is>
          <t>A 32727-2020</t>
        </is>
      </c>
      <c r="B343" s="1" t="n">
        <v>44019</v>
      </c>
      <c r="C343" s="1" t="n">
        <v>45190</v>
      </c>
      <c r="D343" t="inlineStr">
        <is>
          <t>SKÅNE LÄN</t>
        </is>
      </c>
      <c r="E343" t="inlineStr">
        <is>
          <t>HÄSSLEHOLM</t>
        </is>
      </c>
      <c r="G343" t="n">
        <v>0.6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s="2" t="inlineStr"/>
    </row>
    <row r="344" ht="15" customHeight="1">
      <c r="A344" t="inlineStr">
        <is>
          <t>A 33300-2020</t>
        </is>
      </c>
      <c r="B344" s="1" t="n">
        <v>44022</v>
      </c>
      <c r="C344" s="1" t="n">
        <v>45190</v>
      </c>
      <c r="D344" t="inlineStr">
        <is>
          <t>SKÅNE LÄN</t>
        </is>
      </c>
      <c r="E344" t="inlineStr">
        <is>
          <t>HÄSSLEHOLM</t>
        </is>
      </c>
      <c r="G344" t="n">
        <v>8.9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s="2" t="inlineStr"/>
    </row>
    <row r="345" ht="15" customHeight="1">
      <c r="A345" t="inlineStr">
        <is>
          <t>A 33302-2020</t>
        </is>
      </c>
      <c r="B345" s="1" t="n">
        <v>44022</v>
      </c>
      <c r="C345" s="1" t="n">
        <v>45190</v>
      </c>
      <c r="D345" t="inlineStr">
        <is>
          <t>SKÅNE LÄN</t>
        </is>
      </c>
      <c r="E345" t="inlineStr">
        <is>
          <t>HÄSSLEHOLM</t>
        </is>
      </c>
      <c r="G345" t="n">
        <v>2.9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s="2" t="inlineStr"/>
    </row>
    <row r="346" ht="15" customHeight="1">
      <c r="A346" t="inlineStr">
        <is>
          <t>A 33544-2020</t>
        </is>
      </c>
      <c r="B346" s="1" t="n">
        <v>44025</v>
      </c>
      <c r="C346" s="1" t="n">
        <v>45190</v>
      </c>
      <c r="D346" t="inlineStr">
        <is>
          <t>SKÅNE LÄN</t>
        </is>
      </c>
      <c r="E346" t="inlineStr">
        <is>
          <t>HÄSSLEHOLM</t>
        </is>
      </c>
      <c r="G346" t="n">
        <v>1.4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s="2" t="inlineStr"/>
    </row>
    <row r="347" ht="15" customHeight="1">
      <c r="A347" t="inlineStr">
        <is>
          <t>A 33824-2020</t>
        </is>
      </c>
      <c r="B347" s="1" t="n">
        <v>44027</v>
      </c>
      <c r="C347" s="1" t="n">
        <v>45190</v>
      </c>
      <c r="D347" t="inlineStr">
        <is>
          <t>SKÅNE LÄN</t>
        </is>
      </c>
      <c r="E347" t="inlineStr">
        <is>
          <t>HÄSSLEHOLM</t>
        </is>
      </c>
      <c r="G347" t="n">
        <v>0.5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s="2" t="inlineStr"/>
    </row>
    <row r="348" ht="15" customHeight="1">
      <c r="A348" t="inlineStr">
        <is>
          <t>A 33854-2020</t>
        </is>
      </c>
      <c r="B348" s="1" t="n">
        <v>44027</v>
      </c>
      <c r="C348" s="1" t="n">
        <v>45190</v>
      </c>
      <c r="D348" t="inlineStr">
        <is>
          <t>SKÅNE LÄN</t>
        </is>
      </c>
      <c r="E348" t="inlineStr">
        <is>
          <t>HÄSSLEHOLM</t>
        </is>
      </c>
      <c r="G348" t="n">
        <v>4.7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s="2" t="inlineStr"/>
    </row>
    <row r="349" ht="15" customHeight="1">
      <c r="A349" t="inlineStr">
        <is>
          <t>A 34873-2020</t>
        </is>
      </c>
      <c r="B349" s="1" t="n">
        <v>44036</v>
      </c>
      <c r="C349" s="1" t="n">
        <v>45190</v>
      </c>
      <c r="D349" t="inlineStr">
        <is>
          <t>SKÅNE LÄN</t>
        </is>
      </c>
      <c r="E349" t="inlineStr">
        <is>
          <t>HÄSSLEHOLM</t>
        </is>
      </c>
      <c r="G349" t="n">
        <v>2.7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s="2" t="inlineStr"/>
    </row>
    <row r="350" ht="15" customHeight="1">
      <c r="A350" t="inlineStr">
        <is>
          <t>A 34871-2020</t>
        </is>
      </c>
      <c r="B350" s="1" t="n">
        <v>44036</v>
      </c>
      <c r="C350" s="1" t="n">
        <v>45190</v>
      </c>
      <c r="D350" t="inlineStr">
        <is>
          <t>SKÅNE LÄN</t>
        </is>
      </c>
      <c r="E350" t="inlineStr">
        <is>
          <t>HÄSSLEHOLM</t>
        </is>
      </c>
      <c r="G350" t="n">
        <v>1.7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s="2" t="inlineStr"/>
    </row>
    <row r="351" ht="15" customHeight="1">
      <c r="A351" t="inlineStr">
        <is>
          <t>A 35188-2020</t>
        </is>
      </c>
      <c r="B351" s="1" t="n">
        <v>44040</v>
      </c>
      <c r="C351" s="1" t="n">
        <v>45190</v>
      </c>
      <c r="D351" t="inlineStr">
        <is>
          <t>SKÅNE LÄN</t>
        </is>
      </c>
      <c r="E351" t="inlineStr">
        <is>
          <t>HÄSSLEHOLM</t>
        </is>
      </c>
      <c r="G351" t="n">
        <v>1.2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s="2" t="inlineStr"/>
    </row>
    <row r="352" ht="15" customHeight="1">
      <c r="A352" t="inlineStr">
        <is>
          <t>A 35399-2020</t>
        </is>
      </c>
      <c r="B352" s="1" t="n">
        <v>44042</v>
      </c>
      <c r="C352" s="1" t="n">
        <v>45190</v>
      </c>
      <c r="D352" t="inlineStr">
        <is>
          <t>SKÅNE LÄN</t>
        </is>
      </c>
      <c r="E352" t="inlineStr">
        <is>
          <t>HÄSSLEHOLM</t>
        </is>
      </c>
      <c r="G352" t="n">
        <v>0.6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s="2" t="inlineStr"/>
    </row>
    <row r="353" ht="15" customHeight="1">
      <c r="A353" t="inlineStr">
        <is>
          <t>A 35857-2020</t>
        </is>
      </c>
      <c r="B353" s="1" t="n">
        <v>44047</v>
      </c>
      <c r="C353" s="1" t="n">
        <v>45190</v>
      </c>
      <c r="D353" t="inlineStr">
        <is>
          <t>SKÅNE LÄN</t>
        </is>
      </c>
      <c r="E353" t="inlineStr">
        <is>
          <t>HÄSSLEHOLM</t>
        </is>
      </c>
      <c r="G353" t="n">
        <v>4.2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s="2" t="inlineStr"/>
    </row>
    <row r="354" ht="15" customHeight="1">
      <c r="A354" t="inlineStr">
        <is>
          <t>A 36728-2020</t>
        </is>
      </c>
      <c r="B354" s="1" t="n">
        <v>44053</v>
      </c>
      <c r="C354" s="1" t="n">
        <v>45190</v>
      </c>
      <c r="D354" t="inlineStr">
        <is>
          <t>SKÅNE LÄN</t>
        </is>
      </c>
      <c r="E354" t="inlineStr">
        <is>
          <t>HÄSSLEHOLM</t>
        </is>
      </c>
      <c r="G354" t="n">
        <v>0.2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s="2" t="inlineStr"/>
    </row>
    <row r="355" ht="15" customHeight="1">
      <c r="A355" t="inlineStr">
        <is>
          <t>A 36721-2020</t>
        </is>
      </c>
      <c r="B355" s="1" t="n">
        <v>44053</v>
      </c>
      <c r="C355" s="1" t="n">
        <v>45190</v>
      </c>
      <c r="D355" t="inlineStr">
        <is>
          <t>SKÅNE LÄN</t>
        </is>
      </c>
      <c r="E355" t="inlineStr">
        <is>
          <t>HÄSSLEHOLM</t>
        </is>
      </c>
      <c r="G355" t="n">
        <v>0.4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s="2" t="inlineStr"/>
    </row>
    <row r="356" ht="15" customHeight="1">
      <c r="A356" t="inlineStr">
        <is>
          <t>A 37655-2020</t>
        </is>
      </c>
      <c r="B356" s="1" t="n">
        <v>44056</v>
      </c>
      <c r="C356" s="1" t="n">
        <v>45190</v>
      </c>
      <c r="D356" t="inlineStr">
        <is>
          <t>SKÅNE LÄN</t>
        </is>
      </c>
      <c r="E356" t="inlineStr">
        <is>
          <t>HÄSSLEHOLM</t>
        </is>
      </c>
      <c r="G356" t="n">
        <v>4.8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s="2" t="inlineStr"/>
    </row>
    <row r="357" ht="15" customHeight="1">
      <c r="A357" t="inlineStr">
        <is>
          <t>A 38110-2020</t>
        </is>
      </c>
      <c r="B357" s="1" t="n">
        <v>44058</v>
      </c>
      <c r="C357" s="1" t="n">
        <v>45190</v>
      </c>
      <c r="D357" t="inlineStr">
        <is>
          <t>SKÅNE LÄN</t>
        </is>
      </c>
      <c r="E357" t="inlineStr">
        <is>
          <t>HÄSSLEHOLM</t>
        </is>
      </c>
      <c r="G357" t="n">
        <v>4.2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s="2" t="inlineStr"/>
    </row>
    <row r="358" ht="15" customHeight="1">
      <c r="A358" t="inlineStr">
        <is>
          <t>A 39672-2020</t>
        </is>
      </c>
      <c r="B358" s="1" t="n">
        <v>44065</v>
      </c>
      <c r="C358" s="1" t="n">
        <v>45190</v>
      </c>
      <c r="D358" t="inlineStr">
        <is>
          <t>SKÅNE LÄN</t>
        </is>
      </c>
      <c r="E358" t="inlineStr">
        <is>
          <t>HÄSSLEHOLM</t>
        </is>
      </c>
      <c r="G358" t="n">
        <v>0.6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s="2" t="inlineStr"/>
    </row>
    <row r="359" ht="15" customHeight="1">
      <c r="A359" t="inlineStr">
        <is>
          <t>A 40329-2020</t>
        </is>
      </c>
      <c r="B359" s="1" t="n">
        <v>44067</v>
      </c>
      <c r="C359" s="1" t="n">
        <v>45190</v>
      </c>
      <c r="D359" t="inlineStr">
        <is>
          <t>SKÅNE LÄN</t>
        </is>
      </c>
      <c r="E359" t="inlineStr">
        <is>
          <t>HÄSSLEHOLM</t>
        </is>
      </c>
      <c r="F359" t="inlineStr">
        <is>
          <t>Övriga Aktiebolag</t>
        </is>
      </c>
      <c r="G359" t="n">
        <v>2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s="2" t="inlineStr"/>
    </row>
    <row r="360" ht="15" customHeight="1">
      <c r="A360" t="inlineStr">
        <is>
          <t>A 40292-2020</t>
        </is>
      </c>
      <c r="B360" s="1" t="n">
        <v>44068</v>
      </c>
      <c r="C360" s="1" t="n">
        <v>45190</v>
      </c>
      <c r="D360" t="inlineStr">
        <is>
          <t>SKÅNE LÄN</t>
        </is>
      </c>
      <c r="E360" t="inlineStr">
        <is>
          <t>HÄSSLEHOLM</t>
        </is>
      </c>
      <c r="G360" t="n">
        <v>3.7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s="2" t="inlineStr"/>
    </row>
    <row r="361" ht="15" customHeight="1">
      <c r="A361" t="inlineStr">
        <is>
          <t>A 40319-2020</t>
        </is>
      </c>
      <c r="B361" s="1" t="n">
        <v>44068</v>
      </c>
      <c r="C361" s="1" t="n">
        <v>45190</v>
      </c>
      <c r="D361" t="inlineStr">
        <is>
          <t>SKÅNE LÄN</t>
        </is>
      </c>
      <c r="E361" t="inlineStr">
        <is>
          <t>HÄSSLEHOLM</t>
        </is>
      </c>
      <c r="G361" t="n">
        <v>2.6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s="2" t="inlineStr"/>
    </row>
    <row r="362" ht="15" customHeight="1">
      <c r="A362" t="inlineStr">
        <is>
          <t>A 42815-2020</t>
        </is>
      </c>
      <c r="B362" s="1" t="n">
        <v>44078</v>
      </c>
      <c r="C362" s="1" t="n">
        <v>45190</v>
      </c>
      <c r="D362" t="inlineStr">
        <is>
          <t>SKÅNE LÄN</t>
        </is>
      </c>
      <c r="E362" t="inlineStr">
        <is>
          <t>HÄSSLEHOLM</t>
        </is>
      </c>
      <c r="G362" t="n">
        <v>3.7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s="2" t="inlineStr"/>
    </row>
    <row r="363" ht="15" customHeight="1">
      <c r="A363" t="inlineStr">
        <is>
          <t>A 42839-2020</t>
        </is>
      </c>
      <c r="B363" s="1" t="n">
        <v>44078</v>
      </c>
      <c r="C363" s="1" t="n">
        <v>45190</v>
      </c>
      <c r="D363" t="inlineStr">
        <is>
          <t>SKÅNE LÄN</t>
        </is>
      </c>
      <c r="E363" t="inlineStr">
        <is>
          <t>HÄSSLEHOLM</t>
        </is>
      </c>
      <c r="G363" t="n">
        <v>2.7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s="2" t="inlineStr"/>
    </row>
    <row r="364" ht="15" customHeight="1">
      <c r="A364" t="inlineStr">
        <is>
          <t>A 42812-2020</t>
        </is>
      </c>
      <c r="B364" s="1" t="n">
        <v>44078</v>
      </c>
      <c r="C364" s="1" t="n">
        <v>45190</v>
      </c>
      <c r="D364" t="inlineStr">
        <is>
          <t>SKÅNE LÄN</t>
        </is>
      </c>
      <c r="E364" t="inlineStr">
        <is>
          <t>HÄSSLEHOLM</t>
        </is>
      </c>
      <c r="G364" t="n">
        <v>1.7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s="2" t="inlineStr"/>
    </row>
    <row r="365" ht="15" customHeight="1">
      <c r="A365" t="inlineStr">
        <is>
          <t>A 43045-2020</t>
        </is>
      </c>
      <c r="B365" s="1" t="n">
        <v>44078</v>
      </c>
      <c r="C365" s="1" t="n">
        <v>45190</v>
      </c>
      <c r="D365" t="inlineStr">
        <is>
          <t>SKÅNE LÄN</t>
        </is>
      </c>
      <c r="E365" t="inlineStr">
        <is>
          <t>HÄSSLEHOLM</t>
        </is>
      </c>
      <c r="G365" t="n">
        <v>1.1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s="2" t="inlineStr"/>
    </row>
    <row r="366" ht="15" customHeight="1">
      <c r="A366" t="inlineStr">
        <is>
          <t>A 43580-2020</t>
        </is>
      </c>
      <c r="B366" s="1" t="n">
        <v>44082</v>
      </c>
      <c r="C366" s="1" t="n">
        <v>45190</v>
      </c>
      <c r="D366" t="inlineStr">
        <is>
          <t>SKÅNE LÄN</t>
        </is>
      </c>
      <c r="E366" t="inlineStr">
        <is>
          <t>HÄSSLEHOLM</t>
        </is>
      </c>
      <c r="F366" t="inlineStr">
        <is>
          <t>Kyrkan</t>
        </is>
      </c>
      <c r="G366" t="n">
        <v>2.1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s="2" t="inlineStr"/>
    </row>
    <row r="367" ht="15" customHeight="1">
      <c r="A367" t="inlineStr">
        <is>
          <t>A 43600-2020</t>
        </is>
      </c>
      <c r="B367" s="1" t="n">
        <v>44082</v>
      </c>
      <c r="C367" s="1" t="n">
        <v>45190</v>
      </c>
      <c r="D367" t="inlineStr">
        <is>
          <t>SKÅNE LÄN</t>
        </is>
      </c>
      <c r="E367" t="inlineStr">
        <is>
          <t>HÄSSLEHOLM</t>
        </is>
      </c>
      <c r="F367" t="inlineStr">
        <is>
          <t>Kyrkan</t>
        </is>
      </c>
      <c r="G367" t="n">
        <v>0.9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s="2" t="inlineStr"/>
    </row>
    <row r="368" ht="15" customHeight="1">
      <c r="A368" t="inlineStr">
        <is>
          <t>A 43595-2020</t>
        </is>
      </c>
      <c r="B368" s="1" t="n">
        <v>44082</v>
      </c>
      <c r="C368" s="1" t="n">
        <v>45190</v>
      </c>
      <c r="D368" t="inlineStr">
        <is>
          <t>SKÅNE LÄN</t>
        </is>
      </c>
      <c r="E368" t="inlineStr">
        <is>
          <t>HÄSSLEHOLM</t>
        </is>
      </c>
      <c r="F368" t="inlineStr">
        <is>
          <t>Kyrkan</t>
        </is>
      </c>
      <c r="G368" t="n">
        <v>1.4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s="2" t="inlineStr"/>
    </row>
    <row r="369" ht="15" customHeight="1">
      <c r="A369" t="inlineStr">
        <is>
          <t>A 44228-2020</t>
        </is>
      </c>
      <c r="B369" s="1" t="n">
        <v>44082</v>
      </c>
      <c r="C369" s="1" t="n">
        <v>45190</v>
      </c>
      <c r="D369" t="inlineStr">
        <is>
          <t>SKÅNE LÄN</t>
        </is>
      </c>
      <c r="E369" t="inlineStr">
        <is>
          <t>HÄSSLEHOLM</t>
        </is>
      </c>
      <c r="G369" t="n">
        <v>1.6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s="2" t="inlineStr"/>
    </row>
    <row r="370" ht="15" customHeight="1">
      <c r="A370" t="inlineStr">
        <is>
          <t>A 44527-2020</t>
        </is>
      </c>
      <c r="B370" s="1" t="n">
        <v>44085</v>
      </c>
      <c r="C370" s="1" t="n">
        <v>45190</v>
      </c>
      <c r="D370" t="inlineStr">
        <is>
          <t>SKÅNE LÄN</t>
        </is>
      </c>
      <c r="E370" t="inlineStr">
        <is>
          <t>HÄSSLEHOLM</t>
        </is>
      </c>
      <c r="F370" t="inlineStr">
        <is>
          <t>Kommuner</t>
        </is>
      </c>
      <c r="G370" t="n">
        <v>7.7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s="2" t="inlineStr"/>
    </row>
    <row r="371" ht="15" customHeight="1">
      <c r="A371" t="inlineStr">
        <is>
          <t>A 45555-2020</t>
        </is>
      </c>
      <c r="B371" s="1" t="n">
        <v>44089</v>
      </c>
      <c r="C371" s="1" t="n">
        <v>45190</v>
      </c>
      <c r="D371" t="inlineStr">
        <is>
          <t>SKÅNE LÄN</t>
        </is>
      </c>
      <c r="E371" t="inlineStr">
        <is>
          <t>HÄSSLEHOLM</t>
        </is>
      </c>
      <c r="G371" t="n">
        <v>1.2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s="2" t="inlineStr"/>
    </row>
    <row r="372" ht="15" customHeight="1">
      <c r="A372" t="inlineStr">
        <is>
          <t>A 46125-2020</t>
        </is>
      </c>
      <c r="B372" s="1" t="n">
        <v>44091</v>
      </c>
      <c r="C372" s="1" t="n">
        <v>45190</v>
      </c>
      <c r="D372" t="inlineStr">
        <is>
          <t>SKÅNE LÄN</t>
        </is>
      </c>
      <c r="E372" t="inlineStr">
        <is>
          <t>HÄSSLEHOLM</t>
        </is>
      </c>
      <c r="G372" t="n">
        <v>2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s="2" t="inlineStr"/>
    </row>
    <row r="373" ht="15" customHeight="1">
      <c r="A373" t="inlineStr">
        <is>
          <t>A 46145-2020</t>
        </is>
      </c>
      <c r="B373" s="1" t="n">
        <v>44091</v>
      </c>
      <c r="C373" s="1" t="n">
        <v>45190</v>
      </c>
      <c r="D373" t="inlineStr">
        <is>
          <t>SKÅNE LÄN</t>
        </is>
      </c>
      <c r="E373" t="inlineStr">
        <is>
          <t>HÄSSLEHOLM</t>
        </is>
      </c>
      <c r="G373" t="n">
        <v>0.5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s="2" t="inlineStr"/>
    </row>
    <row r="374" ht="15" customHeight="1">
      <c r="A374" t="inlineStr">
        <is>
          <t>A 46479-2020</t>
        </is>
      </c>
      <c r="B374" s="1" t="n">
        <v>44095</v>
      </c>
      <c r="C374" s="1" t="n">
        <v>45190</v>
      </c>
      <c r="D374" t="inlineStr">
        <is>
          <t>SKÅNE LÄN</t>
        </is>
      </c>
      <c r="E374" t="inlineStr">
        <is>
          <t>HÄSSLEHOLM</t>
        </is>
      </c>
      <c r="F374" t="inlineStr">
        <is>
          <t>Kyrkan</t>
        </is>
      </c>
      <c r="G374" t="n">
        <v>1.5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s="2" t="inlineStr"/>
    </row>
    <row r="375" ht="15" customHeight="1">
      <c r="A375" t="inlineStr">
        <is>
          <t>A 47121-2020</t>
        </is>
      </c>
      <c r="B375" s="1" t="n">
        <v>44096</v>
      </c>
      <c r="C375" s="1" t="n">
        <v>45190</v>
      </c>
      <c r="D375" t="inlineStr">
        <is>
          <t>SKÅNE LÄN</t>
        </is>
      </c>
      <c r="E375" t="inlineStr">
        <is>
          <t>HÄSSLEHOLM</t>
        </is>
      </c>
      <c r="G375" t="n">
        <v>3.6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s="2" t="inlineStr"/>
    </row>
    <row r="376" ht="15" customHeight="1">
      <c r="A376" t="inlineStr">
        <is>
          <t>A 47007-2020</t>
        </is>
      </c>
      <c r="B376" s="1" t="n">
        <v>44096</v>
      </c>
      <c r="C376" s="1" t="n">
        <v>45190</v>
      </c>
      <c r="D376" t="inlineStr">
        <is>
          <t>SKÅNE LÄN</t>
        </is>
      </c>
      <c r="E376" t="inlineStr">
        <is>
          <t>HÄSSLEHOLM</t>
        </is>
      </c>
      <c r="G376" t="n">
        <v>2.5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s="2" t="inlineStr"/>
    </row>
    <row r="377" ht="15" customHeight="1">
      <c r="A377" t="inlineStr">
        <is>
          <t>A 48397-2020</t>
        </is>
      </c>
      <c r="B377" s="1" t="n">
        <v>44097</v>
      </c>
      <c r="C377" s="1" t="n">
        <v>45190</v>
      </c>
      <c r="D377" t="inlineStr">
        <is>
          <t>SKÅNE LÄN</t>
        </is>
      </c>
      <c r="E377" t="inlineStr">
        <is>
          <t>HÄSSLEHOLM</t>
        </is>
      </c>
      <c r="G377" t="n">
        <v>8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s="2" t="inlineStr"/>
    </row>
    <row r="378" ht="15" customHeight="1">
      <c r="A378" t="inlineStr">
        <is>
          <t>A 47283-2020</t>
        </is>
      </c>
      <c r="B378" s="1" t="n">
        <v>44097</v>
      </c>
      <c r="C378" s="1" t="n">
        <v>45190</v>
      </c>
      <c r="D378" t="inlineStr">
        <is>
          <t>SKÅNE LÄN</t>
        </is>
      </c>
      <c r="E378" t="inlineStr">
        <is>
          <t>HÄSSLEHOLM</t>
        </is>
      </c>
      <c r="G378" t="n">
        <v>5.5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s="2" t="inlineStr"/>
    </row>
    <row r="379" ht="15" customHeight="1">
      <c r="A379" t="inlineStr">
        <is>
          <t>A 47531-2020</t>
        </is>
      </c>
      <c r="B379" s="1" t="n">
        <v>44098</v>
      </c>
      <c r="C379" s="1" t="n">
        <v>45190</v>
      </c>
      <c r="D379" t="inlineStr">
        <is>
          <t>SKÅNE LÄN</t>
        </is>
      </c>
      <c r="E379" t="inlineStr">
        <is>
          <t>HÄSSLEHOLM</t>
        </is>
      </c>
      <c r="G379" t="n">
        <v>0.3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s="2" t="inlineStr"/>
    </row>
    <row r="380" ht="15" customHeight="1">
      <c r="A380" t="inlineStr">
        <is>
          <t>A 47521-2020</t>
        </is>
      </c>
      <c r="B380" s="1" t="n">
        <v>44098</v>
      </c>
      <c r="C380" s="1" t="n">
        <v>45190</v>
      </c>
      <c r="D380" t="inlineStr">
        <is>
          <t>SKÅNE LÄN</t>
        </is>
      </c>
      <c r="E380" t="inlineStr">
        <is>
          <t>HÄSSLEHOLM</t>
        </is>
      </c>
      <c r="G380" t="n">
        <v>0.9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s="2" t="inlineStr"/>
    </row>
    <row r="381" ht="15" customHeight="1">
      <c r="A381" t="inlineStr">
        <is>
          <t>A 48212-2020</t>
        </is>
      </c>
      <c r="B381" s="1" t="n">
        <v>44102</v>
      </c>
      <c r="C381" s="1" t="n">
        <v>45190</v>
      </c>
      <c r="D381" t="inlineStr">
        <is>
          <t>SKÅNE LÄN</t>
        </is>
      </c>
      <c r="E381" t="inlineStr">
        <is>
          <t>HÄSSLEHOLM</t>
        </is>
      </c>
      <c r="G381" t="n">
        <v>4.2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s="2" t="inlineStr"/>
    </row>
    <row r="382" ht="15" customHeight="1">
      <c r="A382" t="inlineStr">
        <is>
          <t>A 48792-2020</t>
        </is>
      </c>
      <c r="B382" s="1" t="n">
        <v>44103</v>
      </c>
      <c r="C382" s="1" t="n">
        <v>45190</v>
      </c>
      <c r="D382" t="inlineStr">
        <is>
          <t>SKÅNE LÄN</t>
        </is>
      </c>
      <c r="E382" t="inlineStr">
        <is>
          <t>HÄSSLEHOLM</t>
        </is>
      </c>
      <c r="G382" t="n">
        <v>1.5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s="2" t="inlineStr"/>
    </row>
    <row r="383" ht="15" customHeight="1">
      <c r="A383" t="inlineStr">
        <is>
          <t>A 49786-2020</t>
        </is>
      </c>
      <c r="B383" s="1" t="n">
        <v>44103</v>
      </c>
      <c r="C383" s="1" t="n">
        <v>45190</v>
      </c>
      <c r="D383" t="inlineStr">
        <is>
          <t>SKÅNE LÄN</t>
        </is>
      </c>
      <c r="E383" t="inlineStr">
        <is>
          <t>HÄSSLEHOLM</t>
        </is>
      </c>
      <c r="G383" t="n">
        <v>0.3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s="2" t="inlineStr"/>
    </row>
    <row r="384" ht="15" customHeight="1">
      <c r="A384" t="inlineStr">
        <is>
          <t>A 49389-2020</t>
        </is>
      </c>
      <c r="B384" s="1" t="n">
        <v>44105</v>
      </c>
      <c r="C384" s="1" t="n">
        <v>45190</v>
      </c>
      <c r="D384" t="inlineStr">
        <is>
          <t>SKÅNE LÄN</t>
        </is>
      </c>
      <c r="E384" t="inlineStr">
        <is>
          <t>HÄSSLEHOLM</t>
        </is>
      </c>
      <c r="G384" t="n">
        <v>1.9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s="2" t="inlineStr"/>
    </row>
    <row r="385" ht="15" customHeight="1">
      <c r="A385" t="inlineStr">
        <is>
          <t>A 49865-2020</t>
        </is>
      </c>
      <c r="B385" s="1" t="n">
        <v>44107</v>
      </c>
      <c r="C385" s="1" t="n">
        <v>45190</v>
      </c>
      <c r="D385" t="inlineStr">
        <is>
          <t>SKÅNE LÄN</t>
        </is>
      </c>
      <c r="E385" t="inlineStr">
        <is>
          <t>HÄSSLEHOLM</t>
        </is>
      </c>
      <c r="G385" t="n">
        <v>1.4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s="2" t="inlineStr"/>
    </row>
    <row r="386" ht="15" customHeight="1">
      <c r="A386" t="inlineStr">
        <is>
          <t>A 50046-2020</t>
        </is>
      </c>
      <c r="B386" s="1" t="n">
        <v>44109</v>
      </c>
      <c r="C386" s="1" t="n">
        <v>45190</v>
      </c>
      <c r="D386" t="inlineStr">
        <is>
          <t>SKÅNE LÄN</t>
        </is>
      </c>
      <c r="E386" t="inlineStr">
        <is>
          <t>HÄSSLEHOLM</t>
        </is>
      </c>
      <c r="G386" t="n">
        <v>1.2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s="2" t="inlineStr"/>
    </row>
    <row r="387" ht="15" customHeight="1">
      <c r="A387" t="inlineStr">
        <is>
          <t>A 50372-2020</t>
        </is>
      </c>
      <c r="B387" s="1" t="n">
        <v>44110</v>
      </c>
      <c r="C387" s="1" t="n">
        <v>45190</v>
      </c>
      <c r="D387" t="inlineStr">
        <is>
          <t>SKÅNE LÄN</t>
        </is>
      </c>
      <c r="E387" t="inlineStr">
        <is>
          <t>HÄSSLEHOLM</t>
        </is>
      </c>
      <c r="G387" t="n">
        <v>1.5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s="2" t="inlineStr"/>
    </row>
    <row r="388" ht="15" customHeight="1">
      <c r="A388" t="inlineStr">
        <is>
          <t>A 52561-2020</t>
        </is>
      </c>
      <c r="B388" s="1" t="n">
        <v>44116</v>
      </c>
      <c r="C388" s="1" t="n">
        <v>45190</v>
      </c>
      <c r="D388" t="inlineStr">
        <is>
          <t>SKÅNE LÄN</t>
        </is>
      </c>
      <c r="E388" t="inlineStr">
        <is>
          <t>HÄSSLEHOLM</t>
        </is>
      </c>
      <c r="G388" t="n">
        <v>6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s="2" t="inlineStr"/>
    </row>
    <row r="389" ht="15" customHeight="1">
      <c r="A389" t="inlineStr">
        <is>
          <t>A 52860-2020</t>
        </is>
      </c>
      <c r="B389" s="1" t="n">
        <v>44119</v>
      </c>
      <c r="C389" s="1" t="n">
        <v>45190</v>
      </c>
      <c r="D389" t="inlineStr">
        <is>
          <t>SKÅNE LÄN</t>
        </is>
      </c>
      <c r="E389" t="inlineStr">
        <is>
          <t>HÄSSLEHOLM</t>
        </is>
      </c>
      <c r="G389" t="n">
        <v>1.6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s="2" t="inlineStr"/>
    </row>
    <row r="390" ht="15" customHeight="1">
      <c r="A390" t="inlineStr">
        <is>
          <t>A 52852-2020</t>
        </is>
      </c>
      <c r="B390" s="1" t="n">
        <v>44119</v>
      </c>
      <c r="C390" s="1" t="n">
        <v>45190</v>
      </c>
      <c r="D390" t="inlineStr">
        <is>
          <t>SKÅNE LÄN</t>
        </is>
      </c>
      <c r="E390" t="inlineStr">
        <is>
          <t>HÄSSLEHOLM</t>
        </is>
      </c>
      <c r="G390" t="n">
        <v>0.6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s="2" t="inlineStr"/>
    </row>
    <row r="391" ht="15" customHeight="1">
      <c r="A391" t="inlineStr">
        <is>
          <t>A 52863-2020</t>
        </is>
      </c>
      <c r="B391" s="1" t="n">
        <v>44119</v>
      </c>
      <c r="C391" s="1" t="n">
        <v>45190</v>
      </c>
      <c r="D391" t="inlineStr">
        <is>
          <t>SKÅNE LÄN</t>
        </is>
      </c>
      <c r="E391" t="inlineStr">
        <is>
          <t>HÄSSLEHOLM</t>
        </is>
      </c>
      <c r="G391" t="n">
        <v>3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s="2" t="inlineStr"/>
    </row>
    <row r="392" ht="15" customHeight="1">
      <c r="A392" t="inlineStr">
        <is>
          <t>A 54363-2020</t>
        </is>
      </c>
      <c r="B392" s="1" t="n">
        <v>44126</v>
      </c>
      <c r="C392" s="1" t="n">
        <v>45190</v>
      </c>
      <c r="D392" t="inlineStr">
        <is>
          <t>SKÅNE LÄN</t>
        </is>
      </c>
      <c r="E392" t="inlineStr">
        <is>
          <t>HÄSSLEHOLM</t>
        </is>
      </c>
      <c r="G392" t="n">
        <v>4.8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s="2" t="inlineStr"/>
    </row>
    <row r="393" ht="15" customHeight="1">
      <c r="A393" t="inlineStr">
        <is>
          <t>A 54359-2020</t>
        </is>
      </c>
      <c r="B393" s="1" t="n">
        <v>44126</v>
      </c>
      <c r="C393" s="1" t="n">
        <v>45190</v>
      </c>
      <c r="D393" t="inlineStr">
        <is>
          <t>SKÅNE LÄN</t>
        </is>
      </c>
      <c r="E393" t="inlineStr">
        <is>
          <t>HÄSSLEHOLM</t>
        </is>
      </c>
      <c r="G393" t="n">
        <v>1.2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s="2" t="inlineStr"/>
    </row>
    <row r="394" ht="15" customHeight="1">
      <c r="A394" t="inlineStr">
        <is>
          <t>A 54365-2020</t>
        </is>
      </c>
      <c r="B394" s="1" t="n">
        <v>44126</v>
      </c>
      <c r="C394" s="1" t="n">
        <v>45190</v>
      </c>
      <c r="D394" t="inlineStr">
        <is>
          <t>SKÅNE LÄN</t>
        </is>
      </c>
      <c r="E394" t="inlineStr">
        <is>
          <t>HÄSSLEHOLM</t>
        </is>
      </c>
      <c r="G394" t="n">
        <v>0.7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s="2" t="inlineStr"/>
    </row>
    <row r="395" ht="15" customHeight="1">
      <c r="A395" t="inlineStr">
        <is>
          <t>A 54362-2020</t>
        </is>
      </c>
      <c r="B395" s="1" t="n">
        <v>44126</v>
      </c>
      <c r="C395" s="1" t="n">
        <v>45190</v>
      </c>
      <c r="D395" t="inlineStr">
        <is>
          <t>SKÅNE LÄN</t>
        </is>
      </c>
      <c r="E395" t="inlineStr">
        <is>
          <t>HÄSSLEHOLM</t>
        </is>
      </c>
      <c r="G395" t="n">
        <v>4.5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s="2" t="inlineStr"/>
    </row>
    <row r="396" ht="15" customHeight="1">
      <c r="A396" t="inlineStr">
        <is>
          <t>A 54374-2020</t>
        </is>
      </c>
      <c r="B396" s="1" t="n">
        <v>44126</v>
      </c>
      <c r="C396" s="1" t="n">
        <v>45190</v>
      </c>
      <c r="D396" t="inlineStr">
        <is>
          <t>SKÅNE LÄN</t>
        </is>
      </c>
      <c r="E396" t="inlineStr">
        <is>
          <t>HÄSSLEHOLM</t>
        </is>
      </c>
      <c r="G396" t="n">
        <v>2.1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s="2" t="inlineStr"/>
    </row>
    <row r="397" ht="15" customHeight="1">
      <c r="A397" t="inlineStr">
        <is>
          <t>A 54493-2020</t>
        </is>
      </c>
      <c r="B397" s="1" t="n">
        <v>44126</v>
      </c>
      <c r="C397" s="1" t="n">
        <v>45190</v>
      </c>
      <c r="D397" t="inlineStr">
        <is>
          <t>SKÅNE LÄN</t>
        </is>
      </c>
      <c r="E397" t="inlineStr">
        <is>
          <t>HÄSSLEHOLM</t>
        </is>
      </c>
      <c r="F397" t="inlineStr">
        <is>
          <t>Kyrkan</t>
        </is>
      </c>
      <c r="G397" t="n">
        <v>4.4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s="2" t="inlineStr"/>
    </row>
    <row r="398" ht="15" customHeight="1">
      <c r="A398" t="inlineStr">
        <is>
          <t>A 56158-2020</t>
        </is>
      </c>
      <c r="B398" s="1" t="n">
        <v>44133</v>
      </c>
      <c r="C398" s="1" t="n">
        <v>45190</v>
      </c>
      <c r="D398" t="inlineStr">
        <is>
          <t>SKÅNE LÄN</t>
        </is>
      </c>
      <c r="E398" t="inlineStr">
        <is>
          <t>HÄSSLEHOLM</t>
        </is>
      </c>
      <c r="G398" t="n">
        <v>0.6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s="2" t="inlineStr"/>
    </row>
    <row r="399" ht="15" customHeight="1">
      <c r="A399" t="inlineStr">
        <is>
          <t>A 57811-2020</t>
        </is>
      </c>
      <c r="B399" s="1" t="n">
        <v>44141</v>
      </c>
      <c r="C399" s="1" t="n">
        <v>45190</v>
      </c>
      <c r="D399" t="inlineStr">
        <is>
          <t>SKÅNE LÄN</t>
        </is>
      </c>
      <c r="E399" t="inlineStr">
        <is>
          <t>HÄSSLEHOLM</t>
        </is>
      </c>
      <c r="G399" t="n">
        <v>2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s="2" t="inlineStr"/>
    </row>
    <row r="400" ht="15" customHeight="1">
      <c r="A400" t="inlineStr">
        <is>
          <t>A 58509-2020</t>
        </is>
      </c>
      <c r="B400" s="1" t="n">
        <v>44144</v>
      </c>
      <c r="C400" s="1" t="n">
        <v>45190</v>
      </c>
      <c r="D400" t="inlineStr">
        <is>
          <t>SKÅNE LÄN</t>
        </is>
      </c>
      <c r="E400" t="inlineStr">
        <is>
          <t>HÄSSLEHOLM</t>
        </is>
      </c>
      <c r="G400" t="n">
        <v>8.5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s="2" t="inlineStr"/>
    </row>
    <row r="401" ht="15" customHeight="1">
      <c r="A401" t="inlineStr">
        <is>
          <t>A 59295-2020</t>
        </is>
      </c>
      <c r="B401" s="1" t="n">
        <v>44147</v>
      </c>
      <c r="C401" s="1" t="n">
        <v>45190</v>
      </c>
      <c r="D401" t="inlineStr">
        <is>
          <t>SKÅNE LÄN</t>
        </is>
      </c>
      <c r="E401" t="inlineStr">
        <is>
          <t>HÄSSLEHOLM</t>
        </is>
      </c>
      <c r="G401" t="n">
        <v>4.3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s="2" t="inlineStr"/>
    </row>
    <row r="402" ht="15" customHeight="1">
      <c r="A402" t="inlineStr">
        <is>
          <t>A 59302-2020</t>
        </is>
      </c>
      <c r="B402" s="1" t="n">
        <v>44147</v>
      </c>
      <c r="C402" s="1" t="n">
        <v>45190</v>
      </c>
      <c r="D402" t="inlineStr">
        <is>
          <t>SKÅNE LÄN</t>
        </is>
      </c>
      <c r="E402" t="inlineStr">
        <is>
          <t>HÄSSLEHOLM</t>
        </is>
      </c>
      <c r="G402" t="n">
        <v>11.2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s="2" t="inlineStr"/>
    </row>
    <row r="403" ht="15" customHeight="1">
      <c r="A403" t="inlineStr">
        <is>
          <t>A 59418-2020</t>
        </is>
      </c>
      <c r="B403" s="1" t="n">
        <v>44148</v>
      </c>
      <c r="C403" s="1" t="n">
        <v>45190</v>
      </c>
      <c r="D403" t="inlineStr">
        <is>
          <t>SKÅNE LÄN</t>
        </is>
      </c>
      <c r="E403" t="inlineStr">
        <is>
          <t>HÄSSLEHOLM</t>
        </is>
      </c>
      <c r="G403" t="n">
        <v>0.6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s="2" t="inlineStr"/>
    </row>
    <row r="404" ht="15" customHeight="1">
      <c r="A404" t="inlineStr">
        <is>
          <t>A 59542-2020</t>
        </is>
      </c>
      <c r="B404" s="1" t="n">
        <v>44148</v>
      </c>
      <c r="C404" s="1" t="n">
        <v>45190</v>
      </c>
      <c r="D404" t="inlineStr">
        <is>
          <t>SKÅNE LÄN</t>
        </is>
      </c>
      <c r="E404" t="inlineStr">
        <is>
          <t>HÄSSLEHOLM</t>
        </is>
      </c>
      <c r="G404" t="n">
        <v>0.7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s="2" t="inlineStr"/>
    </row>
    <row r="405" ht="15" customHeight="1">
      <c r="A405" t="inlineStr">
        <is>
          <t>A 60597-2020</t>
        </is>
      </c>
      <c r="B405" s="1" t="n">
        <v>44152</v>
      </c>
      <c r="C405" s="1" t="n">
        <v>45190</v>
      </c>
      <c r="D405" t="inlineStr">
        <is>
          <t>SKÅNE LÄN</t>
        </is>
      </c>
      <c r="E405" t="inlineStr">
        <is>
          <t>HÄSSLEHOLM</t>
        </is>
      </c>
      <c r="G405" t="n">
        <v>3.4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s="2" t="inlineStr"/>
    </row>
    <row r="406" ht="15" customHeight="1">
      <c r="A406" t="inlineStr">
        <is>
          <t>A 61216-2020</t>
        </is>
      </c>
      <c r="B406" s="1" t="n">
        <v>44155</v>
      </c>
      <c r="C406" s="1" t="n">
        <v>45190</v>
      </c>
      <c r="D406" t="inlineStr">
        <is>
          <t>SKÅNE LÄN</t>
        </is>
      </c>
      <c r="E406" t="inlineStr">
        <is>
          <t>HÄSSLEHOLM</t>
        </is>
      </c>
      <c r="G406" t="n">
        <v>1.3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s="2" t="inlineStr"/>
    </row>
    <row r="407" ht="15" customHeight="1">
      <c r="A407" t="inlineStr">
        <is>
          <t>A 61233-2020</t>
        </is>
      </c>
      <c r="B407" s="1" t="n">
        <v>44155</v>
      </c>
      <c r="C407" s="1" t="n">
        <v>45190</v>
      </c>
      <c r="D407" t="inlineStr">
        <is>
          <t>SKÅNE LÄN</t>
        </is>
      </c>
      <c r="E407" t="inlineStr">
        <is>
          <t>HÄSSLEHOLM</t>
        </is>
      </c>
      <c r="G407" t="n">
        <v>1.7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s="2" t="inlineStr"/>
    </row>
    <row r="408" ht="15" customHeight="1">
      <c r="A408" t="inlineStr">
        <is>
          <t>A 62347-2020</t>
        </is>
      </c>
      <c r="B408" s="1" t="n">
        <v>44159</v>
      </c>
      <c r="C408" s="1" t="n">
        <v>45190</v>
      </c>
      <c r="D408" t="inlineStr">
        <is>
          <t>SKÅNE LÄN</t>
        </is>
      </c>
      <c r="E408" t="inlineStr">
        <is>
          <t>HÄSSLEHOLM</t>
        </is>
      </c>
      <c r="G408" t="n">
        <v>4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s="2" t="inlineStr"/>
    </row>
    <row r="409" ht="15" customHeight="1">
      <c r="A409" t="inlineStr">
        <is>
          <t>A 62802-2020</t>
        </is>
      </c>
      <c r="B409" s="1" t="n">
        <v>44161</v>
      </c>
      <c r="C409" s="1" t="n">
        <v>45190</v>
      </c>
      <c r="D409" t="inlineStr">
        <is>
          <t>SKÅNE LÄN</t>
        </is>
      </c>
      <c r="E409" t="inlineStr">
        <is>
          <t>HÄSSLEHOLM</t>
        </is>
      </c>
      <c r="G409" t="n">
        <v>1.1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s="2" t="inlineStr"/>
    </row>
    <row r="410" ht="15" customHeight="1">
      <c r="A410" t="inlineStr">
        <is>
          <t>A 62858-2020</t>
        </is>
      </c>
      <c r="B410" s="1" t="n">
        <v>44161</v>
      </c>
      <c r="C410" s="1" t="n">
        <v>45190</v>
      </c>
      <c r="D410" t="inlineStr">
        <is>
          <t>SKÅNE LÄN</t>
        </is>
      </c>
      <c r="E410" t="inlineStr">
        <is>
          <t>HÄSSLEHOLM</t>
        </is>
      </c>
      <c r="G410" t="n">
        <v>0.7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s="2" t="inlineStr"/>
    </row>
    <row r="411" ht="15" customHeight="1">
      <c r="A411" t="inlineStr">
        <is>
          <t>A 62782-2020</t>
        </is>
      </c>
      <c r="B411" s="1" t="n">
        <v>44161</v>
      </c>
      <c r="C411" s="1" t="n">
        <v>45190</v>
      </c>
      <c r="D411" t="inlineStr">
        <is>
          <t>SKÅNE LÄN</t>
        </is>
      </c>
      <c r="E411" t="inlineStr">
        <is>
          <t>HÄSSLEHOLM</t>
        </is>
      </c>
      <c r="F411" t="inlineStr">
        <is>
          <t>Kyrkan</t>
        </is>
      </c>
      <c r="G411" t="n">
        <v>1.6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s="2" t="inlineStr"/>
    </row>
    <row r="412" ht="15" customHeight="1">
      <c r="A412" t="inlineStr">
        <is>
          <t>A 64211-2020</t>
        </is>
      </c>
      <c r="B412" s="1" t="n">
        <v>44168</v>
      </c>
      <c r="C412" s="1" t="n">
        <v>45190</v>
      </c>
      <c r="D412" t="inlineStr">
        <is>
          <t>SKÅNE LÄN</t>
        </is>
      </c>
      <c r="E412" t="inlineStr">
        <is>
          <t>HÄSSLEHOLM</t>
        </is>
      </c>
      <c r="G412" t="n">
        <v>4.1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s="2" t="inlineStr"/>
    </row>
    <row r="413" ht="15" customHeight="1">
      <c r="A413" t="inlineStr">
        <is>
          <t>A 64342-2020</t>
        </is>
      </c>
      <c r="B413" s="1" t="n">
        <v>44168</v>
      </c>
      <c r="C413" s="1" t="n">
        <v>45190</v>
      </c>
      <c r="D413" t="inlineStr">
        <is>
          <t>SKÅNE LÄN</t>
        </is>
      </c>
      <c r="E413" t="inlineStr">
        <is>
          <t>HÄSSLEHOLM</t>
        </is>
      </c>
      <c r="G413" t="n">
        <v>4.1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s="2" t="inlineStr"/>
    </row>
    <row r="414" ht="15" customHeight="1">
      <c r="A414" t="inlineStr">
        <is>
          <t>A 64361-2020</t>
        </is>
      </c>
      <c r="B414" s="1" t="n">
        <v>44168</v>
      </c>
      <c r="C414" s="1" t="n">
        <v>45190</v>
      </c>
      <c r="D414" t="inlineStr">
        <is>
          <t>SKÅNE LÄN</t>
        </is>
      </c>
      <c r="E414" t="inlineStr">
        <is>
          <t>HÄSSLEHOLM</t>
        </is>
      </c>
      <c r="G414" t="n">
        <v>5.4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s="2" t="inlineStr"/>
    </row>
    <row r="415" ht="15" customHeight="1">
      <c r="A415" t="inlineStr">
        <is>
          <t>A 66474-2020</t>
        </is>
      </c>
      <c r="B415" s="1" t="n">
        <v>44177</v>
      </c>
      <c r="C415" s="1" t="n">
        <v>45190</v>
      </c>
      <c r="D415" t="inlineStr">
        <is>
          <t>SKÅNE LÄN</t>
        </is>
      </c>
      <c r="E415" t="inlineStr">
        <is>
          <t>HÄSSLEHOLM</t>
        </is>
      </c>
      <c r="G415" t="n">
        <v>2.8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s="2" t="inlineStr"/>
    </row>
    <row r="416" ht="15" customHeight="1">
      <c r="A416" t="inlineStr">
        <is>
          <t>A 66520-2020</t>
        </is>
      </c>
      <c r="B416" s="1" t="n">
        <v>44179</v>
      </c>
      <c r="C416" s="1" t="n">
        <v>45190</v>
      </c>
      <c r="D416" t="inlineStr">
        <is>
          <t>SKÅNE LÄN</t>
        </is>
      </c>
      <c r="E416" t="inlineStr">
        <is>
          <t>HÄSSLEHOLM</t>
        </is>
      </c>
      <c r="G416" t="n">
        <v>0.4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s="2" t="inlineStr"/>
    </row>
    <row r="417" ht="15" customHeight="1">
      <c r="A417" t="inlineStr">
        <is>
          <t>A 67974-2020</t>
        </is>
      </c>
      <c r="B417" s="1" t="n">
        <v>44182</v>
      </c>
      <c r="C417" s="1" t="n">
        <v>45190</v>
      </c>
      <c r="D417" t="inlineStr">
        <is>
          <t>SKÅNE LÄN</t>
        </is>
      </c>
      <c r="E417" t="inlineStr">
        <is>
          <t>HÄSSLEHOLM</t>
        </is>
      </c>
      <c r="G417" t="n">
        <v>9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s="2" t="inlineStr"/>
    </row>
    <row r="418" ht="15" customHeight="1">
      <c r="A418" t="inlineStr">
        <is>
          <t>A 68200-2020</t>
        </is>
      </c>
      <c r="B418" s="1" t="n">
        <v>44183</v>
      </c>
      <c r="C418" s="1" t="n">
        <v>45190</v>
      </c>
      <c r="D418" t="inlineStr">
        <is>
          <t>SKÅNE LÄN</t>
        </is>
      </c>
      <c r="E418" t="inlineStr">
        <is>
          <t>HÄSSLEHOLM</t>
        </is>
      </c>
      <c r="F418" t="inlineStr">
        <is>
          <t>Kyrkan</t>
        </is>
      </c>
      <c r="G418" t="n">
        <v>0.7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s="2" t="inlineStr"/>
    </row>
    <row r="419" ht="15" customHeight="1">
      <c r="A419" t="inlineStr">
        <is>
          <t>A 68794-2020</t>
        </is>
      </c>
      <c r="B419" s="1" t="n">
        <v>44186</v>
      </c>
      <c r="C419" s="1" t="n">
        <v>45190</v>
      </c>
      <c r="D419" t="inlineStr">
        <is>
          <t>SKÅNE LÄN</t>
        </is>
      </c>
      <c r="E419" t="inlineStr">
        <is>
          <t>HÄSSLEHOLM</t>
        </is>
      </c>
      <c r="G419" t="n">
        <v>8.9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s="2" t="inlineStr"/>
    </row>
    <row r="420" ht="15" customHeight="1">
      <c r="A420" t="inlineStr">
        <is>
          <t>A 69109-2020</t>
        </is>
      </c>
      <c r="B420" s="1" t="n">
        <v>44188</v>
      </c>
      <c r="C420" s="1" t="n">
        <v>45190</v>
      </c>
      <c r="D420" t="inlineStr">
        <is>
          <t>SKÅNE LÄN</t>
        </is>
      </c>
      <c r="E420" t="inlineStr">
        <is>
          <t>HÄSSLEHOLM</t>
        </is>
      </c>
      <c r="G420" t="n">
        <v>1.5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s="2" t="inlineStr"/>
    </row>
    <row r="421" ht="15" customHeight="1">
      <c r="A421" t="inlineStr">
        <is>
          <t>A 69339-2020</t>
        </is>
      </c>
      <c r="B421" s="1" t="n">
        <v>44188</v>
      </c>
      <c r="C421" s="1" t="n">
        <v>45190</v>
      </c>
      <c r="D421" t="inlineStr">
        <is>
          <t>SKÅNE LÄN</t>
        </is>
      </c>
      <c r="E421" t="inlineStr">
        <is>
          <t>HÄSSLEHOLM</t>
        </is>
      </c>
      <c r="G421" t="n">
        <v>0.5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s="2" t="inlineStr"/>
    </row>
    <row r="422" ht="15" customHeight="1">
      <c r="A422" t="inlineStr">
        <is>
          <t>A 69112-2020</t>
        </is>
      </c>
      <c r="B422" s="1" t="n">
        <v>44188</v>
      </c>
      <c r="C422" s="1" t="n">
        <v>45190</v>
      </c>
      <c r="D422" t="inlineStr">
        <is>
          <t>SKÅNE LÄN</t>
        </is>
      </c>
      <c r="E422" t="inlineStr">
        <is>
          <t>HÄSSLEHOLM</t>
        </is>
      </c>
      <c r="G422" t="n">
        <v>1.6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s="2" t="inlineStr"/>
    </row>
    <row r="423" ht="15" customHeight="1">
      <c r="A423" t="inlineStr">
        <is>
          <t>A 69103-2020</t>
        </is>
      </c>
      <c r="B423" s="1" t="n">
        <v>44188</v>
      </c>
      <c r="C423" s="1" t="n">
        <v>45190</v>
      </c>
      <c r="D423" t="inlineStr">
        <is>
          <t>SKÅNE LÄN</t>
        </is>
      </c>
      <c r="E423" t="inlineStr">
        <is>
          <t>HÄSSLEHOLM</t>
        </is>
      </c>
      <c r="G423" t="n">
        <v>0.6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s="2" t="inlineStr"/>
    </row>
    <row r="424" ht="15" customHeight="1">
      <c r="A424" t="inlineStr">
        <is>
          <t>A 69201-2020</t>
        </is>
      </c>
      <c r="B424" s="1" t="n">
        <v>44191</v>
      </c>
      <c r="C424" s="1" t="n">
        <v>45190</v>
      </c>
      <c r="D424" t="inlineStr">
        <is>
          <t>SKÅNE LÄN</t>
        </is>
      </c>
      <c r="E424" t="inlineStr">
        <is>
          <t>HÄSSLEHOLM</t>
        </is>
      </c>
      <c r="G424" t="n">
        <v>0.6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s="2" t="inlineStr"/>
    </row>
    <row r="425" ht="15" customHeight="1">
      <c r="A425" t="inlineStr">
        <is>
          <t>A 69198-2020</t>
        </is>
      </c>
      <c r="B425" s="1" t="n">
        <v>44191</v>
      </c>
      <c r="C425" s="1" t="n">
        <v>45190</v>
      </c>
      <c r="D425" t="inlineStr">
        <is>
          <t>SKÅNE LÄN</t>
        </is>
      </c>
      <c r="E425" t="inlineStr">
        <is>
          <t>HÄSSLEHOLM</t>
        </is>
      </c>
      <c r="G425" t="n">
        <v>6.6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s="2" t="inlineStr"/>
    </row>
    <row r="426" ht="15" customHeight="1">
      <c r="A426" t="inlineStr">
        <is>
          <t>A 69500-2020</t>
        </is>
      </c>
      <c r="B426" s="1" t="n">
        <v>44194</v>
      </c>
      <c r="C426" s="1" t="n">
        <v>45190</v>
      </c>
      <c r="D426" t="inlineStr">
        <is>
          <t>SKÅNE LÄN</t>
        </is>
      </c>
      <c r="E426" t="inlineStr">
        <is>
          <t>HÄSSLEHOLM</t>
        </is>
      </c>
      <c r="G426" t="n">
        <v>1.5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s="2" t="inlineStr"/>
    </row>
    <row r="427" ht="15" customHeight="1">
      <c r="A427" t="inlineStr">
        <is>
          <t>A 69504-2020</t>
        </is>
      </c>
      <c r="B427" s="1" t="n">
        <v>44194</v>
      </c>
      <c r="C427" s="1" t="n">
        <v>45190</v>
      </c>
      <c r="D427" t="inlineStr">
        <is>
          <t>SKÅNE LÄN</t>
        </is>
      </c>
      <c r="E427" t="inlineStr">
        <is>
          <t>HÄSSLEHOLM</t>
        </is>
      </c>
      <c r="G427" t="n">
        <v>0.6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s="2" t="inlineStr"/>
    </row>
    <row r="428" ht="15" customHeight="1">
      <c r="A428" t="inlineStr">
        <is>
          <t>A 69505-2020</t>
        </is>
      </c>
      <c r="B428" s="1" t="n">
        <v>44194</v>
      </c>
      <c r="C428" s="1" t="n">
        <v>45190</v>
      </c>
      <c r="D428" t="inlineStr">
        <is>
          <t>SKÅNE LÄN</t>
        </is>
      </c>
      <c r="E428" t="inlineStr">
        <is>
          <t>HÄSSLEHOLM</t>
        </is>
      </c>
      <c r="G428" t="n">
        <v>0.5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s="2" t="inlineStr"/>
    </row>
    <row r="429" ht="15" customHeight="1">
      <c r="A429" t="inlineStr">
        <is>
          <t>A 47-2021</t>
        </is>
      </c>
      <c r="B429" s="1" t="n">
        <v>44199</v>
      </c>
      <c r="C429" s="1" t="n">
        <v>45190</v>
      </c>
      <c r="D429" t="inlineStr">
        <is>
          <t>SKÅNE LÄN</t>
        </is>
      </c>
      <c r="E429" t="inlineStr">
        <is>
          <t>HÄSSLEHOLM</t>
        </is>
      </c>
      <c r="G429" t="n">
        <v>3.5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s="2" t="inlineStr"/>
    </row>
    <row r="430" ht="15" customHeight="1">
      <c r="A430" t="inlineStr">
        <is>
          <t>A 197-2021</t>
        </is>
      </c>
      <c r="B430" s="1" t="n">
        <v>44200</v>
      </c>
      <c r="C430" s="1" t="n">
        <v>45190</v>
      </c>
      <c r="D430" t="inlineStr">
        <is>
          <t>SKÅNE LÄN</t>
        </is>
      </c>
      <c r="E430" t="inlineStr">
        <is>
          <t>HÄSSLEHOLM</t>
        </is>
      </c>
      <c r="G430" t="n">
        <v>12.9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s="2" t="inlineStr"/>
    </row>
    <row r="431" ht="15" customHeight="1">
      <c r="A431" t="inlineStr">
        <is>
          <t>A 964-2021</t>
        </is>
      </c>
      <c r="B431" s="1" t="n">
        <v>44207</v>
      </c>
      <c r="C431" s="1" t="n">
        <v>45190</v>
      </c>
      <c r="D431" t="inlineStr">
        <is>
          <t>SKÅNE LÄN</t>
        </is>
      </c>
      <c r="E431" t="inlineStr">
        <is>
          <t>HÄSSLEHOLM</t>
        </is>
      </c>
      <c r="G431" t="n">
        <v>1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s="2" t="inlineStr"/>
    </row>
    <row r="432" ht="15" customHeight="1">
      <c r="A432" t="inlineStr">
        <is>
          <t>A 1445-2021</t>
        </is>
      </c>
      <c r="B432" s="1" t="n">
        <v>44208</v>
      </c>
      <c r="C432" s="1" t="n">
        <v>45190</v>
      </c>
      <c r="D432" t="inlineStr">
        <is>
          <t>SKÅNE LÄN</t>
        </is>
      </c>
      <c r="E432" t="inlineStr">
        <is>
          <t>HÄSSLEHOLM</t>
        </is>
      </c>
      <c r="G432" t="n">
        <v>4.6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s="2" t="inlineStr"/>
    </row>
    <row r="433" ht="15" customHeight="1">
      <c r="A433" t="inlineStr">
        <is>
          <t>A 1344-2021</t>
        </is>
      </c>
      <c r="B433" s="1" t="n">
        <v>44208</v>
      </c>
      <c r="C433" s="1" t="n">
        <v>45190</v>
      </c>
      <c r="D433" t="inlineStr">
        <is>
          <t>SKÅNE LÄN</t>
        </is>
      </c>
      <c r="E433" t="inlineStr">
        <is>
          <t>HÄSSLEHOLM</t>
        </is>
      </c>
      <c r="G433" t="n">
        <v>1.3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s="2" t="inlineStr"/>
    </row>
    <row r="434" ht="15" customHeight="1">
      <c r="A434" t="inlineStr">
        <is>
          <t>A 1461-2021</t>
        </is>
      </c>
      <c r="B434" s="1" t="n">
        <v>44208</v>
      </c>
      <c r="C434" s="1" t="n">
        <v>45190</v>
      </c>
      <c r="D434" t="inlineStr">
        <is>
          <t>SKÅNE LÄN</t>
        </is>
      </c>
      <c r="E434" t="inlineStr">
        <is>
          <t>HÄSSLEHOLM</t>
        </is>
      </c>
      <c r="G434" t="n">
        <v>0.8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s="2" t="inlineStr"/>
    </row>
    <row r="435" ht="15" customHeight="1">
      <c r="A435" t="inlineStr">
        <is>
          <t>A 2514-2021</t>
        </is>
      </c>
      <c r="B435" s="1" t="n">
        <v>44214</v>
      </c>
      <c r="C435" s="1" t="n">
        <v>45190</v>
      </c>
      <c r="D435" t="inlineStr">
        <is>
          <t>SKÅNE LÄN</t>
        </is>
      </c>
      <c r="E435" t="inlineStr">
        <is>
          <t>HÄSSLEHOLM</t>
        </is>
      </c>
      <c r="G435" t="n">
        <v>2.3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s="2" t="inlineStr"/>
    </row>
    <row r="436" ht="15" customHeight="1">
      <c r="A436" t="inlineStr">
        <is>
          <t>A 2509-2021</t>
        </is>
      </c>
      <c r="B436" s="1" t="n">
        <v>44214</v>
      </c>
      <c r="C436" s="1" t="n">
        <v>45190</v>
      </c>
      <c r="D436" t="inlineStr">
        <is>
          <t>SKÅNE LÄN</t>
        </is>
      </c>
      <c r="E436" t="inlineStr">
        <is>
          <t>HÄSSLEHOLM</t>
        </is>
      </c>
      <c r="G436" t="n">
        <v>1.1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s="2" t="inlineStr"/>
    </row>
    <row r="437" ht="15" customHeight="1">
      <c r="A437" t="inlineStr">
        <is>
          <t>A 2692-2021</t>
        </is>
      </c>
      <c r="B437" s="1" t="n">
        <v>44215</v>
      </c>
      <c r="C437" s="1" t="n">
        <v>45190</v>
      </c>
      <c r="D437" t="inlineStr">
        <is>
          <t>SKÅNE LÄN</t>
        </is>
      </c>
      <c r="E437" t="inlineStr">
        <is>
          <t>HÄSSLEHOLM</t>
        </is>
      </c>
      <c r="G437" t="n">
        <v>3.1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s="2" t="inlineStr"/>
    </row>
    <row r="438" ht="15" customHeight="1">
      <c r="A438" t="inlineStr">
        <is>
          <t>A 2813-2021</t>
        </is>
      </c>
      <c r="B438" s="1" t="n">
        <v>44215</v>
      </c>
      <c r="C438" s="1" t="n">
        <v>45190</v>
      </c>
      <c r="D438" t="inlineStr">
        <is>
          <t>SKÅNE LÄN</t>
        </is>
      </c>
      <c r="E438" t="inlineStr">
        <is>
          <t>HÄSSLEHOLM</t>
        </is>
      </c>
      <c r="G438" t="n">
        <v>7.1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s="2" t="inlineStr"/>
    </row>
    <row r="439" ht="15" customHeight="1">
      <c r="A439" t="inlineStr">
        <is>
          <t>A 3365-2021</t>
        </is>
      </c>
      <c r="B439" s="1" t="n">
        <v>44216</v>
      </c>
      <c r="C439" s="1" t="n">
        <v>45190</v>
      </c>
      <c r="D439" t="inlineStr">
        <is>
          <t>SKÅNE LÄN</t>
        </is>
      </c>
      <c r="E439" t="inlineStr">
        <is>
          <t>HÄSSLEHOLM</t>
        </is>
      </c>
      <c r="G439" t="n">
        <v>4.1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s="2" t="inlineStr"/>
    </row>
    <row r="440" ht="15" customHeight="1">
      <c r="A440" t="inlineStr">
        <is>
          <t>A 2952-2021</t>
        </is>
      </c>
      <c r="B440" s="1" t="n">
        <v>44216</v>
      </c>
      <c r="C440" s="1" t="n">
        <v>45190</v>
      </c>
      <c r="D440" t="inlineStr">
        <is>
          <t>SKÅNE LÄN</t>
        </is>
      </c>
      <c r="E440" t="inlineStr">
        <is>
          <t>HÄSSLEHOLM</t>
        </is>
      </c>
      <c r="G440" t="n">
        <v>0.6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s="2" t="inlineStr"/>
    </row>
    <row r="441" ht="15" customHeight="1">
      <c r="A441" t="inlineStr">
        <is>
          <t>A 3044-2021</t>
        </is>
      </c>
      <c r="B441" s="1" t="n">
        <v>44216</v>
      </c>
      <c r="C441" s="1" t="n">
        <v>45190</v>
      </c>
      <c r="D441" t="inlineStr">
        <is>
          <t>SKÅNE LÄN</t>
        </is>
      </c>
      <c r="E441" t="inlineStr">
        <is>
          <t>HÄSSLEHOLM</t>
        </is>
      </c>
      <c r="G441" t="n">
        <v>3.7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s="2" t="inlineStr"/>
    </row>
    <row r="442" ht="15" customHeight="1">
      <c r="A442" t="inlineStr">
        <is>
          <t>A 3447-2021</t>
        </is>
      </c>
      <c r="B442" s="1" t="n">
        <v>44218</v>
      </c>
      <c r="C442" s="1" t="n">
        <v>45190</v>
      </c>
      <c r="D442" t="inlineStr">
        <is>
          <t>SKÅNE LÄN</t>
        </is>
      </c>
      <c r="E442" t="inlineStr">
        <is>
          <t>HÄSSLEHOLM</t>
        </is>
      </c>
      <c r="G442" t="n">
        <v>3.9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s="2" t="inlineStr"/>
    </row>
    <row r="443" ht="15" customHeight="1">
      <c r="A443" t="inlineStr">
        <is>
          <t>A 3483-2021</t>
        </is>
      </c>
      <c r="B443" s="1" t="n">
        <v>44218</v>
      </c>
      <c r="C443" s="1" t="n">
        <v>45190</v>
      </c>
      <c r="D443" t="inlineStr">
        <is>
          <t>SKÅNE LÄN</t>
        </is>
      </c>
      <c r="E443" t="inlineStr">
        <is>
          <t>HÄSSLEHOLM</t>
        </is>
      </c>
      <c r="G443" t="n">
        <v>2.1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s="2" t="inlineStr"/>
    </row>
    <row r="444" ht="15" customHeight="1">
      <c r="A444" t="inlineStr">
        <is>
          <t>A 3714-2021</t>
        </is>
      </c>
      <c r="B444" s="1" t="n">
        <v>44221</v>
      </c>
      <c r="C444" s="1" t="n">
        <v>45190</v>
      </c>
      <c r="D444" t="inlineStr">
        <is>
          <t>SKÅNE LÄN</t>
        </is>
      </c>
      <c r="E444" t="inlineStr">
        <is>
          <t>HÄSSLEHOLM</t>
        </is>
      </c>
      <c r="G444" t="n">
        <v>1.2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s="2" t="inlineStr"/>
    </row>
    <row r="445" ht="15" customHeight="1">
      <c r="A445" t="inlineStr">
        <is>
          <t>A 3930-2021</t>
        </is>
      </c>
      <c r="B445" s="1" t="n">
        <v>44222</v>
      </c>
      <c r="C445" s="1" t="n">
        <v>45190</v>
      </c>
      <c r="D445" t="inlineStr">
        <is>
          <t>SKÅNE LÄN</t>
        </is>
      </c>
      <c r="E445" t="inlineStr">
        <is>
          <t>HÄSSLEHOLM</t>
        </is>
      </c>
      <c r="G445" t="n">
        <v>3.4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s="2" t="inlineStr"/>
    </row>
    <row r="446" ht="15" customHeight="1">
      <c r="A446" t="inlineStr">
        <is>
          <t>A 3925-2021</t>
        </is>
      </c>
      <c r="B446" s="1" t="n">
        <v>44222</v>
      </c>
      <c r="C446" s="1" t="n">
        <v>45190</v>
      </c>
      <c r="D446" t="inlineStr">
        <is>
          <t>SKÅNE LÄN</t>
        </is>
      </c>
      <c r="E446" t="inlineStr">
        <is>
          <t>HÄSSLEHOLM</t>
        </is>
      </c>
      <c r="G446" t="n">
        <v>1.2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s="2" t="inlineStr"/>
    </row>
    <row r="447" ht="15" customHeight="1">
      <c r="A447" t="inlineStr">
        <is>
          <t>A 4370-2021</t>
        </is>
      </c>
      <c r="B447" s="1" t="n">
        <v>44223</v>
      </c>
      <c r="C447" s="1" t="n">
        <v>45190</v>
      </c>
      <c r="D447" t="inlineStr">
        <is>
          <t>SKÅNE LÄN</t>
        </is>
      </c>
      <c r="E447" t="inlineStr">
        <is>
          <t>HÄSSLEHOLM</t>
        </is>
      </c>
      <c r="G447" t="n">
        <v>2.6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s="2" t="inlineStr"/>
    </row>
    <row r="448" ht="15" customHeight="1">
      <c r="A448" t="inlineStr">
        <is>
          <t>A 5476-2021</t>
        </is>
      </c>
      <c r="B448" s="1" t="n">
        <v>44230</v>
      </c>
      <c r="C448" s="1" t="n">
        <v>45190</v>
      </c>
      <c r="D448" t="inlineStr">
        <is>
          <t>SKÅNE LÄN</t>
        </is>
      </c>
      <c r="E448" t="inlineStr">
        <is>
          <t>HÄSSLEHOLM</t>
        </is>
      </c>
      <c r="G448" t="n">
        <v>1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s="2" t="inlineStr"/>
    </row>
    <row r="449" ht="15" customHeight="1">
      <c r="A449" t="inlineStr">
        <is>
          <t>A 5478-2021</t>
        </is>
      </c>
      <c r="B449" s="1" t="n">
        <v>44230</v>
      </c>
      <c r="C449" s="1" t="n">
        <v>45190</v>
      </c>
      <c r="D449" t="inlineStr">
        <is>
          <t>SKÅNE LÄN</t>
        </is>
      </c>
      <c r="E449" t="inlineStr">
        <is>
          <t>HÄSSLEHOLM</t>
        </is>
      </c>
      <c r="G449" t="n">
        <v>0.1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s="2" t="inlineStr"/>
    </row>
    <row r="450" ht="15" customHeight="1">
      <c r="A450" t="inlineStr">
        <is>
          <t>A 6180-2021</t>
        </is>
      </c>
      <c r="B450" s="1" t="n">
        <v>44232</v>
      </c>
      <c r="C450" s="1" t="n">
        <v>45190</v>
      </c>
      <c r="D450" t="inlineStr">
        <is>
          <t>SKÅNE LÄN</t>
        </is>
      </c>
      <c r="E450" t="inlineStr">
        <is>
          <t>HÄSSLEHOLM</t>
        </is>
      </c>
      <c r="F450" t="inlineStr">
        <is>
          <t>Kyrkan</t>
        </is>
      </c>
      <c r="G450" t="n">
        <v>1.1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s="2" t="inlineStr"/>
    </row>
    <row r="451" ht="15" customHeight="1">
      <c r="A451" t="inlineStr">
        <is>
          <t>A 6638-2021</t>
        </is>
      </c>
      <c r="B451" s="1" t="n">
        <v>44235</v>
      </c>
      <c r="C451" s="1" t="n">
        <v>45190</v>
      </c>
      <c r="D451" t="inlineStr">
        <is>
          <t>SKÅNE LÄN</t>
        </is>
      </c>
      <c r="E451" t="inlineStr">
        <is>
          <t>HÄSSLEHOLM</t>
        </is>
      </c>
      <c r="G451" t="n">
        <v>112.4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s="2" t="inlineStr"/>
    </row>
    <row r="452" ht="15" customHeight="1">
      <c r="A452" t="inlineStr">
        <is>
          <t>A 6327-2021</t>
        </is>
      </c>
      <c r="B452" s="1" t="n">
        <v>44235</v>
      </c>
      <c r="C452" s="1" t="n">
        <v>45190</v>
      </c>
      <c r="D452" t="inlineStr">
        <is>
          <t>SKÅNE LÄN</t>
        </is>
      </c>
      <c r="E452" t="inlineStr">
        <is>
          <t>HÄSSLEHOLM</t>
        </is>
      </c>
      <c r="G452" t="n">
        <v>1.6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s="2" t="inlineStr"/>
    </row>
    <row r="453" ht="15" customHeight="1">
      <c r="A453" t="inlineStr">
        <is>
          <t>A 6791-2021</t>
        </is>
      </c>
      <c r="B453" s="1" t="n">
        <v>44236</v>
      </c>
      <c r="C453" s="1" t="n">
        <v>45190</v>
      </c>
      <c r="D453" t="inlineStr">
        <is>
          <t>SKÅNE LÄN</t>
        </is>
      </c>
      <c r="E453" t="inlineStr">
        <is>
          <t>HÄSSLEHOLM</t>
        </is>
      </c>
      <c r="G453" t="n">
        <v>1.7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s="2" t="inlineStr"/>
    </row>
    <row r="454" ht="15" customHeight="1">
      <c r="A454" t="inlineStr">
        <is>
          <t>A 6583-2021</t>
        </is>
      </c>
      <c r="B454" s="1" t="n">
        <v>44236</v>
      </c>
      <c r="C454" s="1" t="n">
        <v>45190</v>
      </c>
      <c r="D454" t="inlineStr">
        <is>
          <t>SKÅNE LÄN</t>
        </is>
      </c>
      <c r="E454" t="inlineStr">
        <is>
          <t>HÄSSLEHOLM</t>
        </is>
      </c>
      <c r="G454" t="n">
        <v>1.6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s="2" t="inlineStr"/>
    </row>
    <row r="455" ht="15" customHeight="1">
      <c r="A455" t="inlineStr">
        <is>
          <t>A 6804-2021</t>
        </is>
      </c>
      <c r="B455" s="1" t="n">
        <v>44236</v>
      </c>
      <c r="C455" s="1" t="n">
        <v>45190</v>
      </c>
      <c r="D455" t="inlineStr">
        <is>
          <t>SKÅNE LÄN</t>
        </is>
      </c>
      <c r="E455" t="inlineStr">
        <is>
          <t>HÄSSLEHOLM</t>
        </is>
      </c>
      <c r="G455" t="n">
        <v>4.6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s="2" t="inlineStr"/>
    </row>
    <row r="456" ht="15" customHeight="1">
      <c r="A456" t="inlineStr">
        <is>
          <t>A 6596-2021</t>
        </is>
      </c>
      <c r="B456" s="1" t="n">
        <v>44236</v>
      </c>
      <c r="C456" s="1" t="n">
        <v>45190</v>
      </c>
      <c r="D456" t="inlineStr">
        <is>
          <t>SKÅNE LÄN</t>
        </is>
      </c>
      <c r="E456" t="inlineStr">
        <is>
          <t>HÄSSLEHOLM</t>
        </is>
      </c>
      <c r="G456" t="n">
        <v>2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s="2" t="inlineStr"/>
    </row>
    <row r="457" ht="15" customHeight="1">
      <c r="A457" t="inlineStr">
        <is>
          <t>A 7248-2021</t>
        </is>
      </c>
      <c r="B457" s="1" t="n">
        <v>44236</v>
      </c>
      <c r="C457" s="1" t="n">
        <v>45190</v>
      </c>
      <c r="D457" t="inlineStr">
        <is>
          <t>SKÅNE LÄN</t>
        </is>
      </c>
      <c r="E457" t="inlineStr">
        <is>
          <t>HÄSSLEHOLM</t>
        </is>
      </c>
      <c r="G457" t="n">
        <v>0.6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s="2" t="inlineStr"/>
    </row>
    <row r="458" ht="15" customHeight="1">
      <c r="A458" t="inlineStr">
        <is>
          <t>A 6973-2021</t>
        </is>
      </c>
      <c r="B458" s="1" t="n">
        <v>44237</v>
      </c>
      <c r="C458" s="1" t="n">
        <v>45190</v>
      </c>
      <c r="D458" t="inlineStr">
        <is>
          <t>SKÅNE LÄN</t>
        </is>
      </c>
      <c r="E458" t="inlineStr">
        <is>
          <t>HÄSSLEHOLM</t>
        </is>
      </c>
      <c r="G458" t="n">
        <v>0.4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s="2" t="inlineStr"/>
    </row>
    <row r="459" ht="15" customHeight="1">
      <c r="A459" t="inlineStr">
        <is>
          <t>A 6965-2021</t>
        </is>
      </c>
      <c r="B459" s="1" t="n">
        <v>44237</v>
      </c>
      <c r="C459" s="1" t="n">
        <v>45190</v>
      </c>
      <c r="D459" t="inlineStr">
        <is>
          <t>SKÅNE LÄN</t>
        </is>
      </c>
      <c r="E459" t="inlineStr">
        <is>
          <t>HÄSSLEHOLM</t>
        </is>
      </c>
      <c r="G459" t="n">
        <v>0.3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s="2" t="inlineStr"/>
    </row>
    <row r="460" ht="15" customHeight="1">
      <c r="A460" t="inlineStr">
        <is>
          <t>A 6962-2021</t>
        </is>
      </c>
      <c r="B460" s="1" t="n">
        <v>44237</v>
      </c>
      <c r="C460" s="1" t="n">
        <v>45190</v>
      </c>
      <c r="D460" t="inlineStr">
        <is>
          <t>SKÅNE LÄN</t>
        </is>
      </c>
      <c r="E460" t="inlineStr">
        <is>
          <t>HÄSSLEHOLM</t>
        </is>
      </c>
      <c r="G460" t="n">
        <v>4.2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s="2" t="inlineStr"/>
    </row>
    <row r="461" ht="15" customHeight="1">
      <c r="A461" t="inlineStr">
        <is>
          <t>A 6967-2021</t>
        </is>
      </c>
      <c r="B461" s="1" t="n">
        <v>44237</v>
      </c>
      <c r="C461" s="1" t="n">
        <v>45190</v>
      </c>
      <c r="D461" t="inlineStr">
        <is>
          <t>SKÅNE LÄN</t>
        </is>
      </c>
      <c r="E461" t="inlineStr">
        <is>
          <t>HÄSSLEHOLM</t>
        </is>
      </c>
      <c r="G461" t="n">
        <v>0.7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s="2" t="inlineStr"/>
    </row>
    <row r="462" ht="15" customHeight="1">
      <c r="A462" t="inlineStr">
        <is>
          <t>A 7522-2021</t>
        </is>
      </c>
      <c r="B462" s="1" t="n">
        <v>44238</v>
      </c>
      <c r="C462" s="1" t="n">
        <v>45190</v>
      </c>
      <c r="D462" t="inlineStr">
        <is>
          <t>SKÅNE LÄN</t>
        </is>
      </c>
      <c r="E462" t="inlineStr">
        <is>
          <t>HÄSSLEHOLM</t>
        </is>
      </c>
      <c r="G462" t="n">
        <v>2.2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s="2" t="inlineStr"/>
    </row>
    <row r="463" ht="15" customHeight="1">
      <c r="A463" t="inlineStr">
        <is>
          <t>A 7692-2021</t>
        </is>
      </c>
      <c r="B463" s="1" t="n">
        <v>44242</v>
      </c>
      <c r="C463" s="1" t="n">
        <v>45190</v>
      </c>
      <c r="D463" t="inlineStr">
        <is>
          <t>SKÅNE LÄN</t>
        </is>
      </c>
      <c r="E463" t="inlineStr">
        <is>
          <t>HÄSSLEHOLM</t>
        </is>
      </c>
      <c r="G463" t="n">
        <v>1.7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s="2" t="inlineStr"/>
    </row>
    <row r="464" ht="15" customHeight="1">
      <c r="A464" t="inlineStr">
        <is>
          <t>A 7655-2021</t>
        </is>
      </c>
      <c r="B464" s="1" t="n">
        <v>44242</v>
      </c>
      <c r="C464" s="1" t="n">
        <v>45190</v>
      </c>
      <c r="D464" t="inlineStr">
        <is>
          <t>SKÅNE LÄN</t>
        </is>
      </c>
      <c r="E464" t="inlineStr">
        <is>
          <t>HÄSSLEHOLM</t>
        </is>
      </c>
      <c r="G464" t="n">
        <v>0.8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s="2" t="inlineStr"/>
    </row>
    <row r="465" ht="15" customHeight="1">
      <c r="A465" t="inlineStr">
        <is>
          <t>A 7701-2021</t>
        </is>
      </c>
      <c r="B465" s="1" t="n">
        <v>44242</v>
      </c>
      <c r="C465" s="1" t="n">
        <v>45190</v>
      </c>
      <c r="D465" t="inlineStr">
        <is>
          <t>SKÅNE LÄN</t>
        </is>
      </c>
      <c r="E465" t="inlineStr">
        <is>
          <t>HÄSSLEHOLM</t>
        </is>
      </c>
      <c r="G465" t="n">
        <v>0.9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s="2" t="inlineStr"/>
    </row>
    <row r="466" ht="15" customHeight="1">
      <c r="A466" t="inlineStr">
        <is>
          <t>A 7729-2021</t>
        </is>
      </c>
      <c r="B466" s="1" t="n">
        <v>44242</v>
      </c>
      <c r="C466" s="1" t="n">
        <v>45190</v>
      </c>
      <c r="D466" t="inlineStr">
        <is>
          <t>SKÅNE LÄN</t>
        </is>
      </c>
      <c r="E466" t="inlineStr">
        <is>
          <t>HÄSSLEHOLM</t>
        </is>
      </c>
      <c r="G466" t="n">
        <v>0.8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s="2" t="inlineStr"/>
    </row>
    <row r="467" ht="15" customHeight="1">
      <c r="A467" t="inlineStr">
        <is>
          <t>A 7771-2021</t>
        </is>
      </c>
      <c r="B467" s="1" t="n">
        <v>44242</v>
      </c>
      <c r="C467" s="1" t="n">
        <v>45190</v>
      </c>
      <c r="D467" t="inlineStr">
        <is>
          <t>SKÅNE LÄN</t>
        </is>
      </c>
      <c r="E467" t="inlineStr">
        <is>
          <t>HÄSSLEHOLM</t>
        </is>
      </c>
      <c r="G467" t="n">
        <v>4.2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s="2" t="inlineStr"/>
    </row>
    <row r="468" ht="15" customHeight="1">
      <c r="A468" t="inlineStr">
        <is>
          <t>A 8278-2021</t>
        </is>
      </c>
      <c r="B468" s="1" t="n">
        <v>44244</v>
      </c>
      <c r="C468" s="1" t="n">
        <v>45190</v>
      </c>
      <c r="D468" t="inlineStr">
        <is>
          <t>SKÅNE LÄN</t>
        </is>
      </c>
      <c r="E468" t="inlineStr">
        <is>
          <t>HÄSSLEHOLM</t>
        </is>
      </c>
      <c r="F468" t="inlineStr">
        <is>
          <t>Kyrkan</t>
        </is>
      </c>
      <c r="G468" t="n">
        <v>1.4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s="2" t="inlineStr"/>
    </row>
    <row r="469" ht="15" customHeight="1">
      <c r="A469" t="inlineStr">
        <is>
          <t>A 8695-2021</t>
        </is>
      </c>
      <c r="B469" s="1" t="n">
        <v>44246</v>
      </c>
      <c r="C469" s="1" t="n">
        <v>45190</v>
      </c>
      <c r="D469" t="inlineStr">
        <is>
          <t>SKÅNE LÄN</t>
        </is>
      </c>
      <c r="E469" t="inlineStr">
        <is>
          <t>HÄSSLEHOLM</t>
        </is>
      </c>
      <c r="G469" t="n">
        <v>1.4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s="2" t="inlineStr"/>
    </row>
    <row r="470" ht="15" customHeight="1">
      <c r="A470" t="inlineStr">
        <is>
          <t>A 9257-2021</t>
        </is>
      </c>
      <c r="B470" s="1" t="n">
        <v>44250</v>
      </c>
      <c r="C470" s="1" t="n">
        <v>45190</v>
      </c>
      <c r="D470" t="inlineStr">
        <is>
          <t>SKÅNE LÄN</t>
        </is>
      </c>
      <c r="E470" t="inlineStr">
        <is>
          <t>HÄSSLEHOLM</t>
        </is>
      </c>
      <c r="G470" t="n">
        <v>2.2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s="2" t="inlineStr"/>
    </row>
    <row r="471" ht="15" customHeight="1">
      <c r="A471" t="inlineStr">
        <is>
          <t>A 9453-2021</t>
        </is>
      </c>
      <c r="B471" s="1" t="n">
        <v>44251</v>
      </c>
      <c r="C471" s="1" t="n">
        <v>45190</v>
      </c>
      <c r="D471" t="inlineStr">
        <is>
          <t>SKÅNE LÄN</t>
        </is>
      </c>
      <c r="E471" t="inlineStr">
        <is>
          <t>HÄSSLEHOLM</t>
        </is>
      </c>
      <c r="G471" t="n">
        <v>1.4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s="2" t="inlineStr"/>
    </row>
    <row r="472" ht="15" customHeight="1">
      <c r="A472" t="inlineStr">
        <is>
          <t>A 9880-2021</t>
        </is>
      </c>
      <c r="B472" s="1" t="n">
        <v>44253</v>
      </c>
      <c r="C472" s="1" t="n">
        <v>45190</v>
      </c>
      <c r="D472" t="inlineStr">
        <is>
          <t>SKÅNE LÄN</t>
        </is>
      </c>
      <c r="E472" t="inlineStr">
        <is>
          <t>HÄSSLEHOLM</t>
        </is>
      </c>
      <c r="G472" t="n">
        <v>8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s="2" t="inlineStr"/>
    </row>
    <row r="473" ht="15" customHeight="1">
      <c r="A473" t="inlineStr">
        <is>
          <t>A 9885-2021</t>
        </is>
      </c>
      <c r="B473" s="1" t="n">
        <v>44253</v>
      </c>
      <c r="C473" s="1" t="n">
        <v>45190</v>
      </c>
      <c r="D473" t="inlineStr">
        <is>
          <t>SKÅNE LÄN</t>
        </is>
      </c>
      <c r="E473" t="inlineStr">
        <is>
          <t>HÄSSLEHOLM</t>
        </is>
      </c>
      <c r="G473" t="n">
        <v>2.4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s="2" t="inlineStr"/>
    </row>
    <row r="474" ht="15" customHeight="1">
      <c r="A474" t="inlineStr">
        <is>
          <t>A 11260-2021</t>
        </is>
      </c>
      <c r="B474" s="1" t="n">
        <v>44263</v>
      </c>
      <c r="C474" s="1" t="n">
        <v>45190</v>
      </c>
      <c r="D474" t="inlineStr">
        <is>
          <t>SKÅNE LÄN</t>
        </is>
      </c>
      <c r="E474" t="inlineStr">
        <is>
          <t>HÄSSLEHOLM</t>
        </is>
      </c>
      <c r="G474" t="n">
        <v>5.4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s="2" t="inlineStr"/>
    </row>
    <row r="475" ht="15" customHeight="1">
      <c r="A475" t="inlineStr">
        <is>
          <t>A 13811-2021</t>
        </is>
      </c>
      <c r="B475" s="1" t="n">
        <v>44276</v>
      </c>
      <c r="C475" s="1" t="n">
        <v>45190</v>
      </c>
      <c r="D475" t="inlineStr">
        <is>
          <t>SKÅNE LÄN</t>
        </is>
      </c>
      <c r="E475" t="inlineStr">
        <is>
          <t>HÄSSLEHOLM</t>
        </is>
      </c>
      <c r="G475" t="n">
        <v>8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s="2" t="inlineStr"/>
    </row>
    <row r="476" ht="15" customHeight="1">
      <c r="A476" t="inlineStr">
        <is>
          <t>A 13808-2021</t>
        </is>
      </c>
      <c r="B476" s="1" t="n">
        <v>44276</v>
      </c>
      <c r="C476" s="1" t="n">
        <v>45190</v>
      </c>
      <c r="D476" t="inlineStr">
        <is>
          <t>SKÅNE LÄN</t>
        </is>
      </c>
      <c r="E476" t="inlineStr">
        <is>
          <t>HÄSSLEHOLM</t>
        </is>
      </c>
      <c r="G476" t="n">
        <v>10.3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s="2" t="inlineStr"/>
    </row>
    <row r="477" ht="15" customHeight="1">
      <c r="A477" t="inlineStr">
        <is>
          <t>A 14054-2021</t>
        </is>
      </c>
      <c r="B477" s="1" t="n">
        <v>44277</v>
      </c>
      <c r="C477" s="1" t="n">
        <v>45190</v>
      </c>
      <c r="D477" t="inlineStr">
        <is>
          <t>SKÅNE LÄN</t>
        </is>
      </c>
      <c r="E477" t="inlineStr">
        <is>
          <t>HÄSSLEHOLM</t>
        </is>
      </c>
      <c r="G477" t="n">
        <v>2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s="2" t="inlineStr"/>
    </row>
    <row r="478" ht="15" customHeight="1">
      <c r="A478" t="inlineStr">
        <is>
          <t>A 17497-2021</t>
        </is>
      </c>
      <c r="B478" s="1" t="n">
        <v>44299</v>
      </c>
      <c r="C478" s="1" t="n">
        <v>45190</v>
      </c>
      <c r="D478" t="inlineStr">
        <is>
          <t>SKÅNE LÄN</t>
        </is>
      </c>
      <c r="E478" t="inlineStr">
        <is>
          <t>HÄSSLEHOLM</t>
        </is>
      </c>
      <c r="G478" t="n">
        <v>8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s="2" t="inlineStr"/>
    </row>
    <row r="479" ht="15" customHeight="1">
      <c r="A479" t="inlineStr">
        <is>
          <t>A 18511-2021</t>
        </is>
      </c>
      <c r="B479" s="1" t="n">
        <v>44305</v>
      </c>
      <c r="C479" s="1" t="n">
        <v>45190</v>
      </c>
      <c r="D479" t="inlineStr">
        <is>
          <t>SKÅNE LÄN</t>
        </is>
      </c>
      <c r="E479" t="inlineStr">
        <is>
          <t>HÄSSLEHOLM</t>
        </is>
      </c>
      <c r="F479" t="inlineStr">
        <is>
          <t>Övriga Aktiebolag</t>
        </is>
      </c>
      <c r="G479" t="n">
        <v>3.4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s="2" t="inlineStr"/>
    </row>
    <row r="480" ht="15" customHeight="1">
      <c r="A480" t="inlineStr">
        <is>
          <t>A 18523-2021</t>
        </is>
      </c>
      <c r="B480" s="1" t="n">
        <v>44305</v>
      </c>
      <c r="C480" s="1" t="n">
        <v>45190</v>
      </c>
      <c r="D480" t="inlineStr">
        <is>
          <t>SKÅNE LÄN</t>
        </is>
      </c>
      <c r="E480" t="inlineStr">
        <is>
          <t>HÄSSLEHOLM</t>
        </is>
      </c>
      <c r="F480" t="inlineStr">
        <is>
          <t>Övriga Aktiebolag</t>
        </is>
      </c>
      <c r="G480" t="n">
        <v>1.2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s="2" t="inlineStr"/>
    </row>
    <row r="481" ht="15" customHeight="1">
      <c r="A481" t="inlineStr">
        <is>
          <t>A 18515-2021</t>
        </is>
      </c>
      <c r="B481" s="1" t="n">
        <v>44305</v>
      </c>
      <c r="C481" s="1" t="n">
        <v>45190</v>
      </c>
      <c r="D481" t="inlineStr">
        <is>
          <t>SKÅNE LÄN</t>
        </is>
      </c>
      <c r="E481" t="inlineStr">
        <is>
          <t>HÄSSLEHOLM</t>
        </is>
      </c>
      <c r="F481" t="inlineStr">
        <is>
          <t>Övriga Aktiebolag</t>
        </is>
      </c>
      <c r="G481" t="n">
        <v>0.5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s="2" t="inlineStr"/>
    </row>
    <row r="482" ht="15" customHeight="1">
      <c r="A482" t="inlineStr">
        <is>
          <t>A 18528-2021</t>
        </is>
      </c>
      <c r="B482" s="1" t="n">
        <v>44305</v>
      </c>
      <c r="C482" s="1" t="n">
        <v>45190</v>
      </c>
      <c r="D482" t="inlineStr">
        <is>
          <t>SKÅNE LÄN</t>
        </is>
      </c>
      <c r="E482" t="inlineStr">
        <is>
          <t>HÄSSLEHOLM</t>
        </is>
      </c>
      <c r="F482" t="inlineStr">
        <is>
          <t>Övriga Aktiebolag</t>
        </is>
      </c>
      <c r="G482" t="n">
        <v>4.6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s="2" t="inlineStr"/>
    </row>
    <row r="483" ht="15" customHeight="1">
      <c r="A483" t="inlineStr">
        <is>
          <t>A 20510-2021</t>
        </is>
      </c>
      <c r="B483" s="1" t="n">
        <v>44315</v>
      </c>
      <c r="C483" s="1" t="n">
        <v>45190</v>
      </c>
      <c r="D483" t="inlineStr">
        <is>
          <t>SKÅNE LÄN</t>
        </is>
      </c>
      <c r="E483" t="inlineStr">
        <is>
          <t>HÄSSLEHOLM</t>
        </is>
      </c>
      <c r="G483" t="n">
        <v>0.5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s="2" t="inlineStr"/>
    </row>
    <row r="484" ht="15" customHeight="1">
      <c r="A484" t="inlineStr">
        <is>
          <t>A 20659-2021</t>
        </is>
      </c>
      <c r="B484" s="1" t="n">
        <v>44316</v>
      </c>
      <c r="C484" s="1" t="n">
        <v>45190</v>
      </c>
      <c r="D484" t="inlineStr">
        <is>
          <t>SKÅNE LÄN</t>
        </is>
      </c>
      <c r="E484" t="inlineStr">
        <is>
          <t>HÄSSLEHOLM</t>
        </is>
      </c>
      <c r="G484" t="n">
        <v>2.8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s="2" t="inlineStr"/>
    </row>
    <row r="485" ht="15" customHeight="1">
      <c r="A485" t="inlineStr">
        <is>
          <t>A 21715-2021</t>
        </is>
      </c>
      <c r="B485" s="1" t="n">
        <v>44316</v>
      </c>
      <c r="C485" s="1" t="n">
        <v>45190</v>
      </c>
      <c r="D485" t="inlineStr">
        <is>
          <t>SKÅNE LÄN</t>
        </is>
      </c>
      <c r="E485" t="inlineStr">
        <is>
          <t>HÄSSLEHOLM</t>
        </is>
      </c>
      <c r="G485" t="n">
        <v>9.5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s="2" t="inlineStr"/>
    </row>
    <row r="486" ht="15" customHeight="1">
      <c r="A486" t="inlineStr">
        <is>
          <t>A 20648-2021</t>
        </is>
      </c>
      <c r="B486" s="1" t="n">
        <v>44316</v>
      </c>
      <c r="C486" s="1" t="n">
        <v>45190</v>
      </c>
      <c r="D486" t="inlineStr">
        <is>
          <t>SKÅNE LÄN</t>
        </is>
      </c>
      <c r="E486" t="inlineStr">
        <is>
          <t>HÄSSLEHOLM</t>
        </is>
      </c>
      <c r="G486" t="n">
        <v>2.4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s="2" t="inlineStr"/>
    </row>
    <row r="487" ht="15" customHeight="1">
      <c r="A487" t="inlineStr">
        <is>
          <t>A 21028-2021</t>
        </is>
      </c>
      <c r="B487" s="1" t="n">
        <v>44319</v>
      </c>
      <c r="C487" s="1" t="n">
        <v>45190</v>
      </c>
      <c r="D487" t="inlineStr">
        <is>
          <t>SKÅNE LÄN</t>
        </is>
      </c>
      <c r="E487" t="inlineStr">
        <is>
          <t>HÄSSLEHOLM</t>
        </is>
      </c>
      <c r="G487" t="n">
        <v>3.1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s="2" t="inlineStr"/>
    </row>
    <row r="488" ht="15" customHeight="1">
      <c r="A488" t="inlineStr">
        <is>
          <t>A 21535-2021</t>
        </is>
      </c>
      <c r="B488" s="1" t="n">
        <v>44321</v>
      </c>
      <c r="C488" s="1" t="n">
        <v>45190</v>
      </c>
      <c r="D488" t="inlineStr">
        <is>
          <t>SKÅNE LÄN</t>
        </is>
      </c>
      <c r="E488" t="inlineStr">
        <is>
          <t>HÄSSLEHOLM</t>
        </is>
      </c>
      <c r="G488" t="n">
        <v>2.8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s="2" t="inlineStr"/>
    </row>
    <row r="489" ht="15" customHeight="1">
      <c r="A489" t="inlineStr">
        <is>
          <t>A 22320-2021</t>
        </is>
      </c>
      <c r="B489" s="1" t="n">
        <v>44323</v>
      </c>
      <c r="C489" s="1" t="n">
        <v>45190</v>
      </c>
      <c r="D489" t="inlineStr">
        <is>
          <t>SKÅNE LÄN</t>
        </is>
      </c>
      <c r="E489" t="inlineStr">
        <is>
          <t>HÄSSLEHOLM</t>
        </is>
      </c>
      <c r="G489" t="n">
        <v>0.9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s="2" t="inlineStr"/>
    </row>
    <row r="490" ht="15" customHeight="1">
      <c r="A490" t="inlineStr">
        <is>
          <t>A 22423-2021</t>
        </is>
      </c>
      <c r="B490" s="1" t="n">
        <v>44326</v>
      </c>
      <c r="C490" s="1" t="n">
        <v>45190</v>
      </c>
      <c r="D490" t="inlineStr">
        <is>
          <t>SKÅNE LÄN</t>
        </is>
      </c>
      <c r="E490" t="inlineStr">
        <is>
          <t>HÄSSLEHOLM</t>
        </is>
      </c>
      <c r="F490" t="inlineStr">
        <is>
          <t>Övriga Aktiebolag</t>
        </is>
      </c>
      <c r="G490" t="n">
        <v>8.300000000000001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s="2" t="inlineStr"/>
    </row>
    <row r="491" ht="15" customHeight="1">
      <c r="A491" t="inlineStr">
        <is>
          <t>A 22541-2021</t>
        </is>
      </c>
      <c r="B491" s="1" t="n">
        <v>44326</v>
      </c>
      <c r="C491" s="1" t="n">
        <v>45190</v>
      </c>
      <c r="D491" t="inlineStr">
        <is>
          <t>SKÅNE LÄN</t>
        </is>
      </c>
      <c r="E491" t="inlineStr">
        <is>
          <t>HÄSSLEHOLM</t>
        </is>
      </c>
      <c r="G491" t="n">
        <v>4.4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s="2" t="inlineStr"/>
    </row>
    <row r="492" ht="15" customHeight="1">
      <c r="A492" t="inlineStr">
        <is>
          <t>A 22899-2021</t>
        </is>
      </c>
      <c r="B492" s="1" t="n">
        <v>44328</v>
      </c>
      <c r="C492" s="1" t="n">
        <v>45190</v>
      </c>
      <c r="D492" t="inlineStr">
        <is>
          <t>SKÅNE LÄN</t>
        </is>
      </c>
      <c r="E492" t="inlineStr">
        <is>
          <t>HÄSSLEHOLM</t>
        </is>
      </c>
      <c r="G492" t="n">
        <v>1.3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s="2" t="inlineStr"/>
    </row>
    <row r="493" ht="15" customHeight="1">
      <c r="A493" t="inlineStr">
        <is>
          <t>A 23003-2021</t>
        </is>
      </c>
      <c r="B493" s="1" t="n">
        <v>44328</v>
      </c>
      <c r="C493" s="1" t="n">
        <v>45190</v>
      </c>
      <c r="D493" t="inlineStr">
        <is>
          <t>SKÅNE LÄN</t>
        </is>
      </c>
      <c r="E493" t="inlineStr">
        <is>
          <t>HÄSSLEHOLM</t>
        </is>
      </c>
      <c r="G493" t="n">
        <v>4.4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s="2" t="inlineStr"/>
    </row>
    <row r="494" ht="15" customHeight="1">
      <c r="A494" t="inlineStr">
        <is>
          <t>A 23045-2021</t>
        </is>
      </c>
      <c r="B494" s="1" t="n">
        <v>44329</v>
      </c>
      <c r="C494" s="1" t="n">
        <v>45190</v>
      </c>
      <c r="D494" t="inlineStr">
        <is>
          <t>SKÅNE LÄN</t>
        </is>
      </c>
      <c r="E494" t="inlineStr">
        <is>
          <t>HÄSSLEHOLM</t>
        </is>
      </c>
      <c r="G494" t="n">
        <v>1.9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s="2" t="inlineStr"/>
    </row>
    <row r="495" ht="15" customHeight="1">
      <c r="A495" t="inlineStr">
        <is>
          <t>A 23837-2021</t>
        </is>
      </c>
      <c r="B495" s="1" t="n">
        <v>44335</v>
      </c>
      <c r="C495" s="1" t="n">
        <v>45190</v>
      </c>
      <c r="D495" t="inlineStr">
        <is>
          <t>SKÅNE LÄN</t>
        </is>
      </c>
      <c r="E495" t="inlineStr">
        <is>
          <t>HÄSSLEHOLM</t>
        </is>
      </c>
      <c r="G495" t="n">
        <v>7.6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s="2" t="inlineStr"/>
    </row>
    <row r="496" ht="15" customHeight="1">
      <c r="A496" t="inlineStr">
        <is>
          <t>A 23830-2021</t>
        </is>
      </c>
      <c r="B496" s="1" t="n">
        <v>44335</v>
      </c>
      <c r="C496" s="1" t="n">
        <v>45190</v>
      </c>
      <c r="D496" t="inlineStr">
        <is>
          <t>SKÅNE LÄN</t>
        </is>
      </c>
      <c r="E496" t="inlineStr">
        <is>
          <t>HÄSSLEHOLM</t>
        </is>
      </c>
      <c r="G496" t="n">
        <v>18.7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s="2" t="inlineStr"/>
    </row>
    <row r="497" ht="15" customHeight="1">
      <c r="A497" t="inlineStr">
        <is>
          <t>A 23826-2021</t>
        </is>
      </c>
      <c r="B497" s="1" t="n">
        <v>44335</v>
      </c>
      <c r="C497" s="1" t="n">
        <v>45190</v>
      </c>
      <c r="D497" t="inlineStr">
        <is>
          <t>SKÅNE LÄN</t>
        </is>
      </c>
      <c r="E497" t="inlineStr">
        <is>
          <t>HÄSSLEHOLM</t>
        </is>
      </c>
      <c r="G497" t="n">
        <v>6.5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s="2" t="inlineStr"/>
    </row>
    <row r="498" ht="15" customHeight="1">
      <c r="A498" t="inlineStr">
        <is>
          <t>A 23841-2021</t>
        </is>
      </c>
      <c r="B498" s="1" t="n">
        <v>44335</v>
      </c>
      <c r="C498" s="1" t="n">
        <v>45190</v>
      </c>
      <c r="D498" t="inlineStr">
        <is>
          <t>SKÅNE LÄN</t>
        </is>
      </c>
      <c r="E498" t="inlineStr">
        <is>
          <t>HÄSSLEHOLM</t>
        </is>
      </c>
      <c r="G498" t="n">
        <v>16.9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s="2" t="inlineStr"/>
    </row>
    <row r="499" ht="15" customHeight="1">
      <c r="A499" t="inlineStr">
        <is>
          <t>A 24496-2021</t>
        </is>
      </c>
      <c r="B499" s="1" t="n">
        <v>44337</v>
      </c>
      <c r="C499" s="1" t="n">
        <v>45190</v>
      </c>
      <c r="D499" t="inlineStr">
        <is>
          <t>SKÅNE LÄN</t>
        </is>
      </c>
      <c r="E499" t="inlineStr">
        <is>
          <t>HÄSSLEHOLM</t>
        </is>
      </c>
      <c r="G499" t="n">
        <v>0.9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s="2" t="inlineStr"/>
    </row>
    <row r="500" ht="15" customHeight="1">
      <c r="A500" t="inlineStr">
        <is>
          <t>A 25379-2021</t>
        </is>
      </c>
      <c r="B500" s="1" t="n">
        <v>44342</v>
      </c>
      <c r="C500" s="1" t="n">
        <v>45190</v>
      </c>
      <c r="D500" t="inlineStr">
        <is>
          <t>SKÅNE LÄN</t>
        </is>
      </c>
      <c r="E500" t="inlineStr">
        <is>
          <t>HÄSSLEHOLM</t>
        </is>
      </c>
      <c r="G500" t="n">
        <v>0.5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s="2" t="inlineStr"/>
    </row>
    <row r="501" ht="15" customHeight="1">
      <c r="A501" t="inlineStr">
        <is>
          <t>A 25383-2021</t>
        </is>
      </c>
      <c r="B501" s="1" t="n">
        <v>44342</v>
      </c>
      <c r="C501" s="1" t="n">
        <v>45190</v>
      </c>
      <c r="D501" t="inlineStr">
        <is>
          <t>SKÅNE LÄN</t>
        </is>
      </c>
      <c r="E501" t="inlineStr">
        <is>
          <t>HÄSSLEHOLM</t>
        </is>
      </c>
      <c r="G501" t="n">
        <v>0.7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s="2" t="inlineStr"/>
    </row>
    <row r="502" ht="15" customHeight="1">
      <c r="A502" t="inlineStr">
        <is>
          <t>A 25788-2021</t>
        </is>
      </c>
      <c r="B502" s="1" t="n">
        <v>44343</v>
      </c>
      <c r="C502" s="1" t="n">
        <v>45190</v>
      </c>
      <c r="D502" t="inlineStr">
        <is>
          <t>SKÅNE LÄN</t>
        </is>
      </c>
      <c r="E502" t="inlineStr">
        <is>
          <t>HÄSSLEHOLM</t>
        </is>
      </c>
      <c r="G502" t="n">
        <v>4.8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s="2" t="inlineStr"/>
    </row>
    <row r="503" ht="15" customHeight="1">
      <c r="A503" t="inlineStr">
        <is>
          <t>A 26207-2021</t>
        </is>
      </c>
      <c r="B503" s="1" t="n">
        <v>44347</v>
      </c>
      <c r="C503" s="1" t="n">
        <v>45190</v>
      </c>
      <c r="D503" t="inlineStr">
        <is>
          <t>SKÅNE LÄN</t>
        </is>
      </c>
      <c r="E503" t="inlineStr">
        <is>
          <t>HÄSSLEHOLM</t>
        </is>
      </c>
      <c r="G503" t="n">
        <v>0.5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s="2" t="inlineStr"/>
    </row>
    <row r="504" ht="15" customHeight="1">
      <c r="A504" t="inlineStr">
        <is>
          <t>A 27197-2021</t>
        </is>
      </c>
      <c r="B504" s="1" t="n">
        <v>44350</v>
      </c>
      <c r="C504" s="1" t="n">
        <v>45190</v>
      </c>
      <c r="D504" t="inlineStr">
        <is>
          <t>SKÅNE LÄN</t>
        </is>
      </c>
      <c r="E504" t="inlineStr">
        <is>
          <t>HÄSSLEHOLM</t>
        </is>
      </c>
      <c r="G504" t="n">
        <v>1.8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s="2" t="inlineStr"/>
    </row>
    <row r="505" ht="15" customHeight="1">
      <c r="A505" t="inlineStr">
        <is>
          <t>A 27330-2021</t>
        </is>
      </c>
      <c r="B505" s="1" t="n">
        <v>44351</v>
      </c>
      <c r="C505" s="1" t="n">
        <v>45190</v>
      </c>
      <c r="D505" t="inlineStr">
        <is>
          <t>SKÅNE LÄN</t>
        </is>
      </c>
      <c r="E505" t="inlineStr">
        <is>
          <t>HÄSSLEHOLM</t>
        </is>
      </c>
      <c r="G505" t="n">
        <v>0.6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s="2" t="inlineStr"/>
    </row>
    <row r="506" ht="15" customHeight="1">
      <c r="A506" t="inlineStr">
        <is>
          <t>A 30879-2021</t>
        </is>
      </c>
      <c r="B506" s="1" t="n">
        <v>44365</v>
      </c>
      <c r="C506" s="1" t="n">
        <v>45190</v>
      </c>
      <c r="D506" t="inlineStr">
        <is>
          <t>SKÅNE LÄN</t>
        </is>
      </c>
      <c r="E506" t="inlineStr">
        <is>
          <t>HÄSSLEHOLM</t>
        </is>
      </c>
      <c r="G506" t="n">
        <v>1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s="2" t="inlineStr"/>
    </row>
    <row r="507" ht="15" customHeight="1">
      <c r="A507" t="inlineStr">
        <is>
          <t>A 32792-2021</t>
        </is>
      </c>
      <c r="B507" s="1" t="n">
        <v>44375</v>
      </c>
      <c r="C507" s="1" t="n">
        <v>45190</v>
      </c>
      <c r="D507" t="inlineStr">
        <is>
          <t>SKÅNE LÄN</t>
        </is>
      </c>
      <c r="E507" t="inlineStr">
        <is>
          <t>HÄSSLEHOLM</t>
        </is>
      </c>
      <c r="G507" t="n">
        <v>1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s="2" t="inlineStr"/>
    </row>
    <row r="508" ht="15" customHeight="1">
      <c r="A508" t="inlineStr">
        <is>
          <t>A 32794-2021</t>
        </is>
      </c>
      <c r="B508" s="1" t="n">
        <v>44375</v>
      </c>
      <c r="C508" s="1" t="n">
        <v>45190</v>
      </c>
      <c r="D508" t="inlineStr">
        <is>
          <t>SKÅNE LÄN</t>
        </is>
      </c>
      <c r="E508" t="inlineStr">
        <is>
          <t>HÄSSLEHOLM</t>
        </is>
      </c>
      <c r="G508" t="n">
        <v>0.6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s="2" t="inlineStr"/>
    </row>
    <row r="509" ht="15" customHeight="1">
      <c r="A509" t="inlineStr">
        <is>
          <t>A 32892-2021</t>
        </is>
      </c>
      <c r="B509" s="1" t="n">
        <v>44375</v>
      </c>
      <c r="C509" s="1" t="n">
        <v>45190</v>
      </c>
      <c r="D509" t="inlineStr">
        <is>
          <t>SKÅNE LÄN</t>
        </is>
      </c>
      <c r="E509" t="inlineStr">
        <is>
          <t>HÄSSLEHOLM</t>
        </is>
      </c>
      <c r="G509" t="n">
        <v>2.9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s="2" t="inlineStr"/>
    </row>
    <row r="510" ht="15" customHeight="1">
      <c r="A510" t="inlineStr">
        <is>
          <t>A 33873-2021</t>
        </is>
      </c>
      <c r="B510" s="1" t="n">
        <v>44378</v>
      </c>
      <c r="C510" s="1" t="n">
        <v>45190</v>
      </c>
      <c r="D510" t="inlineStr">
        <is>
          <t>SKÅNE LÄN</t>
        </is>
      </c>
      <c r="E510" t="inlineStr">
        <is>
          <t>HÄSSLEHOLM</t>
        </is>
      </c>
      <c r="G510" t="n">
        <v>0.6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s="2" t="inlineStr"/>
    </row>
    <row r="511" ht="15" customHeight="1">
      <c r="A511" t="inlineStr">
        <is>
          <t>A 33927-2021</t>
        </is>
      </c>
      <c r="B511" s="1" t="n">
        <v>44378</v>
      </c>
      <c r="C511" s="1" t="n">
        <v>45190</v>
      </c>
      <c r="D511" t="inlineStr">
        <is>
          <t>SKÅNE LÄN</t>
        </is>
      </c>
      <c r="E511" t="inlineStr">
        <is>
          <t>HÄSSLEHOLM</t>
        </is>
      </c>
      <c r="G511" t="n">
        <v>16.7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s="2" t="inlineStr"/>
    </row>
    <row r="512" ht="15" customHeight="1">
      <c r="A512" t="inlineStr">
        <is>
          <t>A 33736-2021</t>
        </is>
      </c>
      <c r="B512" s="1" t="n">
        <v>44378</v>
      </c>
      <c r="C512" s="1" t="n">
        <v>45190</v>
      </c>
      <c r="D512" t="inlineStr">
        <is>
          <t>SKÅNE LÄN</t>
        </is>
      </c>
      <c r="E512" t="inlineStr">
        <is>
          <t>HÄSSLEHOLM</t>
        </is>
      </c>
      <c r="G512" t="n">
        <v>7.6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s="2" t="inlineStr"/>
    </row>
    <row r="513" ht="15" customHeight="1">
      <c r="A513" t="inlineStr">
        <is>
          <t>A 34027-2021</t>
        </is>
      </c>
      <c r="B513" s="1" t="n">
        <v>44379</v>
      </c>
      <c r="C513" s="1" t="n">
        <v>45190</v>
      </c>
      <c r="D513" t="inlineStr">
        <is>
          <t>SKÅNE LÄN</t>
        </is>
      </c>
      <c r="E513" t="inlineStr">
        <is>
          <t>HÄSSLEHOLM</t>
        </is>
      </c>
      <c r="G513" t="n">
        <v>0.8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s="2" t="inlineStr"/>
    </row>
    <row r="514" ht="15" customHeight="1">
      <c r="A514" t="inlineStr">
        <is>
          <t>A 34342-2021</t>
        </is>
      </c>
      <c r="B514" s="1" t="n">
        <v>44379</v>
      </c>
      <c r="C514" s="1" t="n">
        <v>45190</v>
      </c>
      <c r="D514" t="inlineStr">
        <is>
          <t>SKÅNE LÄN</t>
        </is>
      </c>
      <c r="E514" t="inlineStr">
        <is>
          <t>HÄSSLEHOLM</t>
        </is>
      </c>
      <c r="G514" t="n">
        <v>7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s="2" t="inlineStr"/>
    </row>
    <row r="515" ht="15" customHeight="1">
      <c r="A515" t="inlineStr">
        <is>
          <t>A 34684-2021</t>
        </is>
      </c>
      <c r="B515" s="1" t="n">
        <v>44382</v>
      </c>
      <c r="C515" s="1" t="n">
        <v>45190</v>
      </c>
      <c r="D515" t="inlineStr">
        <is>
          <t>SKÅNE LÄN</t>
        </is>
      </c>
      <c r="E515" t="inlineStr">
        <is>
          <t>HÄSSLEHOLM</t>
        </is>
      </c>
      <c r="F515" t="inlineStr">
        <is>
          <t>Övriga Aktiebolag</t>
        </is>
      </c>
      <c r="G515" t="n">
        <v>0.9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s="2" t="inlineStr"/>
    </row>
    <row r="516" ht="15" customHeight="1">
      <c r="A516" t="inlineStr">
        <is>
          <t>A 34679-2021</t>
        </is>
      </c>
      <c r="B516" s="1" t="n">
        <v>44382</v>
      </c>
      <c r="C516" s="1" t="n">
        <v>45190</v>
      </c>
      <c r="D516" t="inlineStr">
        <is>
          <t>SKÅNE LÄN</t>
        </is>
      </c>
      <c r="E516" t="inlineStr">
        <is>
          <t>HÄSSLEHOLM</t>
        </is>
      </c>
      <c r="F516" t="inlineStr">
        <is>
          <t>Övriga Aktiebolag</t>
        </is>
      </c>
      <c r="G516" t="n">
        <v>1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s="2" t="inlineStr"/>
    </row>
    <row r="517" ht="15" customHeight="1">
      <c r="A517" t="inlineStr">
        <is>
          <t>A 37141-2021</t>
        </is>
      </c>
      <c r="B517" s="1" t="n">
        <v>44396</v>
      </c>
      <c r="C517" s="1" t="n">
        <v>45190</v>
      </c>
      <c r="D517" t="inlineStr">
        <is>
          <t>SKÅNE LÄN</t>
        </is>
      </c>
      <c r="E517" t="inlineStr">
        <is>
          <t>HÄSSLEHOLM</t>
        </is>
      </c>
      <c r="G517" t="n">
        <v>12.8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s="2" t="inlineStr"/>
    </row>
    <row r="518" ht="15" customHeight="1">
      <c r="A518" t="inlineStr">
        <is>
          <t>A 37898-2021</t>
        </is>
      </c>
      <c r="B518" s="1" t="n">
        <v>44403</v>
      </c>
      <c r="C518" s="1" t="n">
        <v>45190</v>
      </c>
      <c r="D518" t="inlineStr">
        <is>
          <t>SKÅNE LÄN</t>
        </is>
      </c>
      <c r="E518" t="inlineStr">
        <is>
          <t>HÄSSLEHOLM</t>
        </is>
      </c>
      <c r="F518" t="inlineStr">
        <is>
          <t>Kommuner</t>
        </is>
      </c>
      <c r="G518" t="n">
        <v>8.4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s="2" t="inlineStr"/>
    </row>
    <row r="519" ht="15" customHeight="1">
      <c r="A519" t="inlineStr">
        <is>
          <t>A 38228-2021</t>
        </is>
      </c>
      <c r="B519" s="1" t="n">
        <v>44405</v>
      </c>
      <c r="C519" s="1" t="n">
        <v>45190</v>
      </c>
      <c r="D519" t="inlineStr">
        <is>
          <t>SKÅNE LÄN</t>
        </is>
      </c>
      <c r="E519" t="inlineStr">
        <is>
          <t>HÄSSLEHOLM</t>
        </is>
      </c>
      <c r="G519" t="n">
        <v>2.8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s="2" t="inlineStr"/>
    </row>
    <row r="520" ht="15" customHeight="1">
      <c r="A520" t="inlineStr">
        <is>
          <t>A 38372-2021</t>
        </is>
      </c>
      <c r="B520" s="1" t="n">
        <v>44406</v>
      </c>
      <c r="C520" s="1" t="n">
        <v>45190</v>
      </c>
      <c r="D520" t="inlineStr">
        <is>
          <t>SKÅNE LÄN</t>
        </is>
      </c>
      <c r="E520" t="inlineStr">
        <is>
          <t>HÄSSLEHOLM</t>
        </is>
      </c>
      <c r="F520" t="inlineStr">
        <is>
          <t>Kommuner</t>
        </is>
      </c>
      <c r="G520" t="n">
        <v>2.7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s="2" t="inlineStr"/>
    </row>
    <row r="521" ht="15" customHeight="1">
      <c r="A521" t="inlineStr">
        <is>
          <t>A 41998-2021</t>
        </is>
      </c>
      <c r="B521" s="1" t="n">
        <v>44425</v>
      </c>
      <c r="C521" s="1" t="n">
        <v>45190</v>
      </c>
      <c r="D521" t="inlineStr">
        <is>
          <t>SKÅNE LÄN</t>
        </is>
      </c>
      <c r="E521" t="inlineStr">
        <is>
          <t>HÄSSLEHOLM</t>
        </is>
      </c>
      <c r="G521" t="n">
        <v>1.3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s="2" t="inlineStr"/>
    </row>
    <row r="522" ht="15" customHeight="1">
      <c r="A522" t="inlineStr">
        <is>
          <t>A 42776-2021</t>
        </is>
      </c>
      <c r="B522" s="1" t="n">
        <v>44428</v>
      </c>
      <c r="C522" s="1" t="n">
        <v>45190</v>
      </c>
      <c r="D522" t="inlineStr">
        <is>
          <t>SKÅNE LÄN</t>
        </is>
      </c>
      <c r="E522" t="inlineStr">
        <is>
          <t>HÄSSLEHOLM</t>
        </is>
      </c>
      <c r="G522" t="n">
        <v>3.2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s="2" t="inlineStr"/>
    </row>
    <row r="523" ht="15" customHeight="1">
      <c r="A523" t="inlineStr">
        <is>
          <t>A 43639-2021</t>
        </is>
      </c>
      <c r="B523" s="1" t="n">
        <v>44433</v>
      </c>
      <c r="C523" s="1" t="n">
        <v>45190</v>
      </c>
      <c r="D523" t="inlineStr">
        <is>
          <t>SKÅNE LÄN</t>
        </is>
      </c>
      <c r="E523" t="inlineStr">
        <is>
          <t>HÄSSLEHOLM</t>
        </is>
      </c>
      <c r="G523" t="n">
        <v>0.4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s="2" t="inlineStr"/>
    </row>
    <row r="524" ht="15" customHeight="1">
      <c r="A524" t="inlineStr">
        <is>
          <t>A 44262-2021</t>
        </is>
      </c>
      <c r="B524" s="1" t="n">
        <v>44434</v>
      </c>
      <c r="C524" s="1" t="n">
        <v>45190</v>
      </c>
      <c r="D524" t="inlineStr">
        <is>
          <t>SKÅNE LÄN</t>
        </is>
      </c>
      <c r="E524" t="inlineStr">
        <is>
          <t>HÄSSLEHOLM</t>
        </is>
      </c>
      <c r="G524" t="n">
        <v>4.7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s="2" t="inlineStr"/>
    </row>
    <row r="525" ht="15" customHeight="1">
      <c r="A525" t="inlineStr">
        <is>
          <t>A 44328-2021</t>
        </is>
      </c>
      <c r="B525" s="1" t="n">
        <v>44435</v>
      </c>
      <c r="C525" s="1" t="n">
        <v>45190</v>
      </c>
      <c r="D525" t="inlineStr">
        <is>
          <t>SKÅNE LÄN</t>
        </is>
      </c>
      <c r="E525" t="inlineStr">
        <is>
          <t>HÄSSLEHOLM</t>
        </is>
      </c>
      <c r="G525" t="n">
        <v>2.7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s="2" t="inlineStr"/>
    </row>
    <row r="526" ht="15" customHeight="1">
      <c r="A526" t="inlineStr">
        <is>
          <t>A 44697-2021</t>
        </is>
      </c>
      <c r="B526" s="1" t="n">
        <v>44438</v>
      </c>
      <c r="C526" s="1" t="n">
        <v>45190</v>
      </c>
      <c r="D526" t="inlineStr">
        <is>
          <t>SKÅNE LÄN</t>
        </is>
      </c>
      <c r="E526" t="inlineStr">
        <is>
          <t>HÄSSLEHOLM</t>
        </is>
      </c>
      <c r="G526" t="n">
        <v>4.8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s="2" t="inlineStr"/>
    </row>
    <row r="527" ht="15" customHeight="1">
      <c r="A527" t="inlineStr">
        <is>
          <t>A 44770-2021</t>
        </is>
      </c>
      <c r="B527" s="1" t="n">
        <v>44438</v>
      </c>
      <c r="C527" s="1" t="n">
        <v>45190</v>
      </c>
      <c r="D527" t="inlineStr">
        <is>
          <t>SKÅNE LÄN</t>
        </is>
      </c>
      <c r="E527" t="inlineStr">
        <is>
          <t>HÄSSLEHOLM</t>
        </is>
      </c>
      <c r="G527" t="n">
        <v>0.5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s="2" t="inlineStr"/>
    </row>
    <row r="528" ht="15" customHeight="1">
      <c r="A528" t="inlineStr">
        <is>
          <t>A 44794-2021</t>
        </is>
      </c>
      <c r="B528" s="1" t="n">
        <v>44438</v>
      </c>
      <c r="C528" s="1" t="n">
        <v>45190</v>
      </c>
      <c r="D528" t="inlineStr">
        <is>
          <t>SKÅNE LÄN</t>
        </is>
      </c>
      <c r="E528" t="inlineStr">
        <is>
          <t>HÄSSLEHOLM</t>
        </is>
      </c>
      <c r="G528" t="n">
        <v>0.3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s="2" t="inlineStr"/>
    </row>
    <row r="529" ht="15" customHeight="1">
      <c r="A529" t="inlineStr">
        <is>
          <t>A 44755-2021</t>
        </is>
      </c>
      <c r="B529" s="1" t="n">
        <v>44438</v>
      </c>
      <c r="C529" s="1" t="n">
        <v>45190</v>
      </c>
      <c r="D529" t="inlineStr">
        <is>
          <t>SKÅNE LÄN</t>
        </is>
      </c>
      <c r="E529" t="inlineStr">
        <is>
          <t>HÄSSLEHOLM</t>
        </is>
      </c>
      <c r="G529" t="n">
        <v>0.3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s="2" t="inlineStr"/>
    </row>
    <row r="530" ht="15" customHeight="1">
      <c r="A530" t="inlineStr">
        <is>
          <t>A 45984-2021</t>
        </is>
      </c>
      <c r="B530" s="1" t="n">
        <v>44441</v>
      </c>
      <c r="C530" s="1" t="n">
        <v>45190</v>
      </c>
      <c r="D530" t="inlineStr">
        <is>
          <t>SKÅNE LÄN</t>
        </is>
      </c>
      <c r="E530" t="inlineStr">
        <is>
          <t>HÄSSLEHOLM</t>
        </is>
      </c>
      <c r="G530" t="n">
        <v>2.1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s="2" t="inlineStr"/>
    </row>
    <row r="531" ht="15" customHeight="1">
      <c r="A531" t="inlineStr">
        <is>
          <t>A 46000-2021</t>
        </is>
      </c>
      <c r="B531" s="1" t="n">
        <v>44441</v>
      </c>
      <c r="C531" s="1" t="n">
        <v>45190</v>
      </c>
      <c r="D531" t="inlineStr">
        <is>
          <t>SKÅNE LÄN</t>
        </is>
      </c>
      <c r="E531" t="inlineStr">
        <is>
          <t>HÄSSLEHOLM</t>
        </is>
      </c>
      <c r="G531" t="n">
        <v>1.6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s="2" t="inlineStr"/>
    </row>
    <row r="532" ht="15" customHeight="1">
      <c r="A532" t="inlineStr">
        <is>
          <t>A 47112-2021</t>
        </is>
      </c>
      <c r="B532" s="1" t="n">
        <v>44446</v>
      </c>
      <c r="C532" s="1" t="n">
        <v>45190</v>
      </c>
      <c r="D532" t="inlineStr">
        <is>
          <t>SKÅNE LÄN</t>
        </is>
      </c>
      <c r="E532" t="inlineStr">
        <is>
          <t>HÄSSLEHOLM</t>
        </is>
      </c>
      <c r="G532" t="n">
        <v>9.699999999999999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s="2" t="inlineStr"/>
    </row>
    <row r="533" ht="15" customHeight="1">
      <c r="A533" t="inlineStr">
        <is>
          <t>A 47906-2021</t>
        </is>
      </c>
      <c r="B533" s="1" t="n">
        <v>44448</v>
      </c>
      <c r="C533" s="1" t="n">
        <v>45190</v>
      </c>
      <c r="D533" t="inlineStr">
        <is>
          <t>SKÅNE LÄN</t>
        </is>
      </c>
      <c r="E533" t="inlineStr">
        <is>
          <t>HÄSSLEHOLM</t>
        </is>
      </c>
      <c r="G533" t="n">
        <v>1.1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s="2" t="inlineStr"/>
    </row>
    <row r="534" ht="15" customHeight="1">
      <c r="A534" t="inlineStr">
        <is>
          <t>A 47907-2021</t>
        </is>
      </c>
      <c r="B534" s="1" t="n">
        <v>44448</v>
      </c>
      <c r="C534" s="1" t="n">
        <v>45190</v>
      </c>
      <c r="D534" t="inlineStr">
        <is>
          <t>SKÅNE LÄN</t>
        </is>
      </c>
      <c r="E534" t="inlineStr">
        <is>
          <t>HÄSSLEHOLM</t>
        </is>
      </c>
      <c r="G534" t="n">
        <v>0.8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s="2" t="inlineStr"/>
    </row>
    <row r="535" ht="15" customHeight="1">
      <c r="A535" t="inlineStr">
        <is>
          <t>A 47737-2021</t>
        </is>
      </c>
      <c r="B535" s="1" t="n">
        <v>44448</v>
      </c>
      <c r="C535" s="1" t="n">
        <v>45190</v>
      </c>
      <c r="D535" t="inlineStr">
        <is>
          <t>SKÅNE LÄN</t>
        </is>
      </c>
      <c r="E535" t="inlineStr">
        <is>
          <t>HÄSSLEHOLM</t>
        </is>
      </c>
      <c r="G535" t="n">
        <v>6.1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s="2" t="inlineStr"/>
    </row>
    <row r="536" ht="15" customHeight="1">
      <c r="A536" t="inlineStr">
        <is>
          <t>A 48191-2021</t>
        </is>
      </c>
      <c r="B536" s="1" t="n">
        <v>44449</v>
      </c>
      <c r="C536" s="1" t="n">
        <v>45190</v>
      </c>
      <c r="D536" t="inlineStr">
        <is>
          <t>SKÅNE LÄN</t>
        </is>
      </c>
      <c r="E536" t="inlineStr">
        <is>
          <t>HÄSSLEHOLM</t>
        </is>
      </c>
      <c r="G536" t="n">
        <v>6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s="2" t="inlineStr"/>
    </row>
    <row r="537" ht="15" customHeight="1">
      <c r="A537" t="inlineStr">
        <is>
          <t>A 48807-2021</t>
        </is>
      </c>
      <c r="B537" s="1" t="n">
        <v>44452</v>
      </c>
      <c r="C537" s="1" t="n">
        <v>45190</v>
      </c>
      <c r="D537" t="inlineStr">
        <is>
          <t>SKÅNE LÄN</t>
        </is>
      </c>
      <c r="E537" t="inlineStr">
        <is>
          <t>HÄSSLEHOLM</t>
        </is>
      </c>
      <c r="G537" t="n">
        <v>1.1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s="2" t="inlineStr"/>
    </row>
    <row r="538" ht="15" customHeight="1">
      <c r="A538" t="inlineStr">
        <is>
          <t>A 48624-2021</t>
        </is>
      </c>
      <c r="B538" s="1" t="n">
        <v>44452</v>
      </c>
      <c r="C538" s="1" t="n">
        <v>45190</v>
      </c>
      <c r="D538" t="inlineStr">
        <is>
          <t>SKÅNE LÄN</t>
        </is>
      </c>
      <c r="E538" t="inlineStr">
        <is>
          <t>HÄSSLEHOLM</t>
        </is>
      </c>
      <c r="G538" t="n">
        <v>2.2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s="2" t="inlineStr"/>
    </row>
    <row r="539" ht="15" customHeight="1">
      <c r="A539" t="inlineStr">
        <is>
          <t>A 48631-2021</t>
        </is>
      </c>
      <c r="B539" s="1" t="n">
        <v>44452</v>
      </c>
      <c r="C539" s="1" t="n">
        <v>45190</v>
      </c>
      <c r="D539" t="inlineStr">
        <is>
          <t>SKÅNE LÄN</t>
        </is>
      </c>
      <c r="E539" t="inlineStr">
        <is>
          <t>HÄSSLEHOLM</t>
        </is>
      </c>
      <c r="G539" t="n">
        <v>1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s="2" t="inlineStr"/>
    </row>
    <row r="540" ht="15" customHeight="1">
      <c r="A540" t="inlineStr">
        <is>
          <t>A 49219-2021</t>
        </is>
      </c>
      <c r="B540" s="1" t="n">
        <v>44454</v>
      </c>
      <c r="C540" s="1" t="n">
        <v>45190</v>
      </c>
      <c r="D540" t="inlineStr">
        <is>
          <t>SKÅNE LÄN</t>
        </is>
      </c>
      <c r="E540" t="inlineStr">
        <is>
          <t>HÄSSLEHOLM</t>
        </is>
      </c>
      <c r="G540" t="n">
        <v>7.8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s="2" t="inlineStr"/>
    </row>
    <row r="541" ht="15" customHeight="1">
      <c r="A541" t="inlineStr">
        <is>
          <t>A 49381-2021</t>
        </is>
      </c>
      <c r="B541" s="1" t="n">
        <v>44454</v>
      </c>
      <c r="C541" s="1" t="n">
        <v>45190</v>
      </c>
      <c r="D541" t="inlineStr">
        <is>
          <t>SKÅNE LÄN</t>
        </is>
      </c>
      <c r="E541" t="inlineStr">
        <is>
          <t>HÄSSLEHOLM</t>
        </is>
      </c>
      <c r="G541" t="n">
        <v>2.1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s="2" t="inlineStr"/>
    </row>
    <row r="542" ht="15" customHeight="1">
      <c r="A542" t="inlineStr">
        <is>
          <t>A 49384-2021</t>
        </is>
      </c>
      <c r="B542" s="1" t="n">
        <v>44454</v>
      </c>
      <c r="C542" s="1" t="n">
        <v>45190</v>
      </c>
      <c r="D542" t="inlineStr">
        <is>
          <t>SKÅNE LÄN</t>
        </is>
      </c>
      <c r="E542" t="inlineStr">
        <is>
          <t>HÄSSLEHOLM</t>
        </is>
      </c>
      <c r="G542" t="n">
        <v>2.6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s="2" t="inlineStr"/>
    </row>
    <row r="543" ht="15" customHeight="1">
      <c r="A543" t="inlineStr">
        <is>
          <t>A 49379-2021</t>
        </is>
      </c>
      <c r="B543" s="1" t="n">
        <v>44454</v>
      </c>
      <c r="C543" s="1" t="n">
        <v>45190</v>
      </c>
      <c r="D543" t="inlineStr">
        <is>
          <t>SKÅNE LÄN</t>
        </is>
      </c>
      <c r="E543" t="inlineStr">
        <is>
          <t>HÄSSLEHOLM</t>
        </is>
      </c>
      <c r="G543" t="n">
        <v>1.4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s="2" t="inlineStr"/>
    </row>
    <row r="544" ht="15" customHeight="1">
      <c r="A544" t="inlineStr">
        <is>
          <t>A 50618-2021</t>
        </is>
      </c>
      <c r="B544" s="1" t="n">
        <v>44459</v>
      </c>
      <c r="C544" s="1" t="n">
        <v>45190</v>
      </c>
      <c r="D544" t="inlineStr">
        <is>
          <t>SKÅNE LÄN</t>
        </is>
      </c>
      <c r="E544" t="inlineStr">
        <is>
          <t>HÄSSLEHOLM</t>
        </is>
      </c>
      <c r="F544" t="inlineStr">
        <is>
          <t>Kyrkan</t>
        </is>
      </c>
      <c r="G544" t="n">
        <v>15.1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s="2" t="inlineStr"/>
    </row>
    <row r="545" ht="15" customHeight="1">
      <c r="A545" t="inlineStr">
        <is>
          <t>A 51159-2021</t>
        </is>
      </c>
      <c r="B545" s="1" t="n">
        <v>44461</v>
      </c>
      <c r="C545" s="1" t="n">
        <v>45190</v>
      </c>
      <c r="D545" t="inlineStr">
        <is>
          <t>SKÅNE LÄN</t>
        </is>
      </c>
      <c r="E545" t="inlineStr">
        <is>
          <t>HÄSSLEHOLM</t>
        </is>
      </c>
      <c r="F545" t="inlineStr">
        <is>
          <t>Kommuner</t>
        </is>
      </c>
      <c r="G545" t="n">
        <v>0.8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s="2" t="inlineStr"/>
    </row>
    <row r="546" ht="15" customHeight="1">
      <c r="A546" t="inlineStr">
        <is>
          <t>A 51888-2021</t>
        </is>
      </c>
      <c r="B546" s="1" t="n">
        <v>44462</v>
      </c>
      <c r="C546" s="1" t="n">
        <v>45190</v>
      </c>
      <c r="D546" t="inlineStr">
        <is>
          <t>SKÅNE LÄN</t>
        </is>
      </c>
      <c r="E546" t="inlineStr">
        <is>
          <t>HÄSSLEHOLM</t>
        </is>
      </c>
      <c r="G546" t="n">
        <v>5.6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s="2" t="inlineStr"/>
    </row>
    <row r="547" ht="15" customHeight="1">
      <c r="A547" t="inlineStr">
        <is>
          <t>A 51893-2021</t>
        </is>
      </c>
      <c r="B547" s="1" t="n">
        <v>44462</v>
      </c>
      <c r="C547" s="1" t="n">
        <v>45190</v>
      </c>
      <c r="D547" t="inlineStr">
        <is>
          <t>SKÅNE LÄN</t>
        </is>
      </c>
      <c r="E547" t="inlineStr">
        <is>
          <t>HÄSSLEHOLM</t>
        </is>
      </c>
      <c r="G547" t="n">
        <v>1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s="2" t="inlineStr"/>
    </row>
    <row r="548" ht="15" customHeight="1">
      <c r="A548" t="inlineStr">
        <is>
          <t>A 51895-2021</t>
        </is>
      </c>
      <c r="B548" s="1" t="n">
        <v>44462</v>
      </c>
      <c r="C548" s="1" t="n">
        <v>45190</v>
      </c>
      <c r="D548" t="inlineStr">
        <is>
          <t>SKÅNE LÄN</t>
        </is>
      </c>
      <c r="E548" t="inlineStr">
        <is>
          <t>HÄSSLEHOLM</t>
        </is>
      </c>
      <c r="G548" t="n">
        <v>5.7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s="2" t="inlineStr"/>
    </row>
    <row r="549" ht="15" customHeight="1">
      <c r="A549" t="inlineStr">
        <is>
          <t>A 52295-2021</t>
        </is>
      </c>
      <c r="B549" s="1" t="n">
        <v>44463</v>
      </c>
      <c r="C549" s="1" t="n">
        <v>45190</v>
      </c>
      <c r="D549" t="inlineStr">
        <is>
          <t>SKÅNE LÄN</t>
        </is>
      </c>
      <c r="E549" t="inlineStr">
        <is>
          <t>HÄSSLEHOLM</t>
        </is>
      </c>
      <c r="G549" t="n">
        <v>0.3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s="2" t="inlineStr"/>
    </row>
    <row r="550" ht="15" customHeight="1">
      <c r="A550" t="inlineStr">
        <is>
          <t>A 52306-2021</t>
        </is>
      </c>
      <c r="B550" s="1" t="n">
        <v>44463</v>
      </c>
      <c r="C550" s="1" t="n">
        <v>45190</v>
      </c>
      <c r="D550" t="inlineStr">
        <is>
          <t>SKÅNE LÄN</t>
        </is>
      </c>
      <c r="E550" t="inlineStr">
        <is>
          <t>HÄSSLEHOLM</t>
        </is>
      </c>
      <c r="G550" t="n">
        <v>1.5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s="2" t="inlineStr"/>
    </row>
    <row r="551" ht="15" customHeight="1">
      <c r="A551" t="inlineStr">
        <is>
          <t>A 52461-2021</t>
        </is>
      </c>
      <c r="B551" s="1" t="n">
        <v>44466</v>
      </c>
      <c r="C551" s="1" t="n">
        <v>45190</v>
      </c>
      <c r="D551" t="inlineStr">
        <is>
          <t>SKÅNE LÄN</t>
        </is>
      </c>
      <c r="E551" t="inlineStr">
        <is>
          <t>HÄSSLEHOLM</t>
        </is>
      </c>
      <c r="G551" t="n">
        <v>2.7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s="2" t="inlineStr"/>
    </row>
    <row r="552" ht="15" customHeight="1">
      <c r="A552" t="inlineStr">
        <is>
          <t>A 52567-2021</t>
        </is>
      </c>
      <c r="B552" s="1" t="n">
        <v>44466</v>
      </c>
      <c r="C552" s="1" t="n">
        <v>45190</v>
      </c>
      <c r="D552" t="inlineStr">
        <is>
          <t>SKÅNE LÄN</t>
        </is>
      </c>
      <c r="E552" t="inlineStr">
        <is>
          <t>HÄSSLEHOLM</t>
        </is>
      </c>
      <c r="G552" t="n">
        <v>0.6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s="2" t="inlineStr"/>
    </row>
    <row r="553" ht="15" customHeight="1">
      <c r="A553" t="inlineStr">
        <is>
          <t>A 53055-2021</t>
        </is>
      </c>
      <c r="B553" s="1" t="n">
        <v>44467</v>
      </c>
      <c r="C553" s="1" t="n">
        <v>45190</v>
      </c>
      <c r="D553" t="inlineStr">
        <is>
          <t>SKÅNE LÄN</t>
        </is>
      </c>
      <c r="E553" t="inlineStr">
        <is>
          <t>HÄSSLEHOLM</t>
        </is>
      </c>
      <c r="G553" t="n">
        <v>0.7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s="2" t="inlineStr"/>
    </row>
    <row r="554" ht="15" customHeight="1">
      <c r="A554" t="inlineStr">
        <is>
          <t>A 54178-2021</t>
        </is>
      </c>
      <c r="B554" s="1" t="n">
        <v>44470</v>
      </c>
      <c r="C554" s="1" t="n">
        <v>45190</v>
      </c>
      <c r="D554" t="inlineStr">
        <is>
          <t>SKÅNE LÄN</t>
        </is>
      </c>
      <c r="E554" t="inlineStr">
        <is>
          <t>HÄSSLEHOLM</t>
        </is>
      </c>
      <c r="G554" t="n">
        <v>2.3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s="2" t="inlineStr"/>
    </row>
    <row r="555" ht="15" customHeight="1">
      <c r="A555" t="inlineStr">
        <is>
          <t>A 54171-2021</t>
        </is>
      </c>
      <c r="B555" s="1" t="n">
        <v>44470</v>
      </c>
      <c r="C555" s="1" t="n">
        <v>45190</v>
      </c>
      <c r="D555" t="inlineStr">
        <is>
          <t>SKÅNE LÄN</t>
        </is>
      </c>
      <c r="E555" t="inlineStr">
        <is>
          <t>HÄSSLEHOLM</t>
        </is>
      </c>
      <c r="G555" t="n">
        <v>1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s="2" t="inlineStr"/>
    </row>
    <row r="556" ht="15" customHeight="1">
      <c r="A556" t="inlineStr">
        <is>
          <t>A 54175-2021</t>
        </is>
      </c>
      <c r="B556" s="1" t="n">
        <v>44470</v>
      </c>
      <c r="C556" s="1" t="n">
        <v>45190</v>
      </c>
      <c r="D556" t="inlineStr">
        <is>
          <t>SKÅNE LÄN</t>
        </is>
      </c>
      <c r="E556" t="inlineStr">
        <is>
          <t>HÄSSLEHOLM</t>
        </is>
      </c>
      <c r="G556" t="n">
        <v>0.5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s="2" t="inlineStr"/>
    </row>
    <row r="557" ht="15" customHeight="1">
      <c r="A557" t="inlineStr">
        <is>
          <t>A 55416-2021</t>
        </is>
      </c>
      <c r="B557" s="1" t="n">
        <v>44475</v>
      </c>
      <c r="C557" s="1" t="n">
        <v>45190</v>
      </c>
      <c r="D557" t="inlineStr">
        <is>
          <t>SKÅNE LÄN</t>
        </is>
      </c>
      <c r="E557" t="inlineStr">
        <is>
          <t>HÄSSLEHOLM</t>
        </is>
      </c>
      <c r="G557" t="n">
        <v>9.199999999999999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s="2" t="inlineStr"/>
    </row>
    <row r="558" ht="15" customHeight="1">
      <c r="A558" t="inlineStr">
        <is>
          <t>A 55454-2021</t>
        </is>
      </c>
      <c r="B558" s="1" t="n">
        <v>44475</v>
      </c>
      <c r="C558" s="1" t="n">
        <v>45190</v>
      </c>
      <c r="D558" t="inlineStr">
        <is>
          <t>SKÅNE LÄN</t>
        </is>
      </c>
      <c r="E558" t="inlineStr">
        <is>
          <t>HÄSSLEHOLM</t>
        </is>
      </c>
      <c r="G558" t="n">
        <v>0.8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s="2" t="inlineStr"/>
    </row>
    <row r="559" ht="15" customHeight="1">
      <c r="A559" t="inlineStr">
        <is>
          <t>A 56502-2021</t>
        </is>
      </c>
      <c r="B559" s="1" t="n">
        <v>44480</v>
      </c>
      <c r="C559" s="1" t="n">
        <v>45190</v>
      </c>
      <c r="D559" t="inlineStr">
        <is>
          <t>SKÅNE LÄN</t>
        </is>
      </c>
      <c r="E559" t="inlineStr">
        <is>
          <t>HÄSSLEHOLM</t>
        </is>
      </c>
      <c r="F559" t="inlineStr">
        <is>
          <t>Kyrkan</t>
        </is>
      </c>
      <c r="G559" t="n">
        <v>13.8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s="2" t="inlineStr"/>
    </row>
    <row r="560" ht="15" customHeight="1">
      <c r="A560" t="inlineStr">
        <is>
          <t>A 56424-2021</t>
        </is>
      </c>
      <c r="B560" s="1" t="n">
        <v>44480</v>
      </c>
      <c r="C560" s="1" t="n">
        <v>45190</v>
      </c>
      <c r="D560" t="inlineStr">
        <is>
          <t>SKÅNE LÄN</t>
        </is>
      </c>
      <c r="E560" t="inlineStr">
        <is>
          <t>HÄSSLEHOLM</t>
        </is>
      </c>
      <c r="F560" t="inlineStr">
        <is>
          <t>Kyrkan</t>
        </is>
      </c>
      <c r="G560" t="n">
        <v>3.4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s="2" t="inlineStr"/>
    </row>
    <row r="561" ht="15" customHeight="1">
      <c r="A561" t="inlineStr">
        <is>
          <t>A 56477-2021</t>
        </is>
      </c>
      <c r="B561" s="1" t="n">
        <v>44480</v>
      </c>
      <c r="C561" s="1" t="n">
        <v>45190</v>
      </c>
      <c r="D561" t="inlineStr">
        <is>
          <t>SKÅNE LÄN</t>
        </is>
      </c>
      <c r="E561" t="inlineStr">
        <is>
          <t>HÄSSLEHOLM</t>
        </is>
      </c>
      <c r="G561" t="n">
        <v>0.8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s="2" t="inlineStr"/>
    </row>
    <row r="562" ht="15" customHeight="1">
      <c r="A562" t="inlineStr">
        <is>
          <t>A 56490-2021</t>
        </is>
      </c>
      <c r="B562" s="1" t="n">
        <v>44480</v>
      </c>
      <c r="C562" s="1" t="n">
        <v>45190</v>
      </c>
      <c r="D562" t="inlineStr">
        <is>
          <t>SKÅNE LÄN</t>
        </is>
      </c>
      <c r="E562" t="inlineStr">
        <is>
          <t>HÄSSLEHOLM</t>
        </is>
      </c>
      <c r="F562" t="inlineStr">
        <is>
          <t>Kyrkan</t>
        </is>
      </c>
      <c r="G562" t="n">
        <v>8.300000000000001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s="2" t="inlineStr"/>
    </row>
    <row r="563" ht="15" customHeight="1">
      <c r="A563" t="inlineStr">
        <is>
          <t>A 56431-2021</t>
        </is>
      </c>
      <c r="B563" s="1" t="n">
        <v>44480</v>
      </c>
      <c r="C563" s="1" t="n">
        <v>45190</v>
      </c>
      <c r="D563" t="inlineStr">
        <is>
          <t>SKÅNE LÄN</t>
        </is>
      </c>
      <c r="E563" t="inlineStr">
        <is>
          <t>HÄSSLEHOLM</t>
        </is>
      </c>
      <c r="F563" t="inlineStr">
        <is>
          <t>Kyrkan</t>
        </is>
      </c>
      <c r="G563" t="n">
        <v>0.9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s="2" t="inlineStr"/>
    </row>
    <row r="564" ht="15" customHeight="1">
      <c r="A564" t="inlineStr">
        <is>
          <t>A 56527-2021</t>
        </is>
      </c>
      <c r="B564" s="1" t="n">
        <v>44480</v>
      </c>
      <c r="C564" s="1" t="n">
        <v>45190</v>
      </c>
      <c r="D564" t="inlineStr">
        <is>
          <t>SKÅNE LÄN</t>
        </is>
      </c>
      <c r="E564" t="inlineStr">
        <is>
          <t>HÄSSLEHOLM</t>
        </is>
      </c>
      <c r="F564" t="inlineStr">
        <is>
          <t>Kyrkan</t>
        </is>
      </c>
      <c r="G564" t="n">
        <v>2.7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s="2" t="inlineStr"/>
    </row>
    <row r="565" ht="15" customHeight="1">
      <c r="A565" t="inlineStr">
        <is>
          <t>A 56881-2021</t>
        </is>
      </c>
      <c r="B565" s="1" t="n">
        <v>44481</v>
      </c>
      <c r="C565" s="1" t="n">
        <v>45190</v>
      </c>
      <c r="D565" t="inlineStr">
        <is>
          <t>SKÅNE LÄN</t>
        </is>
      </c>
      <c r="E565" t="inlineStr">
        <is>
          <t>HÄSSLEHOLM</t>
        </is>
      </c>
      <c r="G565" t="n">
        <v>0.4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s="2" t="inlineStr"/>
    </row>
    <row r="566" ht="15" customHeight="1">
      <c r="A566" t="inlineStr">
        <is>
          <t>A 56989-2021</t>
        </is>
      </c>
      <c r="B566" s="1" t="n">
        <v>44482</v>
      </c>
      <c r="C566" s="1" t="n">
        <v>45190</v>
      </c>
      <c r="D566" t="inlineStr">
        <is>
          <t>SKÅNE LÄN</t>
        </is>
      </c>
      <c r="E566" t="inlineStr">
        <is>
          <t>HÄSSLEHOLM</t>
        </is>
      </c>
      <c r="G566" t="n">
        <v>1.1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s="2" t="inlineStr"/>
    </row>
    <row r="567" ht="15" customHeight="1">
      <c r="A567" t="inlineStr">
        <is>
          <t>A 59390-2021</t>
        </is>
      </c>
      <c r="B567" s="1" t="n">
        <v>44490</v>
      </c>
      <c r="C567" s="1" t="n">
        <v>45190</v>
      </c>
      <c r="D567" t="inlineStr">
        <is>
          <t>SKÅNE LÄN</t>
        </is>
      </c>
      <c r="E567" t="inlineStr">
        <is>
          <t>HÄSSLEHOLM</t>
        </is>
      </c>
      <c r="G567" t="n">
        <v>7.1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s="2" t="inlineStr"/>
    </row>
    <row r="568" ht="15" customHeight="1">
      <c r="A568" t="inlineStr">
        <is>
          <t>A 60260-2021</t>
        </is>
      </c>
      <c r="B568" s="1" t="n">
        <v>44495</v>
      </c>
      <c r="C568" s="1" t="n">
        <v>45190</v>
      </c>
      <c r="D568" t="inlineStr">
        <is>
          <t>SKÅNE LÄN</t>
        </is>
      </c>
      <c r="E568" t="inlineStr">
        <is>
          <t>HÄSSLEHOLM</t>
        </is>
      </c>
      <c r="G568" t="n">
        <v>2.1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s="2" t="inlineStr"/>
    </row>
    <row r="569" ht="15" customHeight="1">
      <c r="A569" t="inlineStr">
        <is>
          <t>A 61691-2021</t>
        </is>
      </c>
      <c r="B569" s="1" t="n">
        <v>44501</v>
      </c>
      <c r="C569" s="1" t="n">
        <v>45190</v>
      </c>
      <c r="D569" t="inlineStr">
        <is>
          <t>SKÅNE LÄN</t>
        </is>
      </c>
      <c r="E569" t="inlineStr">
        <is>
          <t>HÄSSLEHOLM</t>
        </is>
      </c>
      <c r="G569" t="n">
        <v>0.9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s="2" t="inlineStr"/>
    </row>
    <row r="570" ht="15" customHeight="1">
      <c r="A570" t="inlineStr">
        <is>
          <t>A 61510-2021</t>
        </is>
      </c>
      <c r="B570" s="1" t="n">
        <v>44501</v>
      </c>
      <c r="C570" s="1" t="n">
        <v>45190</v>
      </c>
      <c r="D570" t="inlineStr">
        <is>
          <t>SKÅNE LÄN</t>
        </is>
      </c>
      <c r="E570" t="inlineStr">
        <is>
          <t>HÄSSLEHOLM</t>
        </is>
      </c>
      <c r="G570" t="n">
        <v>6.1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s="2" t="inlineStr"/>
    </row>
    <row r="571" ht="15" customHeight="1">
      <c r="A571" t="inlineStr">
        <is>
          <t>A 63767-2021</t>
        </is>
      </c>
      <c r="B571" s="1" t="n">
        <v>44509</v>
      </c>
      <c r="C571" s="1" t="n">
        <v>45190</v>
      </c>
      <c r="D571" t="inlineStr">
        <is>
          <t>SKÅNE LÄN</t>
        </is>
      </c>
      <c r="E571" t="inlineStr">
        <is>
          <t>HÄSSLEHOLM</t>
        </is>
      </c>
      <c r="F571" t="inlineStr">
        <is>
          <t>Övriga Aktiebolag</t>
        </is>
      </c>
      <c r="G571" t="n">
        <v>2.2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s="2" t="inlineStr"/>
    </row>
    <row r="572" ht="15" customHeight="1">
      <c r="A572" t="inlineStr">
        <is>
          <t>A 64607-2021</t>
        </is>
      </c>
      <c r="B572" s="1" t="n">
        <v>44511</v>
      </c>
      <c r="C572" s="1" t="n">
        <v>45190</v>
      </c>
      <c r="D572" t="inlineStr">
        <is>
          <t>SKÅNE LÄN</t>
        </is>
      </c>
      <c r="E572" t="inlineStr">
        <is>
          <t>HÄSSLEHOLM</t>
        </is>
      </c>
      <c r="G572" t="n">
        <v>1.5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s="2" t="inlineStr"/>
    </row>
    <row r="573" ht="15" customHeight="1">
      <c r="A573" t="inlineStr">
        <is>
          <t>A 65235-2021</t>
        </is>
      </c>
      <c r="B573" s="1" t="n">
        <v>44515</v>
      </c>
      <c r="C573" s="1" t="n">
        <v>45190</v>
      </c>
      <c r="D573" t="inlineStr">
        <is>
          <t>SKÅNE LÄN</t>
        </is>
      </c>
      <c r="E573" t="inlineStr">
        <is>
          <t>HÄSSLEHOLM</t>
        </is>
      </c>
      <c r="G573" t="n">
        <v>2.5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s="2" t="inlineStr"/>
    </row>
    <row r="574" ht="15" customHeight="1">
      <c r="A574" t="inlineStr">
        <is>
          <t>A 66321-2021</t>
        </is>
      </c>
      <c r="B574" s="1" t="n">
        <v>44518</v>
      </c>
      <c r="C574" s="1" t="n">
        <v>45190</v>
      </c>
      <c r="D574" t="inlineStr">
        <is>
          <t>SKÅNE LÄN</t>
        </is>
      </c>
      <c r="E574" t="inlineStr">
        <is>
          <t>HÄSSLEHOLM</t>
        </is>
      </c>
      <c r="G574" t="n">
        <v>9.300000000000001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s="2" t="inlineStr"/>
    </row>
    <row r="575" ht="15" customHeight="1">
      <c r="A575" t="inlineStr">
        <is>
          <t>A 66413-2021</t>
        </is>
      </c>
      <c r="B575" s="1" t="n">
        <v>44518</v>
      </c>
      <c r="C575" s="1" t="n">
        <v>45190</v>
      </c>
      <c r="D575" t="inlineStr">
        <is>
          <t>SKÅNE LÄN</t>
        </is>
      </c>
      <c r="E575" t="inlineStr">
        <is>
          <t>HÄSSLEHOLM</t>
        </is>
      </c>
      <c r="G575" t="n">
        <v>0.6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s="2" t="inlineStr"/>
    </row>
    <row r="576" ht="15" customHeight="1">
      <c r="A576" t="inlineStr">
        <is>
          <t>A 66518-2021</t>
        </is>
      </c>
      <c r="B576" s="1" t="n">
        <v>44519</v>
      </c>
      <c r="C576" s="1" t="n">
        <v>45190</v>
      </c>
      <c r="D576" t="inlineStr">
        <is>
          <t>SKÅNE LÄN</t>
        </is>
      </c>
      <c r="E576" t="inlineStr">
        <is>
          <t>HÄSSLEHOLM</t>
        </is>
      </c>
      <c r="G576" t="n">
        <v>2.5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s="2" t="inlineStr"/>
    </row>
    <row r="577" ht="15" customHeight="1">
      <c r="A577" t="inlineStr">
        <is>
          <t>A 67150-2021</t>
        </is>
      </c>
      <c r="B577" s="1" t="n">
        <v>44523</v>
      </c>
      <c r="C577" s="1" t="n">
        <v>45190</v>
      </c>
      <c r="D577" t="inlineStr">
        <is>
          <t>SKÅNE LÄN</t>
        </is>
      </c>
      <c r="E577" t="inlineStr">
        <is>
          <t>HÄSSLEHOLM</t>
        </is>
      </c>
      <c r="G577" t="n">
        <v>1.6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s="2" t="inlineStr"/>
    </row>
    <row r="578" ht="15" customHeight="1">
      <c r="A578" t="inlineStr">
        <is>
          <t>A 67517-2021</t>
        </is>
      </c>
      <c r="B578" s="1" t="n">
        <v>44524</v>
      </c>
      <c r="C578" s="1" t="n">
        <v>45190</v>
      </c>
      <c r="D578" t="inlineStr">
        <is>
          <t>SKÅNE LÄN</t>
        </is>
      </c>
      <c r="E578" t="inlineStr">
        <is>
          <t>HÄSSLEHOLM</t>
        </is>
      </c>
      <c r="G578" t="n">
        <v>0.4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s="2" t="inlineStr"/>
    </row>
    <row r="579" ht="15" customHeight="1">
      <c r="A579" t="inlineStr">
        <is>
          <t>A 67801-2021</t>
        </is>
      </c>
      <c r="B579" s="1" t="n">
        <v>44525</v>
      </c>
      <c r="C579" s="1" t="n">
        <v>45190</v>
      </c>
      <c r="D579" t="inlineStr">
        <is>
          <t>SKÅNE LÄN</t>
        </is>
      </c>
      <c r="E579" t="inlineStr">
        <is>
          <t>HÄSSLEHOLM</t>
        </is>
      </c>
      <c r="G579" t="n">
        <v>2.2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s="2" t="inlineStr"/>
    </row>
    <row r="580" ht="15" customHeight="1">
      <c r="A580" t="inlineStr">
        <is>
          <t>A 68408-2021</t>
        </is>
      </c>
      <c r="B580" s="1" t="n">
        <v>44526</v>
      </c>
      <c r="C580" s="1" t="n">
        <v>45190</v>
      </c>
      <c r="D580" t="inlineStr">
        <is>
          <t>SKÅNE LÄN</t>
        </is>
      </c>
      <c r="E580" t="inlineStr">
        <is>
          <t>HÄSSLEHOLM</t>
        </is>
      </c>
      <c r="G580" t="n">
        <v>2.4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s="2" t="inlineStr"/>
    </row>
    <row r="581" ht="15" customHeight="1">
      <c r="A581" t="inlineStr">
        <is>
          <t>A 69357-2021</t>
        </is>
      </c>
      <c r="B581" s="1" t="n">
        <v>44531</v>
      </c>
      <c r="C581" s="1" t="n">
        <v>45190</v>
      </c>
      <c r="D581" t="inlineStr">
        <is>
          <t>SKÅNE LÄN</t>
        </is>
      </c>
      <c r="E581" t="inlineStr">
        <is>
          <t>HÄSSLEHOLM</t>
        </is>
      </c>
      <c r="G581" t="n">
        <v>1.6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s="2" t="inlineStr"/>
    </row>
    <row r="582" ht="15" customHeight="1">
      <c r="A582" t="inlineStr">
        <is>
          <t>A 69419-2021</t>
        </is>
      </c>
      <c r="B582" s="1" t="n">
        <v>44531</v>
      </c>
      <c r="C582" s="1" t="n">
        <v>45190</v>
      </c>
      <c r="D582" t="inlineStr">
        <is>
          <t>SKÅNE LÄN</t>
        </is>
      </c>
      <c r="E582" t="inlineStr">
        <is>
          <t>HÄSSLEHOLM</t>
        </is>
      </c>
      <c r="G582" t="n">
        <v>0.6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s="2" t="inlineStr"/>
    </row>
    <row r="583" ht="15" customHeight="1">
      <c r="A583" t="inlineStr">
        <is>
          <t>A 70087-2021</t>
        </is>
      </c>
      <c r="B583" s="1" t="n">
        <v>44533</v>
      </c>
      <c r="C583" s="1" t="n">
        <v>45190</v>
      </c>
      <c r="D583" t="inlineStr">
        <is>
          <t>SKÅNE LÄN</t>
        </is>
      </c>
      <c r="E583" t="inlineStr">
        <is>
          <t>HÄSSLEHOLM</t>
        </is>
      </c>
      <c r="G583" t="n">
        <v>5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s="2" t="inlineStr"/>
    </row>
    <row r="584" ht="15" customHeight="1">
      <c r="A584" t="inlineStr">
        <is>
          <t>A 74030-2021</t>
        </is>
      </c>
      <c r="B584" s="1" t="n">
        <v>44553</v>
      </c>
      <c r="C584" s="1" t="n">
        <v>45190</v>
      </c>
      <c r="D584" t="inlineStr">
        <is>
          <t>SKÅNE LÄN</t>
        </is>
      </c>
      <c r="E584" t="inlineStr">
        <is>
          <t>HÄSSLEHOLM</t>
        </is>
      </c>
      <c r="G584" t="n">
        <v>1.5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s="2" t="inlineStr"/>
    </row>
    <row r="585" ht="15" customHeight="1">
      <c r="A585" t="inlineStr">
        <is>
          <t>A 74293-2021</t>
        </is>
      </c>
      <c r="B585" s="1" t="n">
        <v>44558</v>
      </c>
      <c r="C585" s="1" t="n">
        <v>45190</v>
      </c>
      <c r="D585" t="inlineStr">
        <is>
          <t>SKÅNE LÄN</t>
        </is>
      </c>
      <c r="E585" t="inlineStr">
        <is>
          <t>HÄSSLEHOLM</t>
        </is>
      </c>
      <c r="F585" t="inlineStr">
        <is>
          <t>Kyrkan</t>
        </is>
      </c>
      <c r="G585" t="n">
        <v>3.3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s="2" t="inlineStr"/>
    </row>
    <row r="586" ht="15" customHeight="1">
      <c r="A586" t="inlineStr">
        <is>
          <t>A 74297-2021</t>
        </is>
      </c>
      <c r="B586" s="1" t="n">
        <v>44558</v>
      </c>
      <c r="C586" s="1" t="n">
        <v>45190</v>
      </c>
      <c r="D586" t="inlineStr">
        <is>
          <t>SKÅNE LÄN</t>
        </is>
      </c>
      <c r="E586" t="inlineStr">
        <is>
          <t>HÄSSLEHOLM</t>
        </is>
      </c>
      <c r="F586" t="inlineStr">
        <is>
          <t>Kyrkan</t>
        </is>
      </c>
      <c r="G586" t="n">
        <v>3.8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s="2" t="inlineStr"/>
    </row>
    <row r="587" ht="15" customHeight="1">
      <c r="A587" t="inlineStr">
        <is>
          <t>A 74294-2021</t>
        </is>
      </c>
      <c r="B587" s="1" t="n">
        <v>44558</v>
      </c>
      <c r="C587" s="1" t="n">
        <v>45190</v>
      </c>
      <c r="D587" t="inlineStr">
        <is>
          <t>SKÅNE LÄN</t>
        </is>
      </c>
      <c r="E587" t="inlineStr">
        <is>
          <t>HÄSSLEHOLM</t>
        </is>
      </c>
      <c r="F587" t="inlineStr">
        <is>
          <t>Kyrkan</t>
        </is>
      </c>
      <c r="G587" t="n">
        <v>16.2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s="2" t="inlineStr"/>
    </row>
    <row r="588" ht="15" customHeight="1">
      <c r="A588" t="inlineStr">
        <is>
          <t>A 74453-2021</t>
        </is>
      </c>
      <c r="B588" s="1" t="n">
        <v>44560</v>
      </c>
      <c r="C588" s="1" t="n">
        <v>45190</v>
      </c>
      <c r="D588" t="inlineStr">
        <is>
          <t>SKÅNE LÄN</t>
        </is>
      </c>
      <c r="E588" t="inlineStr">
        <is>
          <t>HÄSSLEHOLM</t>
        </is>
      </c>
      <c r="G588" t="n">
        <v>0.8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s="2" t="inlineStr"/>
    </row>
    <row r="589" ht="15" customHeight="1">
      <c r="A589" t="inlineStr">
        <is>
          <t>A 219-2022</t>
        </is>
      </c>
      <c r="B589" s="1" t="n">
        <v>44564</v>
      </c>
      <c r="C589" s="1" t="n">
        <v>45190</v>
      </c>
      <c r="D589" t="inlineStr">
        <is>
          <t>SKÅNE LÄN</t>
        </is>
      </c>
      <c r="E589" t="inlineStr">
        <is>
          <t>HÄSSLEHOLM</t>
        </is>
      </c>
      <c r="G589" t="n">
        <v>0.8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s="2" t="inlineStr"/>
    </row>
    <row r="590" ht="15" customHeight="1">
      <c r="A590" t="inlineStr">
        <is>
          <t>A 220-2022</t>
        </is>
      </c>
      <c r="B590" s="1" t="n">
        <v>44564</v>
      </c>
      <c r="C590" s="1" t="n">
        <v>45190</v>
      </c>
      <c r="D590" t="inlineStr">
        <is>
          <t>SKÅNE LÄN</t>
        </is>
      </c>
      <c r="E590" t="inlineStr">
        <is>
          <t>HÄSSLEHOLM</t>
        </is>
      </c>
      <c r="G590" t="n">
        <v>0.8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s="2" t="inlineStr"/>
    </row>
    <row r="591" ht="15" customHeight="1">
      <c r="A591" t="inlineStr">
        <is>
          <t>A 1210-2022</t>
        </is>
      </c>
      <c r="B591" s="1" t="n">
        <v>44572</v>
      </c>
      <c r="C591" s="1" t="n">
        <v>45190</v>
      </c>
      <c r="D591" t="inlineStr">
        <is>
          <t>SKÅNE LÄN</t>
        </is>
      </c>
      <c r="E591" t="inlineStr">
        <is>
          <t>HÄSSLEHOLM</t>
        </is>
      </c>
      <c r="G591" t="n">
        <v>1.3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s="2" t="inlineStr"/>
    </row>
    <row r="592" ht="15" customHeight="1">
      <c r="A592" t="inlineStr">
        <is>
          <t>A 1535-2022</t>
        </is>
      </c>
      <c r="B592" s="1" t="n">
        <v>44573</v>
      </c>
      <c r="C592" s="1" t="n">
        <v>45190</v>
      </c>
      <c r="D592" t="inlineStr">
        <is>
          <t>SKÅNE LÄN</t>
        </is>
      </c>
      <c r="E592" t="inlineStr">
        <is>
          <t>HÄSSLEHOLM</t>
        </is>
      </c>
      <c r="G592" t="n">
        <v>15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s="2" t="inlineStr"/>
    </row>
    <row r="593" ht="15" customHeight="1">
      <c r="A593" t="inlineStr">
        <is>
          <t>A 1679-2022</t>
        </is>
      </c>
      <c r="B593" s="1" t="n">
        <v>44573</v>
      </c>
      <c r="C593" s="1" t="n">
        <v>45190</v>
      </c>
      <c r="D593" t="inlineStr">
        <is>
          <t>SKÅNE LÄN</t>
        </is>
      </c>
      <c r="E593" t="inlineStr">
        <is>
          <t>HÄSSLEHOLM</t>
        </is>
      </c>
      <c r="F593" t="inlineStr">
        <is>
          <t>Kyrkan</t>
        </is>
      </c>
      <c r="G593" t="n">
        <v>4.3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s="2" t="inlineStr"/>
    </row>
    <row r="594" ht="15" customHeight="1">
      <c r="A594" t="inlineStr">
        <is>
          <t>A 1619-2022</t>
        </is>
      </c>
      <c r="B594" s="1" t="n">
        <v>44573</v>
      </c>
      <c r="C594" s="1" t="n">
        <v>45190</v>
      </c>
      <c r="D594" t="inlineStr">
        <is>
          <t>SKÅNE LÄN</t>
        </is>
      </c>
      <c r="E594" t="inlineStr">
        <is>
          <t>HÄSSLEHOLM</t>
        </is>
      </c>
      <c r="G594" t="n">
        <v>1.8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s="2" t="inlineStr"/>
    </row>
    <row r="595" ht="15" customHeight="1">
      <c r="A595" t="inlineStr">
        <is>
          <t>A 3101-2022</t>
        </is>
      </c>
      <c r="B595" s="1" t="n">
        <v>44580</v>
      </c>
      <c r="C595" s="1" t="n">
        <v>45190</v>
      </c>
      <c r="D595" t="inlineStr">
        <is>
          <t>SKÅNE LÄN</t>
        </is>
      </c>
      <c r="E595" t="inlineStr">
        <is>
          <t>HÄSSLEHOLM</t>
        </is>
      </c>
      <c r="G595" t="n">
        <v>0.7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s="2" t="inlineStr"/>
    </row>
    <row r="596" ht="15" customHeight="1">
      <c r="A596" t="inlineStr">
        <is>
          <t>A 2618-2022</t>
        </is>
      </c>
      <c r="B596" s="1" t="n">
        <v>44580</v>
      </c>
      <c r="C596" s="1" t="n">
        <v>45190</v>
      </c>
      <c r="D596" t="inlineStr">
        <is>
          <t>SKÅNE LÄN</t>
        </is>
      </c>
      <c r="E596" t="inlineStr">
        <is>
          <t>HÄSSLEHOLM</t>
        </is>
      </c>
      <c r="G596" t="n">
        <v>0.8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s="2" t="inlineStr"/>
    </row>
    <row r="597" ht="15" customHeight="1">
      <c r="A597" t="inlineStr">
        <is>
          <t>A 2631-2022</t>
        </is>
      </c>
      <c r="B597" s="1" t="n">
        <v>44580</v>
      </c>
      <c r="C597" s="1" t="n">
        <v>45190</v>
      </c>
      <c r="D597" t="inlineStr">
        <is>
          <t>SKÅNE LÄN</t>
        </is>
      </c>
      <c r="E597" t="inlineStr">
        <is>
          <t>HÄSSLEHOLM</t>
        </is>
      </c>
      <c r="G597" t="n">
        <v>0.9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s="2" t="inlineStr"/>
    </row>
    <row r="598" ht="15" customHeight="1">
      <c r="A598" t="inlineStr">
        <is>
          <t>A 2765-2022</t>
        </is>
      </c>
      <c r="B598" s="1" t="n">
        <v>44580</v>
      </c>
      <c r="C598" s="1" t="n">
        <v>45190</v>
      </c>
      <c r="D598" t="inlineStr">
        <is>
          <t>SKÅNE LÄN</t>
        </is>
      </c>
      <c r="E598" t="inlineStr">
        <is>
          <t>HÄSSLEHOLM</t>
        </is>
      </c>
      <c r="G598" t="n">
        <v>0.6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s="2" t="inlineStr"/>
    </row>
    <row r="599" ht="15" customHeight="1">
      <c r="A599" t="inlineStr">
        <is>
          <t>A 2858-2022</t>
        </is>
      </c>
      <c r="B599" s="1" t="n">
        <v>44581</v>
      </c>
      <c r="C599" s="1" t="n">
        <v>45190</v>
      </c>
      <c r="D599" t="inlineStr">
        <is>
          <t>SKÅNE LÄN</t>
        </is>
      </c>
      <c r="E599" t="inlineStr">
        <is>
          <t>HÄSSLEHOLM</t>
        </is>
      </c>
      <c r="F599" t="inlineStr">
        <is>
          <t>Övriga Aktiebolag</t>
        </is>
      </c>
      <c r="G599" t="n">
        <v>1.3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s="2" t="inlineStr"/>
    </row>
    <row r="600" ht="15" customHeight="1">
      <c r="A600" t="inlineStr">
        <is>
          <t>A 3167-2022</t>
        </is>
      </c>
      <c r="B600" s="1" t="n">
        <v>44582</v>
      </c>
      <c r="C600" s="1" t="n">
        <v>45190</v>
      </c>
      <c r="D600" t="inlineStr">
        <is>
          <t>SKÅNE LÄN</t>
        </is>
      </c>
      <c r="E600" t="inlineStr">
        <is>
          <t>HÄSSLEHOLM</t>
        </is>
      </c>
      <c r="F600" t="inlineStr">
        <is>
          <t>Kommuner</t>
        </is>
      </c>
      <c r="G600" t="n">
        <v>1.5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s="2" t="inlineStr"/>
    </row>
    <row r="601" ht="15" customHeight="1">
      <c r="A601" t="inlineStr">
        <is>
          <t>A 3248-2022</t>
        </is>
      </c>
      <c r="B601" s="1" t="n">
        <v>44583</v>
      </c>
      <c r="C601" s="1" t="n">
        <v>45190</v>
      </c>
      <c r="D601" t="inlineStr">
        <is>
          <t>SKÅNE LÄN</t>
        </is>
      </c>
      <c r="E601" t="inlineStr">
        <is>
          <t>HÄSSLEHOLM</t>
        </is>
      </c>
      <c r="G601" t="n">
        <v>3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s="2" t="inlineStr"/>
    </row>
    <row r="602" ht="15" customHeight="1">
      <c r="A602" t="inlineStr">
        <is>
          <t>A 3395-2022</t>
        </is>
      </c>
      <c r="B602" s="1" t="n">
        <v>44585</v>
      </c>
      <c r="C602" s="1" t="n">
        <v>45190</v>
      </c>
      <c r="D602" t="inlineStr">
        <is>
          <t>SKÅNE LÄN</t>
        </is>
      </c>
      <c r="E602" t="inlineStr">
        <is>
          <t>HÄSSLEHOLM</t>
        </is>
      </c>
      <c r="G602" t="n">
        <v>1.2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s="2" t="inlineStr"/>
    </row>
    <row r="603" ht="15" customHeight="1">
      <c r="A603" t="inlineStr">
        <is>
          <t>A 3855-2022</t>
        </is>
      </c>
      <c r="B603" s="1" t="n">
        <v>44587</v>
      </c>
      <c r="C603" s="1" t="n">
        <v>45190</v>
      </c>
      <c r="D603" t="inlineStr">
        <is>
          <t>SKÅNE LÄN</t>
        </is>
      </c>
      <c r="E603" t="inlineStr">
        <is>
          <t>HÄSSLEHOLM</t>
        </is>
      </c>
      <c r="F603" t="inlineStr">
        <is>
          <t>Övriga Aktiebolag</t>
        </is>
      </c>
      <c r="G603" t="n">
        <v>0.9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s="2" t="inlineStr"/>
    </row>
    <row r="604" ht="15" customHeight="1">
      <c r="A604" t="inlineStr">
        <is>
          <t>A 3952-2022</t>
        </is>
      </c>
      <c r="B604" s="1" t="n">
        <v>44587</v>
      </c>
      <c r="C604" s="1" t="n">
        <v>45190</v>
      </c>
      <c r="D604" t="inlineStr">
        <is>
          <t>SKÅNE LÄN</t>
        </is>
      </c>
      <c r="E604" t="inlineStr">
        <is>
          <t>HÄSSLEHOLM</t>
        </is>
      </c>
      <c r="G604" t="n">
        <v>4.2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s="2" t="inlineStr"/>
    </row>
    <row r="605" ht="15" customHeight="1">
      <c r="A605" t="inlineStr">
        <is>
          <t>A 3992-2022</t>
        </is>
      </c>
      <c r="B605" s="1" t="n">
        <v>44587</v>
      </c>
      <c r="C605" s="1" t="n">
        <v>45190</v>
      </c>
      <c r="D605" t="inlineStr">
        <is>
          <t>SKÅNE LÄN</t>
        </is>
      </c>
      <c r="E605" t="inlineStr">
        <is>
          <t>HÄSSLEHOLM</t>
        </is>
      </c>
      <c r="G605" t="n">
        <v>0.9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s="2" t="inlineStr"/>
    </row>
    <row r="606" ht="15" customHeight="1">
      <c r="A606" t="inlineStr">
        <is>
          <t>A 4156-2022</t>
        </is>
      </c>
      <c r="B606" s="1" t="n">
        <v>44588</v>
      </c>
      <c r="C606" s="1" t="n">
        <v>45190</v>
      </c>
      <c r="D606" t="inlineStr">
        <is>
          <t>SKÅNE LÄN</t>
        </is>
      </c>
      <c r="E606" t="inlineStr">
        <is>
          <t>HÄSSLEHOLM</t>
        </is>
      </c>
      <c r="G606" t="n">
        <v>0.8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s="2" t="inlineStr"/>
    </row>
    <row r="607" ht="15" customHeight="1">
      <c r="A607" t="inlineStr">
        <is>
          <t>A 4161-2022</t>
        </is>
      </c>
      <c r="B607" s="1" t="n">
        <v>44588</v>
      </c>
      <c r="C607" s="1" t="n">
        <v>45190</v>
      </c>
      <c r="D607" t="inlineStr">
        <is>
          <t>SKÅNE LÄN</t>
        </is>
      </c>
      <c r="E607" t="inlineStr">
        <is>
          <t>HÄSSLEHOLM</t>
        </is>
      </c>
      <c r="G607" t="n">
        <v>0.5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s="2" t="inlineStr"/>
    </row>
    <row r="608" ht="15" customHeight="1">
      <c r="A608" t="inlineStr">
        <is>
          <t>A 4719-2022</t>
        </is>
      </c>
      <c r="B608" s="1" t="n">
        <v>44592</v>
      </c>
      <c r="C608" s="1" t="n">
        <v>45190</v>
      </c>
      <c r="D608" t="inlineStr">
        <is>
          <t>SKÅNE LÄN</t>
        </is>
      </c>
      <c r="E608" t="inlineStr">
        <is>
          <t>HÄSSLEHOLM</t>
        </is>
      </c>
      <c r="F608" t="inlineStr">
        <is>
          <t>Kyrkan</t>
        </is>
      </c>
      <c r="G608" t="n">
        <v>1.6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s="2" t="inlineStr"/>
    </row>
    <row r="609" ht="15" customHeight="1">
      <c r="A609" t="inlineStr">
        <is>
          <t>A 4945-2022</t>
        </is>
      </c>
      <c r="B609" s="1" t="n">
        <v>44593</v>
      </c>
      <c r="C609" s="1" t="n">
        <v>45190</v>
      </c>
      <c r="D609" t="inlineStr">
        <is>
          <t>SKÅNE LÄN</t>
        </is>
      </c>
      <c r="E609" t="inlineStr">
        <is>
          <t>HÄSSLEHOLM</t>
        </is>
      </c>
      <c r="G609" t="n">
        <v>0.5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s="2" t="inlineStr"/>
    </row>
    <row r="610" ht="15" customHeight="1">
      <c r="A610" t="inlineStr">
        <is>
          <t>A 5564-2022</t>
        </is>
      </c>
      <c r="B610" s="1" t="n">
        <v>44595</v>
      </c>
      <c r="C610" s="1" t="n">
        <v>45190</v>
      </c>
      <c r="D610" t="inlineStr">
        <is>
          <t>SKÅNE LÄN</t>
        </is>
      </c>
      <c r="E610" t="inlineStr">
        <is>
          <t>HÄSSLEHOLM</t>
        </is>
      </c>
      <c r="G610" t="n">
        <v>0.3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s="2" t="inlineStr"/>
    </row>
    <row r="611" ht="15" customHeight="1">
      <c r="A611" t="inlineStr">
        <is>
          <t>A 5992-2022</t>
        </is>
      </c>
      <c r="B611" s="1" t="n">
        <v>44599</v>
      </c>
      <c r="C611" s="1" t="n">
        <v>45190</v>
      </c>
      <c r="D611" t="inlineStr">
        <is>
          <t>SKÅNE LÄN</t>
        </is>
      </c>
      <c r="E611" t="inlineStr">
        <is>
          <t>HÄSSLEHOLM</t>
        </is>
      </c>
      <c r="G611" t="n">
        <v>1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s="2" t="inlineStr"/>
    </row>
    <row r="612" ht="15" customHeight="1">
      <c r="A612" t="inlineStr">
        <is>
          <t>A 6253-2022</t>
        </is>
      </c>
      <c r="B612" s="1" t="n">
        <v>44600</v>
      </c>
      <c r="C612" s="1" t="n">
        <v>45190</v>
      </c>
      <c r="D612" t="inlineStr">
        <is>
          <t>SKÅNE LÄN</t>
        </is>
      </c>
      <c r="E612" t="inlineStr">
        <is>
          <t>HÄSSLEHOLM</t>
        </is>
      </c>
      <c r="G612" t="n">
        <v>0.9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s="2" t="inlineStr"/>
    </row>
    <row r="613" ht="15" customHeight="1">
      <c r="A613" t="inlineStr">
        <is>
          <t>A 6414-2022</t>
        </is>
      </c>
      <c r="B613" s="1" t="n">
        <v>44600</v>
      </c>
      <c r="C613" s="1" t="n">
        <v>45190</v>
      </c>
      <c r="D613" t="inlineStr">
        <is>
          <t>SKÅNE LÄN</t>
        </is>
      </c>
      <c r="E613" t="inlineStr">
        <is>
          <t>HÄSSLEHOLM</t>
        </is>
      </c>
      <c r="G613" t="n">
        <v>2.9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s="2" t="inlineStr"/>
    </row>
    <row r="614" ht="15" customHeight="1">
      <c r="A614" t="inlineStr">
        <is>
          <t>A 7202-2022</t>
        </is>
      </c>
      <c r="B614" s="1" t="n">
        <v>44606</v>
      </c>
      <c r="C614" s="1" t="n">
        <v>45190</v>
      </c>
      <c r="D614" t="inlineStr">
        <is>
          <t>SKÅNE LÄN</t>
        </is>
      </c>
      <c r="E614" t="inlineStr">
        <is>
          <t>HÄSSLEHOLM</t>
        </is>
      </c>
      <c r="G614" t="n">
        <v>4.7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s="2" t="inlineStr"/>
    </row>
    <row r="615" ht="15" customHeight="1">
      <c r="A615" t="inlineStr">
        <is>
          <t>A 7249-2022</t>
        </is>
      </c>
      <c r="B615" s="1" t="n">
        <v>44606</v>
      </c>
      <c r="C615" s="1" t="n">
        <v>45190</v>
      </c>
      <c r="D615" t="inlineStr">
        <is>
          <t>SKÅNE LÄN</t>
        </is>
      </c>
      <c r="E615" t="inlineStr">
        <is>
          <t>HÄSSLEHOLM</t>
        </is>
      </c>
      <c r="F615" t="inlineStr">
        <is>
          <t>Övriga Aktiebolag</t>
        </is>
      </c>
      <c r="G615" t="n">
        <v>0.6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s="2" t="inlineStr"/>
    </row>
    <row r="616" ht="15" customHeight="1">
      <c r="A616" t="inlineStr">
        <is>
          <t>A 7250-2022</t>
        </is>
      </c>
      <c r="B616" s="1" t="n">
        <v>44606</v>
      </c>
      <c r="C616" s="1" t="n">
        <v>45190</v>
      </c>
      <c r="D616" t="inlineStr">
        <is>
          <t>SKÅNE LÄN</t>
        </is>
      </c>
      <c r="E616" t="inlineStr">
        <is>
          <t>HÄSSLEHOLM</t>
        </is>
      </c>
      <c r="F616" t="inlineStr">
        <is>
          <t>Övriga Aktiebolag</t>
        </is>
      </c>
      <c r="G616" t="n">
        <v>2.6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s="2" t="inlineStr"/>
    </row>
    <row r="617" ht="15" customHeight="1">
      <c r="A617" t="inlineStr">
        <is>
          <t>A 7262-2022</t>
        </is>
      </c>
      <c r="B617" s="1" t="n">
        <v>44606</v>
      </c>
      <c r="C617" s="1" t="n">
        <v>45190</v>
      </c>
      <c r="D617" t="inlineStr">
        <is>
          <t>SKÅNE LÄN</t>
        </is>
      </c>
      <c r="E617" t="inlineStr">
        <is>
          <t>HÄSSLEHOLM</t>
        </is>
      </c>
      <c r="F617" t="inlineStr">
        <is>
          <t>Övriga Aktiebolag</t>
        </is>
      </c>
      <c r="G617" t="n">
        <v>1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s="2" t="inlineStr"/>
    </row>
    <row r="618" ht="15" customHeight="1">
      <c r="A618" t="inlineStr">
        <is>
          <t>A 7861-2022</t>
        </is>
      </c>
      <c r="B618" s="1" t="n">
        <v>44607</v>
      </c>
      <c r="C618" s="1" t="n">
        <v>45190</v>
      </c>
      <c r="D618" t="inlineStr">
        <is>
          <t>SKÅNE LÄN</t>
        </is>
      </c>
      <c r="E618" t="inlineStr">
        <is>
          <t>HÄSSLEHOLM</t>
        </is>
      </c>
      <c r="F618" t="inlineStr">
        <is>
          <t>Kyrkan</t>
        </is>
      </c>
      <c r="G618" t="n">
        <v>4.3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s="2" t="inlineStr"/>
    </row>
    <row r="619" ht="15" customHeight="1">
      <c r="A619" t="inlineStr">
        <is>
          <t>A 7904-2022</t>
        </is>
      </c>
      <c r="B619" s="1" t="n">
        <v>44607</v>
      </c>
      <c r="C619" s="1" t="n">
        <v>45190</v>
      </c>
      <c r="D619" t="inlineStr">
        <is>
          <t>SKÅNE LÄN</t>
        </is>
      </c>
      <c r="E619" t="inlineStr">
        <is>
          <t>HÄSSLEHOLM</t>
        </is>
      </c>
      <c r="F619" t="inlineStr">
        <is>
          <t>Kyrkan</t>
        </is>
      </c>
      <c r="G619" t="n">
        <v>3.9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s="2" t="inlineStr"/>
    </row>
    <row r="620" ht="15" customHeight="1">
      <c r="A620" t="inlineStr">
        <is>
          <t>A 8177-2022</t>
        </is>
      </c>
      <c r="B620" s="1" t="n">
        <v>44607</v>
      </c>
      <c r="C620" s="1" t="n">
        <v>45190</v>
      </c>
      <c r="D620" t="inlineStr">
        <is>
          <t>SKÅNE LÄN</t>
        </is>
      </c>
      <c r="E620" t="inlineStr">
        <is>
          <t>HÄSSLEHOLM</t>
        </is>
      </c>
      <c r="F620" t="inlineStr">
        <is>
          <t>Kyrkan</t>
        </is>
      </c>
      <c r="G620" t="n">
        <v>9.699999999999999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s="2" t="inlineStr"/>
    </row>
    <row r="621" ht="15" customHeight="1">
      <c r="A621" t="inlineStr">
        <is>
          <t>A 7857-2022</t>
        </is>
      </c>
      <c r="B621" s="1" t="n">
        <v>44607</v>
      </c>
      <c r="C621" s="1" t="n">
        <v>45190</v>
      </c>
      <c r="D621" t="inlineStr">
        <is>
          <t>SKÅNE LÄN</t>
        </is>
      </c>
      <c r="E621" t="inlineStr">
        <is>
          <t>HÄSSLEHOLM</t>
        </is>
      </c>
      <c r="F621" t="inlineStr">
        <is>
          <t>Kyrkan</t>
        </is>
      </c>
      <c r="G621" t="n">
        <v>12.2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s="2" t="inlineStr"/>
    </row>
    <row r="622" ht="15" customHeight="1">
      <c r="A622" t="inlineStr">
        <is>
          <t>A 9098-2022</t>
        </is>
      </c>
      <c r="B622" s="1" t="n">
        <v>44615</v>
      </c>
      <c r="C622" s="1" t="n">
        <v>45190</v>
      </c>
      <c r="D622" t="inlineStr">
        <is>
          <t>SKÅNE LÄN</t>
        </is>
      </c>
      <c r="E622" t="inlineStr">
        <is>
          <t>HÄSSLEHOLM</t>
        </is>
      </c>
      <c r="G622" t="n">
        <v>2.1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s="2" t="inlineStr"/>
    </row>
    <row r="623" ht="15" customHeight="1">
      <c r="A623" t="inlineStr">
        <is>
          <t>A 9292-2022</t>
        </is>
      </c>
      <c r="B623" s="1" t="n">
        <v>44616</v>
      </c>
      <c r="C623" s="1" t="n">
        <v>45190</v>
      </c>
      <c r="D623" t="inlineStr">
        <is>
          <t>SKÅNE LÄN</t>
        </is>
      </c>
      <c r="E623" t="inlineStr">
        <is>
          <t>HÄSSLEHOLM</t>
        </is>
      </c>
      <c r="G623" t="n">
        <v>1.6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s="2" t="inlineStr"/>
    </row>
    <row r="624" ht="15" customHeight="1">
      <c r="A624" t="inlineStr">
        <is>
          <t>A 12036-2022</t>
        </is>
      </c>
      <c r="B624" s="1" t="n">
        <v>44636</v>
      </c>
      <c r="C624" s="1" t="n">
        <v>45190</v>
      </c>
      <c r="D624" t="inlineStr">
        <is>
          <t>SKÅNE LÄN</t>
        </is>
      </c>
      <c r="E624" t="inlineStr">
        <is>
          <t>HÄSSLEHOLM</t>
        </is>
      </c>
      <c r="G624" t="n">
        <v>1.4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s="2" t="inlineStr"/>
    </row>
    <row r="625" ht="15" customHeight="1">
      <c r="A625" t="inlineStr">
        <is>
          <t>A 12503-2022</t>
        </is>
      </c>
      <c r="B625" s="1" t="n">
        <v>44638</v>
      </c>
      <c r="C625" s="1" t="n">
        <v>45190</v>
      </c>
      <c r="D625" t="inlineStr">
        <is>
          <t>SKÅNE LÄN</t>
        </is>
      </c>
      <c r="E625" t="inlineStr">
        <is>
          <t>HÄSSLEHOLM</t>
        </is>
      </c>
      <c r="G625" t="n">
        <v>1.3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s="2" t="inlineStr"/>
    </row>
    <row r="626" ht="15" customHeight="1">
      <c r="A626" t="inlineStr">
        <is>
          <t>A 12507-2022</t>
        </is>
      </c>
      <c r="B626" s="1" t="n">
        <v>44638</v>
      </c>
      <c r="C626" s="1" t="n">
        <v>45190</v>
      </c>
      <c r="D626" t="inlineStr">
        <is>
          <t>SKÅNE LÄN</t>
        </is>
      </c>
      <c r="E626" t="inlineStr">
        <is>
          <t>HÄSSLEHOLM</t>
        </is>
      </c>
      <c r="G626" t="n">
        <v>2.7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s="2" t="inlineStr"/>
    </row>
    <row r="627" ht="15" customHeight="1">
      <c r="A627" t="inlineStr">
        <is>
          <t>A 13990-2022</t>
        </is>
      </c>
      <c r="B627" s="1" t="n">
        <v>44650</v>
      </c>
      <c r="C627" s="1" t="n">
        <v>45190</v>
      </c>
      <c r="D627" t="inlineStr">
        <is>
          <t>SKÅNE LÄN</t>
        </is>
      </c>
      <c r="E627" t="inlineStr">
        <is>
          <t>HÄSSLEHOLM</t>
        </is>
      </c>
      <c r="G627" t="n">
        <v>3.6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s="2" t="inlineStr"/>
    </row>
    <row r="628" ht="15" customHeight="1">
      <c r="A628" t="inlineStr">
        <is>
          <t>A 14402-2022</t>
        </is>
      </c>
      <c r="B628" s="1" t="n">
        <v>44652</v>
      </c>
      <c r="C628" s="1" t="n">
        <v>45190</v>
      </c>
      <c r="D628" t="inlineStr">
        <is>
          <t>SKÅNE LÄN</t>
        </is>
      </c>
      <c r="E628" t="inlineStr">
        <is>
          <t>HÄSSLEHOLM</t>
        </is>
      </c>
      <c r="G628" t="n">
        <v>0.5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s="2" t="inlineStr"/>
    </row>
    <row r="629" ht="15" customHeight="1">
      <c r="A629" t="inlineStr">
        <is>
          <t>A 15118-2022</t>
        </is>
      </c>
      <c r="B629" s="1" t="n">
        <v>44659</v>
      </c>
      <c r="C629" s="1" t="n">
        <v>45190</v>
      </c>
      <c r="D629" t="inlineStr">
        <is>
          <t>SKÅNE LÄN</t>
        </is>
      </c>
      <c r="E629" t="inlineStr">
        <is>
          <t>HÄSSLEHOLM</t>
        </is>
      </c>
      <c r="F629" t="inlineStr">
        <is>
          <t>Kyrkan</t>
        </is>
      </c>
      <c r="G629" t="n">
        <v>0.7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s="2" t="inlineStr"/>
    </row>
    <row r="630" ht="15" customHeight="1">
      <c r="A630" t="inlineStr">
        <is>
          <t>A 15417-2022</t>
        </is>
      </c>
      <c r="B630" s="1" t="n">
        <v>44659</v>
      </c>
      <c r="C630" s="1" t="n">
        <v>45190</v>
      </c>
      <c r="D630" t="inlineStr">
        <is>
          <t>SKÅNE LÄN</t>
        </is>
      </c>
      <c r="E630" t="inlineStr">
        <is>
          <t>HÄSSLEHOLM</t>
        </is>
      </c>
      <c r="F630" t="inlineStr">
        <is>
          <t>Kyrkan</t>
        </is>
      </c>
      <c r="G630" t="n">
        <v>2.9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s="2" t="inlineStr"/>
    </row>
    <row r="631" ht="15" customHeight="1">
      <c r="A631" t="inlineStr">
        <is>
          <t>A 15423-2022</t>
        </is>
      </c>
      <c r="B631" s="1" t="n">
        <v>44659</v>
      </c>
      <c r="C631" s="1" t="n">
        <v>45190</v>
      </c>
      <c r="D631" t="inlineStr">
        <is>
          <t>SKÅNE LÄN</t>
        </is>
      </c>
      <c r="E631" t="inlineStr">
        <is>
          <t>HÄSSLEHOLM</t>
        </is>
      </c>
      <c r="F631" t="inlineStr">
        <is>
          <t>Kyrkan</t>
        </is>
      </c>
      <c r="G631" t="n">
        <v>0.9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s="2" t="inlineStr"/>
    </row>
    <row r="632" ht="15" customHeight="1">
      <c r="A632" t="inlineStr">
        <is>
          <t>A 15703-2022</t>
        </is>
      </c>
      <c r="B632" s="1" t="n">
        <v>44663</v>
      </c>
      <c r="C632" s="1" t="n">
        <v>45190</v>
      </c>
      <c r="D632" t="inlineStr">
        <is>
          <t>SKÅNE LÄN</t>
        </is>
      </c>
      <c r="E632" t="inlineStr">
        <is>
          <t>HÄSSLEHOLM</t>
        </is>
      </c>
      <c r="G632" t="n">
        <v>3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s="2" t="inlineStr"/>
    </row>
    <row r="633" ht="15" customHeight="1">
      <c r="A633" t="inlineStr">
        <is>
          <t>A 15986-2022</t>
        </is>
      </c>
      <c r="B633" s="1" t="n">
        <v>44664</v>
      </c>
      <c r="C633" s="1" t="n">
        <v>45190</v>
      </c>
      <c r="D633" t="inlineStr">
        <is>
          <t>SKÅNE LÄN</t>
        </is>
      </c>
      <c r="E633" t="inlineStr">
        <is>
          <t>HÄSSLEHOLM</t>
        </is>
      </c>
      <c r="F633" t="inlineStr">
        <is>
          <t>Kyrkan</t>
        </is>
      </c>
      <c r="G633" t="n">
        <v>6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s="2" t="inlineStr"/>
    </row>
    <row r="634" ht="15" customHeight="1">
      <c r="A634" t="inlineStr">
        <is>
          <t>A 16273-2022</t>
        </is>
      </c>
      <c r="B634" s="1" t="n">
        <v>44670</v>
      </c>
      <c r="C634" s="1" t="n">
        <v>45190</v>
      </c>
      <c r="D634" t="inlineStr">
        <is>
          <t>SKÅNE LÄN</t>
        </is>
      </c>
      <c r="E634" t="inlineStr">
        <is>
          <t>HÄSSLEHOLM</t>
        </is>
      </c>
      <c r="G634" t="n">
        <v>2.3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s="2" t="inlineStr"/>
    </row>
    <row r="635" ht="15" customHeight="1">
      <c r="A635" t="inlineStr">
        <is>
          <t>A 16398-2022</t>
        </is>
      </c>
      <c r="B635" s="1" t="n">
        <v>44671</v>
      </c>
      <c r="C635" s="1" t="n">
        <v>45190</v>
      </c>
      <c r="D635" t="inlineStr">
        <is>
          <t>SKÅNE LÄN</t>
        </is>
      </c>
      <c r="E635" t="inlineStr">
        <is>
          <t>HÄSSLEHOLM</t>
        </is>
      </c>
      <c r="G635" t="n">
        <v>0.8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s="2" t="inlineStr"/>
    </row>
    <row r="636" ht="15" customHeight="1">
      <c r="A636" t="inlineStr">
        <is>
          <t>A 16397-2022</t>
        </is>
      </c>
      <c r="B636" s="1" t="n">
        <v>44671</v>
      </c>
      <c r="C636" s="1" t="n">
        <v>45190</v>
      </c>
      <c r="D636" t="inlineStr">
        <is>
          <t>SKÅNE LÄN</t>
        </is>
      </c>
      <c r="E636" t="inlineStr">
        <is>
          <t>HÄSSLEHOLM</t>
        </is>
      </c>
      <c r="G636" t="n">
        <v>2.7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s="2" t="inlineStr"/>
    </row>
    <row r="637" ht="15" customHeight="1">
      <c r="A637" t="inlineStr">
        <is>
          <t>A 17530-2022</t>
        </is>
      </c>
      <c r="B637" s="1" t="n">
        <v>44679</v>
      </c>
      <c r="C637" s="1" t="n">
        <v>45190</v>
      </c>
      <c r="D637" t="inlineStr">
        <is>
          <t>SKÅNE LÄN</t>
        </is>
      </c>
      <c r="E637" t="inlineStr">
        <is>
          <t>HÄSSLEHOLM</t>
        </is>
      </c>
      <c r="G637" t="n">
        <v>0.8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s="2" t="inlineStr"/>
    </row>
    <row r="638" ht="15" customHeight="1">
      <c r="A638" t="inlineStr">
        <is>
          <t>A 20657-2022</t>
        </is>
      </c>
      <c r="B638" s="1" t="n">
        <v>44700</v>
      </c>
      <c r="C638" s="1" t="n">
        <v>45190</v>
      </c>
      <c r="D638" t="inlineStr">
        <is>
          <t>SKÅNE LÄN</t>
        </is>
      </c>
      <c r="E638" t="inlineStr">
        <is>
          <t>HÄSSLEHOLM</t>
        </is>
      </c>
      <c r="G638" t="n">
        <v>3.8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s="2" t="inlineStr"/>
    </row>
    <row r="639" ht="15" customHeight="1">
      <c r="A639" t="inlineStr">
        <is>
          <t>A 21310-2022</t>
        </is>
      </c>
      <c r="B639" s="1" t="n">
        <v>44705</v>
      </c>
      <c r="C639" s="1" t="n">
        <v>45190</v>
      </c>
      <c r="D639" t="inlineStr">
        <is>
          <t>SKÅNE LÄN</t>
        </is>
      </c>
      <c r="E639" t="inlineStr">
        <is>
          <t>HÄSSLEHOLM</t>
        </is>
      </c>
      <c r="G639" t="n">
        <v>1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s="2" t="inlineStr"/>
    </row>
    <row r="640" ht="15" customHeight="1">
      <c r="A640" t="inlineStr">
        <is>
          <t>A 21356-2022</t>
        </is>
      </c>
      <c r="B640" s="1" t="n">
        <v>44705</v>
      </c>
      <c r="C640" s="1" t="n">
        <v>45190</v>
      </c>
      <c r="D640" t="inlineStr">
        <is>
          <t>SKÅNE LÄN</t>
        </is>
      </c>
      <c r="E640" t="inlineStr">
        <is>
          <t>HÄSSLEHOLM</t>
        </is>
      </c>
      <c r="G640" t="n">
        <v>4.8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s="2" t="inlineStr"/>
    </row>
    <row r="641" ht="15" customHeight="1">
      <c r="A641" t="inlineStr">
        <is>
          <t>A 23172-2022</t>
        </is>
      </c>
      <c r="B641" s="1" t="n">
        <v>44719</v>
      </c>
      <c r="C641" s="1" t="n">
        <v>45190</v>
      </c>
      <c r="D641" t="inlineStr">
        <is>
          <t>SKÅNE LÄN</t>
        </is>
      </c>
      <c r="E641" t="inlineStr">
        <is>
          <t>HÄSSLEHOLM</t>
        </is>
      </c>
      <c r="F641" t="inlineStr">
        <is>
          <t>Övriga Aktiebolag</t>
        </is>
      </c>
      <c r="G641" t="n">
        <v>0.9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s="2" t="inlineStr"/>
    </row>
    <row r="642" ht="15" customHeight="1">
      <c r="A642" t="inlineStr">
        <is>
          <t>A 23879-2022</t>
        </is>
      </c>
      <c r="B642" s="1" t="n">
        <v>44722</v>
      </c>
      <c r="C642" s="1" t="n">
        <v>45190</v>
      </c>
      <c r="D642" t="inlineStr">
        <is>
          <t>SKÅNE LÄN</t>
        </is>
      </c>
      <c r="E642" t="inlineStr">
        <is>
          <t>HÄSSLEHOLM</t>
        </is>
      </c>
      <c r="G642" t="n">
        <v>4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s="2" t="inlineStr"/>
    </row>
    <row r="643" ht="15" customHeight="1">
      <c r="A643" t="inlineStr">
        <is>
          <t>A 24896-2022</t>
        </is>
      </c>
      <c r="B643" s="1" t="n">
        <v>44728</v>
      </c>
      <c r="C643" s="1" t="n">
        <v>45190</v>
      </c>
      <c r="D643" t="inlineStr">
        <is>
          <t>SKÅNE LÄN</t>
        </is>
      </c>
      <c r="E643" t="inlineStr">
        <is>
          <t>HÄSSLEHOLM</t>
        </is>
      </c>
      <c r="G643" t="n">
        <v>5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s="2" t="inlineStr"/>
    </row>
    <row r="644" ht="15" customHeight="1">
      <c r="A644" t="inlineStr">
        <is>
          <t>A 24906-2022</t>
        </is>
      </c>
      <c r="B644" s="1" t="n">
        <v>44728</v>
      </c>
      <c r="C644" s="1" t="n">
        <v>45190</v>
      </c>
      <c r="D644" t="inlineStr">
        <is>
          <t>SKÅNE LÄN</t>
        </is>
      </c>
      <c r="E644" t="inlineStr">
        <is>
          <t>HÄSSLEHOLM</t>
        </is>
      </c>
      <c r="G644" t="n">
        <v>0.9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s="2" t="inlineStr"/>
    </row>
    <row r="645" ht="15" customHeight="1">
      <c r="A645" t="inlineStr">
        <is>
          <t>A 25046-2022</t>
        </is>
      </c>
      <c r="B645" s="1" t="n">
        <v>44728</v>
      </c>
      <c r="C645" s="1" t="n">
        <v>45190</v>
      </c>
      <c r="D645" t="inlineStr">
        <is>
          <t>SKÅNE LÄN</t>
        </is>
      </c>
      <c r="E645" t="inlineStr">
        <is>
          <t>HÄSSLEHOLM</t>
        </is>
      </c>
      <c r="G645" t="n">
        <v>3.4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s="2" t="inlineStr"/>
    </row>
    <row r="646" ht="15" customHeight="1">
      <c r="A646" t="inlineStr">
        <is>
          <t>A 25464-2022</t>
        </is>
      </c>
      <c r="B646" s="1" t="n">
        <v>44729</v>
      </c>
      <c r="C646" s="1" t="n">
        <v>45190</v>
      </c>
      <c r="D646" t="inlineStr">
        <is>
          <t>SKÅNE LÄN</t>
        </is>
      </c>
      <c r="E646" t="inlineStr">
        <is>
          <t>HÄSSLEHOLM</t>
        </is>
      </c>
      <c r="G646" t="n">
        <v>21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s="2" t="inlineStr"/>
    </row>
    <row r="647" ht="15" customHeight="1">
      <c r="A647" t="inlineStr">
        <is>
          <t>A 25165-2022</t>
        </is>
      </c>
      <c r="B647" s="1" t="n">
        <v>44729</v>
      </c>
      <c r="C647" s="1" t="n">
        <v>45190</v>
      </c>
      <c r="D647" t="inlineStr">
        <is>
          <t>SKÅNE LÄN</t>
        </is>
      </c>
      <c r="E647" t="inlineStr">
        <is>
          <t>HÄSSLEHOLM</t>
        </is>
      </c>
      <c r="G647" t="n">
        <v>2.7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s="2" t="inlineStr"/>
    </row>
    <row r="648" ht="15" customHeight="1">
      <c r="A648" t="inlineStr">
        <is>
          <t>A 25469-2022</t>
        </is>
      </c>
      <c r="B648" s="1" t="n">
        <v>44732</v>
      </c>
      <c r="C648" s="1" t="n">
        <v>45190</v>
      </c>
      <c r="D648" t="inlineStr">
        <is>
          <t>SKÅNE LÄN</t>
        </is>
      </c>
      <c r="E648" t="inlineStr">
        <is>
          <t>HÄSSLEHOLM</t>
        </is>
      </c>
      <c r="G648" t="n">
        <v>4.2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s="2" t="inlineStr"/>
    </row>
    <row r="649" ht="15" customHeight="1">
      <c r="A649" t="inlineStr">
        <is>
          <t>A 25955-2022</t>
        </is>
      </c>
      <c r="B649" s="1" t="n">
        <v>44734</v>
      </c>
      <c r="C649" s="1" t="n">
        <v>45190</v>
      </c>
      <c r="D649" t="inlineStr">
        <is>
          <t>SKÅNE LÄN</t>
        </is>
      </c>
      <c r="E649" t="inlineStr">
        <is>
          <t>HÄSSLEHOLM</t>
        </is>
      </c>
      <c r="G649" t="n">
        <v>0.5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s="2" t="inlineStr"/>
    </row>
    <row r="650" ht="15" customHeight="1">
      <c r="A650" t="inlineStr">
        <is>
          <t>A 27242-2022</t>
        </is>
      </c>
      <c r="B650" s="1" t="n">
        <v>44741</v>
      </c>
      <c r="C650" s="1" t="n">
        <v>45190</v>
      </c>
      <c r="D650" t="inlineStr">
        <is>
          <t>SKÅNE LÄN</t>
        </is>
      </c>
      <c r="E650" t="inlineStr">
        <is>
          <t>HÄSSLEHOLM</t>
        </is>
      </c>
      <c r="G650" t="n">
        <v>1.9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s="2" t="inlineStr"/>
    </row>
    <row r="651" ht="15" customHeight="1">
      <c r="A651" t="inlineStr">
        <is>
          <t>A 27452-2022</t>
        </is>
      </c>
      <c r="B651" s="1" t="n">
        <v>44742</v>
      </c>
      <c r="C651" s="1" t="n">
        <v>45190</v>
      </c>
      <c r="D651" t="inlineStr">
        <is>
          <t>SKÅNE LÄN</t>
        </is>
      </c>
      <c r="E651" t="inlineStr">
        <is>
          <t>HÄSSLEHOLM</t>
        </is>
      </c>
      <c r="G651" t="n">
        <v>4.2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s="2" t="inlineStr"/>
    </row>
    <row r="652" ht="15" customHeight="1">
      <c r="A652" t="inlineStr">
        <is>
          <t>A 27954-2022</t>
        </is>
      </c>
      <c r="B652" s="1" t="n">
        <v>44743</v>
      </c>
      <c r="C652" s="1" t="n">
        <v>45190</v>
      </c>
      <c r="D652" t="inlineStr">
        <is>
          <t>SKÅNE LÄN</t>
        </is>
      </c>
      <c r="E652" t="inlineStr">
        <is>
          <t>HÄSSLEHOLM</t>
        </is>
      </c>
      <c r="G652" t="n">
        <v>9.4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s="2" t="inlineStr"/>
    </row>
    <row r="653" ht="15" customHeight="1">
      <c r="A653" t="inlineStr">
        <is>
          <t>A 27959-2022</t>
        </is>
      </c>
      <c r="B653" s="1" t="n">
        <v>44744</v>
      </c>
      <c r="C653" s="1" t="n">
        <v>45190</v>
      </c>
      <c r="D653" t="inlineStr">
        <is>
          <t>SKÅNE LÄN</t>
        </is>
      </c>
      <c r="E653" t="inlineStr">
        <is>
          <t>HÄSSLEHOLM</t>
        </is>
      </c>
      <c r="G653" t="n">
        <v>3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s="2" t="inlineStr"/>
    </row>
    <row r="654" ht="15" customHeight="1">
      <c r="A654" t="inlineStr">
        <is>
          <t>A 28221-2022</t>
        </is>
      </c>
      <c r="B654" s="1" t="n">
        <v>44746</v>
      </c>
      <c r="C654" s="1" t="n">
        <v>45190</v>
      </c>
      <c r="D654" t="inlineStr">
        <is>
          <t>SKÅNE LÄN</t>
        </is>
      </c>
      <c r="E654" t="inlineStr">
        <is>
          <t>HÄSSLEHOLM</t>
        </is>
      </c>
      <c r="G654" t="n">
        <v>1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s="2" t="inlineStr"/>
    </row>
    <row r="655" ht="15" customHeight="1">
      <c r="A655" t="inlineStr">
        <is>
          <t>A 28211-2022</t>
        </is>
      </c>
      <c r="B655" s="1" t="n">
        <v>44746</v>
      </c>
      <c r="C655" s="1" t="n">
        <v>45190</v>
      </c>
      <c r="D655" t="inlineStr">
        <is>
          <t>SKÅNE LÄN</t>
        </is>
      </c>
      <c r="E655" t="inlineStr">
        <is>
          <t>HÄSSLEHOLM</t>
        </is>
      </c>
      <c r="G655" t="n">
        <v>2.8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s="2" t="inlineStr"/>
    </row>
    <row r="656" ht="15" customHeight="1">
      <c r="A656" t="inlineStr">
        <is>
          <t>A 28236-2022</t>
        </is>
      </c>
      <c r="B656" s="1" t="n">
        <v>44746</v>
      </c>
      <c r="C656" s="1" t="n">
        <v>45190</v>
      </c>
      <c r="D656" t="inlineStr">
        <is>
          <t>SKÅNE LÄN</t>
        </is>
      </c>
      <c r="E656" t="inlineStr">
        <is>
          <t>HÄSSLEHOLM</t>
        </is>
      </c>
      <c r="G656" t="n">
        <v>3.5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s="2" t="inlineStr"/>
    </row>
    <row r="657" ht="15" customHeight="1">
      <c r="A657" t="inlineStr">
        <is>
          <t>A 29700-2022</t>
        </is>
      </c>
      <c r="B657" s="1" t="n">
        <v>44755</v>
      </c>
      <c r="C657" s="1" t="n">
        <v>45190</v>
      </c>
      <c r="D657" t="inlineStr">
        <is>
          <t>SKÅNE LÄN</t>
        </is>
      </c>
      <c r="E657" t="inlineStr">
        <is>
          <t>HÄSSLEHOLM</t>
        </is>
      </c>
      <c r="G657" t="n">
        <v>6.6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s="2" t="inlineStr"/>
    </row>
    <row r="658" ht="15" customHeight="1">
      <c r="A658" t="inlineStr">
        <is>
          <t>A 31572-2022</t>
        </is>
      </c>
      <c r="B658" s="1" t="n">
        <v>44775</v>
      </c>
      <c r="C658" s="1" t="n">
        <v>45190</v>
      </c>
      <c r="D658" t="inlineStr">
        <is>
          <t>SKÅNE LÄN</t>
        </is>
      </c>
      <c r="E658" t="inlineStr">
        <is>
          <t>HÄSSLEHOLM</t>
        </is>
      </c>
      <c r="F658" t="inlineStr">
        <is>
          <t>Kommuner</t>
        </is>
      </c>
      <c r="G658" t="n">
        <v>1.2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s="2" t="inlineStr"/>
    </row>
    <row r="659" ht="15" customHeight="1">
      <c r="A659" t="inlineStr">
        <is>
          <t>A 31557-2022</t>
        </is>
      </c>
      <c r="B659" s="1" t="n">
        <v>44775</v>
      </c>
      <c r="C659" s="1" t="n">
        <v>45190</v>
      </c>
      <c r="D659" t="inlineStr">
        <is>
          <t>SKÅNE LÄN</t>
        </is>
      </c>
      <c r="E659" t="inlineStr">
        <is>
          <t>HÄSSLEHOLM</t>
        </is>
      </c>
      <c r="F659" t="inlineStr">
        <is>
          <t>Kommuner</t>
        </is>
      </c>
      <c r="G659" t="n">
        <v>4.9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s="2" t="inlineStr"/>
    </row>
    <row r="660" ht="15" customHeight="1">
      <c r="A660" t="inlineStr">
        <is>
          <t>A 34348-2022</t>
        </is>
      </c>
      <c r="B660" s="1" t="n">
        <v>44792</v>
      </c>
      <c r="C660" s="1" t="n">
        <v>45190</v>
      </c>
      <c r="D660" t="inlineStr">
        <is>
          <t>SKÅNE LÄN</t>
        </is>
      </c>
      <c r="E660" t="inlineStr">
        <is>
          <t>HÄSSLEHOLM</t>
        </is>
      </c>
      <c r="G660" t="n">
        <v>0.5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s="2" t="inlineStr"/>
    </row>
    <row r="661" ht="15" customHeight="1">
      <c r="A661" t="inlineStr">
        <is>
          <t>A 35099-2022</t>
        </is>
      </c>
      <c r="B661" s="1" t="n">
        <v>44797</v>
      </c>
      <c r="C661" s="1" t="n">
        <v>45190</v>
      </c>
      <c r="D661" t="inlineStr">
        <is>
          <t>SKÅNE LÄN</t>
        </is>
      </c>
      <c r="E661" t="inlineStr">
        <is>
          <t>HÄSSLEHOLM</t>
        </is>
      </c>
      <c r="G661" t="n">
        <v>4.1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s="2" t="inlineStr"/>
    </row>
    <row r="662" ht="15" customHeight="1">
      <c r="A662" t="inlineStr">
        <is>
          <t>A 35974-2022</t>
        </is>
      </c>
      <c r="B662" s="1" t="n">
        <v>44802</v>
      </c>
      <c r="C662" s="1" t="n">
        <v>45190</v>
      </c>
      <c r="D662" t="inlineStr">
        <is>
          <t>SKÅNE LÄN</t>
        </is>
      </c>
      <c r="E662" t="inlineStr">
        <is>
          <t>HÄSSLEHOLM</t>
        </is>
      </c>
      <c r="G662" t="n">
        <v>3.8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s="2" t="inlineStr"/>
    </row>
    <row r="663" ht="15" customHeight="1">
      <c r="A663" t="inlineStr">
        <is>
          <t>A 35842-2022</t>
        </is>
      </c>
      <c r="B663" s="1" t="n">
        <v>44802</v>
      </c>
      <c r="C663" s="1" t="n">
        <v>45190</v>
      </c>
      <c r="D663" t="inlineStr">
        <is>
          <t>SKÅNE LÄN</t>
        </is>
      </c>
      <c r="E663" t="inlineStr">
        <is>
          <t>HÄSSLEHOLM</t>
        </is>
      </c>
      <c r="G663" t="n">
        <v>1.3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s="2" t="inlineStr"/>
    </row>
    <row r="664" ht="15" customHeight="1">
      <c r="A664" t="inlineStr">
        <is>
          <t>A 35845-2022</t>
        </is>
      </c>
      <c r="B664" s="1" t="n">
        <v>44802</v>
      </c>
      <c r="C664" s="1" t="n">
        <v>45190</v>
      </c>
      <c r="D664" t="inlineStr">
        <is>
          <t>SKÅNE LÄN</t>
        </is>
      </c>
      <c r="E664" t="inlineStr">
        <is>
          <t>HÄSSLEHOLM</t>
        </is>
      </c>
      <c r="G664" t="n">
        <v>0.9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s="2" t="inlineStr"/>
    </row>
    <row r="665" ht="15" customHeight="1">
      <c r="A665" t="inlineStr">
        <is>
          <t>A 37098-2022</t>
        </is>
      </c>
      <c r="B665" s="1" t="n">
        <v>44806</v>
      </c>
      <c r="C665" s="1" t="n">
        <v>45190</v>
      </c>
      <c r="D665" t="inlineStr">
        <is>
          <t>SKÅNE LÄN</t>
        </is>
      </c>
      <c r="E665" t="inlineStr">
        <is>
          <t>HÄSSLEHOLM</t>
        </is>
      </c>
      <c r="G665" t="n">
        <v>1.9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s="2" t="inlineStr"/>
    </row>
    <row r="666" ht="15" customHeight="1">
      <c r="A666" t="inlineStr">
        <is>
          <t>A 37181-2022</t>
        </is>
      </c>
      <c r="B666" s="1" t="n">
        <v>44806</v>
      </c>
      <c r="C666" s="1" t="n">
        <v>45190</v>
      </c>
      <c r="D666" t="inlineStr">
        <is>
          <t>SKÅNE LÄN</t>
        </is>
      </c>
      <c r="E666" t="inlineStr">
        <is>
          <t>HÄSSLEHOLM</t>
        </is>
      </c>
      <c r="F666" t="inlineStr">
        <is>
          <t>Kyrkan</t>
        </is>
      </c>
      <c r="G666" t="n">
        <v>3.5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s="2" t="inlineStr"/>
    </row>
    <row r="667" ht="15" customHeight="1">
      <c r="A667" t="inlineStr">
        <is>
          <t>A 37457-2022</t>
        </is>
      </c>
      <c r="B667" s="1" t="n">
        <v>44809</v>
      </c>
      <c r="C667" s="1" t="n">
        <v>45190</v>
      </c>
      <c r="D667" t="inlineStr">
        <is>
          <t>SKÅNE LÄN</t>
        </is>
      </c>
      <c r="E667" t="inlineStr">
        <is>
          <t>HÄSSLEHOLM</t>
        </is>
      </c>
      <c r="G667" t="n">
        <v>2.4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s="2" t="inlineStr"/>
    </row>
    <row r="668" ht="15" customHeight="1">
      <c r="A668" t="inlineStr">
        <is>
          <t>A 37764-2022</t>
        </is>
      </c>
      <c r="B668" s="1" t="n">
        <v>44810</v>
      </c>
      <c r="C668" s="1" t="n">
        <v>45190</v>
      </c>
      <c r="D668" t="inlineStr">
        <is>
          <t>SKÅNE LÄN</t>
        </is>
      </c>
      <c r="E668" t="inlineStr">
        <is>
          <t>HÄSSLEHOLM</t>
        </is>
      </c>
      <c r="F668" t="inlineStr">
        <is>
          <t>Kyrkan</t>
        </is>
      </c>
      <c r="G668" t="n">
        <v>9.4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s="2" t="inlineStr"/>
    </row>
    <row r="669" ht="15" customHeight="1">
      <c r="A669" t="inlineStr">
        <is>
          <t>A 38148-2022</t>
        </is>
      </c>
      <c r="B669" s="1" t="n">
        <v>44811</v>
      </c>
      <c r="C669" s="1" t="n">
        <v>45190</v>
      </c>
      <c r="D669" t="inlineStr">
        <is>
          <t>SKÅNE LÄN</t>
        </is>
      </c>
      <c r="E669" t="inlineStr">
        <is>
          <t>HÄSSLEHOLM</t>
        </is>
      </c>
      <c r="G669" t="n">
        <v>0.5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s="2" t="inlineStr"/>
    </row>
    <row r="670" ht="15" customHeight="1">
      <c r="A670" t="inlineStr">
        <is>
          <t>A 38133-2022</t>
        </is>
      </c>
      <c r="B670" s="1" t="n">
        <v>44811</v>
      </c>
      <c r="C670" s="1" t="n">
        <v>45190</v>
      </c>
      <c r="D670" t="inlineStr">
        <is>
          <t>SKÅNE LÄN</t>
        </is>
      </c>
      <c r="E670" t="inlineStr">
        <is>
          <t>HÄSSLEHOLM</t>
        </is>
      </c>
      <c r="G670" t="n">
        <v>1.1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s="2" t="inlineStr"/>
    </row>
    <row r="671" ht="15" customHeight="1">
      <c r="A671" t="inlineStr">
        <is>
          <t>A 38376-2022</t>
        </is>
      </c>
      <c r="B671" s="1" t="n">
        <v>44812</v>
      </c>
      <c r="C671" s="1" t="n">
        <v>45190</v>
      </c>
      <c r="D671" t="inlineStr">
        <is>
          <t>SKÅNE LÄN</t>
        </is>
      </c>
      <c r="E671" t="inlineStr">
        <is>
          <t>HÄSSLEHOLM</t>
        </is>
      </c>
      <c r="G671" t="n">
        <v>1.9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s="2" t="inlineStr"/>
    </row>
    <row r="672" ht="15" customHeight="1">
      <c r="A672" t="inlineStr">
        <is>
          <t>A 38463-2022</t>
        </is>
      </c>
      <c r="B672" s="1" t="n">
        <v>44813</v>
      </c>
      <c r="C672" s="1" t="n">
        <v>45190</v>
      </c>
      <c r="D672" t="inlineStr">
        <is>
          <t>SKÅNE LÄN</t>
        </is>
      </c>
      <c r="E672" t="inlineStr">
        <is>
          <t>HÄSSLEHOLM</t>
        </is>
      </c>
      <c r="G672" t="n">
        <v>5.8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s="2" t="inlineStr"/>
    </row>
    <row r="673" ht="15" customHeight="1">
      <c r="A673" t="inlineStr">
        <is>
          <t>A 40199-2022</t>
        </is>
      </c>
      <c r="B673" s="1" t="n">
        <v>44820</v>
      </c>
      <c r="C673" s="1" t="n">
        <v>45190</v>
      </c>
      <c r="D673" t="inlineStr">
        <is>
          <t>SKÅNE LÄN</t>
        </is>
      </c>
      <c r="E673" t="inlineStr">
        <is>
          <t>HÄSSLEHOLM</t>
        </is>
      </c>
      <c r="G673" t="n">
        <v>2.2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s="2" t="inlineStr"/>
    </row>
    <row r="674" ht="15" customHeight="1">
      <c r="A674" t="inlineStr">
        <is>
          <t>A 40764-2022</t>
        </is>
      </c>
      <c r="B674" s="1" t="n">
        <v>44820</v>
      </c>
      <c r="C674" s="1" t="n">
        <v>45190</v>
      </c>
      <c r="D674" t="inlineStr">
        <is>
          <t>SKÅNE LÄN</t>
        </is>
      </c>
      <c r="E674" t="inlineStr">
        <is>
          <t>HÄSSLEHOLM</t>
        </is>
      </c>
      <c r="G674" t="n">
        <v>0.3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s="2" t="inlineStr"/>
    </row>
    <row r="675" ht="15" customHeight="1">
      <c r="A675" t="inlineStr">
        <is>
          <t>A 40768-2022</t>
        </is>
      </c>
      <c r="B675" s="1" t="n">
        <v>44820</v>
      </c>
      <c r="C675" s="1" t="n">
        <v>45190</v>
      </c>
      <c r="D675" t="inlineStr">
        <is>
          <t>SKÅNE LÄN</t>
        </is>
      </c>
      <c r="E675" t="inlineStr">
        <is>
          <t>HÄSSLEHOLM</t>
        </is>
      </c>
      <c r="G675" t="n">
        <v>1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s="2" t="inlineStr"/>
    </row>
    <row r="676" ht="15" customHeight="1">
      <c r="A676" t="inlineStr">
        <is>
          <t>A 40780-2022</t>
        </is>
      </c>
      <c r="B676" s="1" t="n">
        <v>44820</v>
      </c>
      <c r="C676" s="1" t="n">
        <v>45190</v>
      </c>
      <c r="D676" t="inlineStr">
        <is>
          <t>SKÅNE LÄN</t>
        </is>
      </c>
      <c r="E676" t="inlineStr">
        <is>
          <t>HÄSSLEHOLM</t>
        </is>
      </c>
      <c r="G676" t="n">
        <v>7.4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s="2" t="inlineStr"/>
    </row>
    <row r="677" ht="15" customHeight="1">
      <c r="A677" t="inlineStr">
        <is>
          <t>A 42428-2022</t>
        </is>
      </c>
      <c r="B677" s="1" t="n">
        <v>44831</v>
      </c>
      <c r="C677" s="1" t="n">
        <v>45190</v>
      </c>
      <c r="D677" t="inlineStr">
        <is>
          <t>SKÅNE LÄN</t>
        </is>
      </c>
      <c r="E677" t="inlineStr">
        <is>
          <t>HÄSSLEHOLM</t>
        </is>
      </c>
      <c r="G677" t="n">
        <v>2.8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s="2" t="inlineStr"/>
    </row>
    <row r="678" ht="15" customHeight="1">
      <c r="A678" t="inlineStr">
        <is>
          <t>A 42906-2022</t>
        </is>
      </c>
      <c r="B678" s="1" t="n">
        <v>44833</v>
      </c>
      <c r="C678" s="1" t="n">
        <v>45190</v>
      </c>
      <c r="D678" t="inlineStr">
        <is>
          <t>SKÅNE LÄN</t>
        </is>
      </c>
      <c r="E678" t="inlineStr">
        <is>
          <t>HÄSSLEHOLM</t>
        </is>
      </c>
      <c r="G678" t="n">
        <v>1.1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s="2" t="inlineStr"/>
    </row>
    <row r="679" ht="15" customHeight="1">
      <c r="A679" t="inlineStr">
        <is>
          <t>A 44669-2022</t>
        </is>
      </c>
      <c r="B679" s="1" t="n">
        <v>44840</v>
      </c>
      <c r="C679" s="1" t="n">
        <v>45190</v>
      </c>
      <c r="D679" t="inlineStr">
        <is>
          <t>SKÅNE LÄN</t>
        </is>
      </c>
      <c r="E679" t="inlineStr">
        <is>
          <t>HÄSSLEHOLM</t>
        </is>
      </c>
      <c r="G679" t="n">
        <v>1.2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s="2" t="inlineStr"/>
    </row>
    <row r="680" ht="15" customHeight="1">
      <c r="A680" t="inlineStr">
        <is>
          <t>A 45196-2022</t>
        </is>
      </c>
      <c r="B680" s="1" t="n">
        <v>44844</v>
      </c>
      <c r="C680" s="1" t="n">
        <v>45190</v>
      </c>
      <c r="D680" t="inlineStr">
        <is>
          <t>SKÅNE LÄN</t>
        </is>
      </c>
      <c r="E680" t="inlineStr">
        <is>
          <t>HÄSSLEHOLM</t>
        </is>
      </c>
      <c r="G680" t="n">
        <v>4.2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s="2" t="inlineStr"/>
    </row>
    <row r="681" ht="15" customHeight="1">
      <c r="A681" t="inlineStr">
        <is>
          <t>A 45187-2022</t>
        </is>
      </c>
      <c r="B681" s="1" t="n">
        <v>44844</v>
      </c>
      <c r="C681" s="1" t="n">
        <v>45190</v>
      </c>
      <c r="D681" t="inlineStr">
        <is>
          <t>SKÅNE LÄN</t>
        </is>
      </c>
      <c r="E681" t="inlineStr">
        <is>
          <t>HÄSSLEHOLM</t>
        </is>
      </c>
      <c r="G681" t="n">
        <v>4.4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s="2" t="inlineStr"/>
    </row>
    <row r="682" ht="15" customHeight="1">
      <c r="A682" t="inlineStr">
        <is>
          <t>A 46217-2022</t>
        </is>
      </c>
      <c r="B682" s="1" t="n">
        <v>44846</v>
      </c>
      <c r="C682" s="1" t="n">
        <v>45190</v>
      </c>
      <c r="D682" t="inlineStr">
        <is>
          <t>SKÅNE LÄN</t>
        </is>
      </c>
      <c r="E682" t="inlineStr">
        <is>
          <t>HÄSSLEHOLM</t>
        </is>
      </c>
      <c r="G682" t="n">
        <v>3.1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s="2" t="inlineStr"/>
    </row>
    <row r="683" ht="15" customHeight="1">
      <c r="A683" t="inlineStr">
        <is>
          <t>A 46185-2022</t>
        </is>
      </c>
      <c r="B683" s="1" t="n">
        <v>44847</v>
      </c>
      <c r="C683" s="1" t="n">
        <v>45190</v>
      </c>
      <c r="D683" t="inlineStr">
        <is>
          <t>SKÅNE LÄN</t>
        </is>
      </c>
      <c r="E683" t="inlineStr">
        <is>
          <t>HÄSSLEHOLM</t>
        </is>
      </c>
      <c r="G683" t="n">
        <v>16.8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s="2" t="inlineStr"/>
    </row>
    <row r="684" ht="15" customHeight="1">
      <c r="A684" t="inlineStr">
        <is>
          <t>A 49250-2022</t>
        </is>
      </c>
      <c r="B684" s="1" t="n">
        <v>44858</v>
      </c>
      <c r="C684" s="1" t="n">
        <v>45190</v>
      </c>
      <c r="D684" t="inlineStr">
        <is>
          <t>SKÅNE LÄN</t>
        </is>
      </c>
      <c r="E684" t="inlineStr">
        <is>
          <t>HÄSSLEHOLM</t>
        </is>
      </c>
      <c r="F684" t="inlineStr">
        <is>
          <t>Kyrkan</t>
        </is>
      </c>
      <c r="G684" t="n">
        <v>1.5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s="2" t="inlineStr"/>
    </row>
    <row r="685" ht="15" customHeight="1">
      <c r="A685" t="inlineStr">
        <is>
          <t>A 49827-2022</t>
        </is>
      </c>
      <c r="B685" s="1" t="n">
        <v>44859</v>
      </c>
      <c r="C685" s="1" t="n">
        <v>45190</v>
      </c>
      <c r="D685" t="inlineStr">
        <is>
          <t>SKÅNE LÄN</t>
        </is>
      </c>
      <c r="E685" t="inlineStr">
        <is>
          <t>HÄSSLEHOLM</t>
        </is>
      </c>
      <c r="G685" t="n">
        <v>6.1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s="2" t="inlineStr"/>
    </row>
    <row r="686" ht="15" customHeight="1">
      <c r="A686" t="inlineStr">
        <is>
          <t>A 48747-2022</t>
        </is>
      </c>
      <c r="B686" s="1" t="n">
        <v>44859</v>
      </c>
      <c r="C686" s="1" t="n">
        <v>45190</v>
      </c>
      <c r="D686" t="inlineStr">
        <is>
          <t>SKÅNE LÄN</t>
        </is>
      </c>
      <c r="E686" t="inlineStr">
        <is>
          <t>HÄSSLEHOLM</t>
        </is>
      </c>
      <c r="G686" t="n">
        <v>1.9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s="2" t="inlineStr"/>
    </row>
    <row r="687" ht="15" customHeight="1">
      <c r="A687" t="inlineStr">
        <is>
          <t>A 49167-2022</t>
        </is>
      </c>
      <c r="B687" s="1" t="n">
        <v>44860</v>
      </c>
      <c r="C687" s="1" t="n">
        <v>45190</v>
      </c>
      <c r="D687" t="inlineStr">
        <is>
          <t>SKÅNE LÄN</t>
        </is>
      </c>
      <c r="E687" t="inlineStr">
        <is>
          <t>HÄSSLEHOLM</t>
        </is>
      </c>
      <c r="G687" t="n">
        <v>1.3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s="2" t="inlineStr"/>
    </row>
    <row r="688" ht="15" customHeight="1">
      <c r="A688" t="inlineStr">
        <is>
          <t>A 52912-2022</t>
        </is>
      </c>
      <c r="B688" s="1" t="n">
        <v>44872</v>
      </c>
      <c r="C688" s="1" t="n">
        <v>45190</v>
      </c>
      <c r="D688" t="inlineStr">
        <is>
          <t>SKÅNE LÄN</t>
        </is>
      </c>
      <c r="E688" t="inlineStr">
        <is>
          <t>HÄSSLEHOLM</t>
        </is>
      </c>
      <c r="G688" t="n">
        <v>4.7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s="2" t="inlineStr"/>
    </row>
    <row r="689" ht="15" customHeight="1">
      <c r="A689" t="inlineStr">
        <is>
          <t>A 53067-2022</t>
        </is>
      </c>
      <c r="B689" s="1" t="n">
        <v>44873</v>
      </c>
      <c r="C689" s="1" t="n">
        <v>45190</v>
      </c>
      <c r="D689" t="inlineStr">
        <is>
          <t>SKÅNE LÄN</t>
        </is>
      </c>
      <c r="E689" t="inlineStr">
        <is>
          <t>HÄSSLEHOLM</t>
        </is>
      </c>
      <c r="G689" t="n">
        <v>1.2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s="2" t="inlineStr"/>
    </row>
    <row r="690" ht="15" customHeight="1">
      <c r="A690" t="inlineStr">
        <is>
          <t>A 53077-2022</t>
        </is>
      </c>
      <c r="B690" s="1" t="n">
        <v>44873</v>
      </c>
      <c r="C690" s="1" t="n">
        <v>45190</v>
      </c>
      <c r="D690" t="inlineStr">
        <is>
          <t>SKÅNE LÄN</t>
        </is>
      </c>
      <c r="E690" t="inlineStr">
        <is>
          <t>HÄSSLEHOLM</t>
        </is>
      </c>
      <c r="G690" t="n">
        <v>3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s="2" t="inlineStr"/>
    </row>
    <row r="691" ht="15" customHeight="1">
      <c r="A691" t="inlineStr">
        <is>
          <t>A 53085-2022</t>
        </is>
      </c>
      <c r="B691" s="1" t="n">
        <v>44873</v>
      </c>
      <c r="C691" s="1" t="n">
        <v>45190</v>
      </c>
      <c r="D691" t="inlineStr">
        <is>
          <t>SKÅNE LÄN</t>
        </is>
      </c>
      <c r="E691" t="inlineStr">
        <is>
          <t>HÄSSLEHOLM</t>
        </is>
      </c>
      <c r="G691" t="n">
        <v>1.9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s="2" t="inlineStr"/>
    </row>
    <row r="692" ht="15" customHeight="1">
      <c r="A692" t="inlineStr">
        <is>
          <t>A 52968-2022</t>
        </is>
      </c>
      <c r="B692" s="1" t="n">
        <v>44875</v>
      </c>
      <c r="C692" s="1" t="n">
        <v>45190</v>
      </c>
      <c r="D692" t="inlineStr">
        <is>
          <t>SKÅNE LÄN</t>
        </is>
      </c>
      <c r="E692" t="inlineStr">
        <is>
          <t>HÄSSLEHOLM</t>
        </is>
      </c>
      <c r="G692" t="n">
        <v>2.6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s="2" t="inlineStr"/>
    </row>
    <row r="693" ht="15" customHeight="1">
      <c r="A693" t="inlineStr">
        <is>
          <t>A 53590-2022</t>
        </is>
      </c>
      <c r="B693" s="1" t="n">
        <v>44875</v>
      </c>
      <c r="C693" s="1" t="n">
        <v>45190</v>
      </c>
      <c r="D693" t="inlineStr">
        <is>
          <t>SKÅNE LÄN</t>
        </is>
      </c>
      <c r="E693" t="inlineStr">
        <is>
          <t>HÄSSLEHOLM</t>
        </is>
      </c>
      <c r="F693" t="inlineStr">
        <is>
          <t>Övriga Aktiebolag</t>
        </is>
      </c>
      <c r="G693" t="n">
        <v>2.9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s="2" t="inlineStr"/>
    </row>
    <row r="694" ht="15" customHeight="1">
      <c r="A694" t="inlineStr">
        <is>
          <t>A 53576-2022</t>
        </is>
      </c>
      <c r="B694" s="1" t="n">
        <v>44875</v>
      </c>
      <c r="C694" s="1" t="n">
        <v>45190</v>
      </c>
      <c r="D694" t="inlineStr">
        <is>
          <t>SKÅNE LÄN</t>
        </is>
      </c>
      <c r="E694" t="inlineStr">
        <is>
          <t>HÄSSLEHOLM</t>
        </is>
      </c>
      <c r="F694" t="inlineStr">
        <is>
          <t>Övriga Aktiebolag</t>
        </is>
      </c>
      <c r="G694" t="n">
        <v>1.2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s="2" t="inlineStr"/>
    </row>
    <row r="695" ht="15" customHeight="1">
      <c r="A695" t="inlineStr">
        <is>
          <t>A 53593-2022</t>
        </is>
      </c>
      <c r="B695" s="1" t="n">
        <v>44875</v>
      </c>
      <c r="C695" s="1" t="n">
        <v>45190</v>
      </c>
      <c r="D695" t="inlineStr">
        <is>
          <t>SKÅNE LÄN</t>
        </is>
      </c>
      <c r="E695" t="inlineStr">
        <is>
          <t>HÄSSLEHOLM</t>
        </is>
      </c>
      <c r="F695" t="inlineStr">
        <is>
          <t>Övriga Aktiebolag</t>
        </is>
      </c>
      <c r="G695" t="n">
        <v>1.8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s="2" t="inlineStr"/>
    </row>
    <row r="696" ht="15" customHeight="1">
      <c r="A696" t="inlineStr">
        <is>
          <t>A 53302-2022</t>
        </is>
      </c>
      <c r="B696" s="1" t="n">
        <v>44877</v>
      </c>
      <c r="C696" s="1" t="n">
        <v>45190</v>
      </c>
      <c r="D696" t="inlineStr">
        <is>
          <t>SKÅNE LÄN</t>
        </is>
      </c>
      <c r="E696" t="inlineStr">
        <is>
          <t>HÄSSLEHOLM</t>
        </is>
      </c>
      <c r="G696" t="n">
        <v>0.1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s="2" t="inlineStr"/>
    </row>
    <row r="697" ht="15" customHeight="1">
      <c r="A697" t="inlineStr">
        <is>
          <t>A 54106-2022</t>
        </is>
      </c>
      <c r="B697" s="1" t="n">
        <v>44879</v>
      </c>
      <c r="C697" s="1" t="n">
        <v>45190</v>
      </c>
      <c r="D697" t="inlineStr">
        <is>
          <t>SKÅNE LÄN</t>
        </is>
      </c>
      <c r="E697" t="inlineStr">
        <is>
          <t>HÄSSLEHOLM</t>
        </is>
      </c>
      <c r="F697" t="inlineStr">
        <is>
          <t>Övriga Aktiebolag</t>
        </is>
      </c>
      <c r="G697" t="n">
        <v>0.7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s="2" t="inlineStr"/>
    </row>
    <row r="698" ht="15" customHeight="1">
      <c r="A698" t="inlineStr">
        <is>
          <t>A 54174-2022</t>
        </is>
      </c>
      <c r="B698" s="1" t="n">
        <v>44881</v>
      </c>
      <c r="C698" s="1" t="n">
        <v>45190</v>
      </c>
      <c r="D698" t="inlineStr">
        <is>
          <t>SKÅNE LÄN</t>
        </is>
      </c>
      <c r="E698" t="inlineStr">
        <is>
          <t>HÄSSLEHOLM</t>
        </is>
      </c>
      <c r="G698" t="n">
        <v>0.6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s="2" t="inlineStr"/>
    </row>
    <row r="699" ht="15" customHeight="1">
      <c r="A699" t="inlineStr">
        <is>
          <t>A 54874-2022</t>
        </is>
      </c>
      <c r="B699" s="1" t="n">
        <v>44881</v>
      </c>
      <c r="C699" s="1" t="n">
        <v>45190</v>
      </c>
      <c r="D699" t="inlineStr">
        <is>
          <t>SKÅNE LÄN</t>
        </is>
      </c>
      <c r="E699" t="inlineStr">
        <is>
          <t>HÄSSLEHOLM</t>
        </is>
      </c>
      <c r="G699" t="n">
        <v>8.1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s="2" t="inlineStr"/>
    </row>
    <row r="700" ht="15" customHeight="1">
      <c r="A700" t="inlineStr">
        <is>
          <t>A 54176-2022</t>
        </is>
      </c>
      <c r="B700" s="1" t="n">
        <v>44881</v>
      </c>
      <c r="C700" s="1" t="n">
        <v>45190</v>
      </c>
      <c r="D700" t="inlineStr">
        <is>
          <t>SKÅNE LÄN</t>
        </is>
      </c>
      <c r="E700" t="inlineStr">
        <is>
          <t>HÄSSLEHOLM</t>
        </is>
      </c>
      <c r="G700" t="n">
        <v>1.1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s="2" t="inlineStr"/>
    </row>
    <row r="701" ht="15" customHeight="1">
      <c r="A701" t="inlineStr">
        <is>
          <t>A 54171-2022</t>
        </is>
      </c>
      <c r="B701" s="1" t="n">
        <v>44881</v>
      </c>
      <c r="C701" s="1" t="n">
        <v>45190</v>
      </c>
      <c r="D701" t="inlineStr">
        <is>
          <t>SKÅNE LÄN</t>
        </is>
      </c>
      <c r="E701" t="inlineStr">
        <is>
          <t>HÄSSLEHOLM</t>
        </is>
      </c>
      <c r="G701" t="n">
        <v>0.5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s="2" t="inlineStr"/>
    </row>
    <row r="702" ht="15" customHeight="1">
      <c r="A702" t="inlineStr">
        <is>
          <t>A 55424-2022</t>
        </is>
      </c>
      <c r="B702" s="1" t="n">
        <v>44882</v>
      </c>
      <c r="C702" s="1" t="n">
        <v>45190</v>
      </c>
      <c r="D702" t="inlineStr">
        <is>
          <t>SKÅNE LÄN</t>
        </is>
      </c>
      <c r="E702" t="inlineStr">
        <is>
          <t>HÄSSLEHOLM</t>
        </is>
      </c>
      <c r="F702" t="inlineStr">
        <is>
          <t>Övriga Aktiebolag</t>
        </is>
      </c>
      <c r="G702" t="n">
        <v>1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s="2" t="inlineStr"/>
    </row>
    <row r="703" ht="15" customHeight="1">
      <c r="A703" t="inlineStr">
        <is>
          <t>A 54462-2022</t>
        </is>
      </c>
      <c r="B703" s="1" t="n">
        <v>44882</v>
      </c>
      <c r="C703" s="1" t="n">
        <v>45190</v>
      </c>
      <c r="D703" t="inlineStr">
        <is>
          <t>SKÅNE LÄN</t>
        </is>
      </c>
      <c r="E703" t="inlineStr">
        <is>
          <t>HÄSSLEHOLM</t>
        </is>
      </c>
      <c r="G703" t="n">
        <v>0.8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s="2" t="inlineStr"/>
    </row>
    <row r="704" ht="15" customHeight="1">
      <c r="A704" t="inlineStr">
        <is>
          <t>A 55412-2022</t>
        </is>
      </c>
      <c r="B704" s="1" t="n">
        <v>44882</v>
      </c>
      <c r="C704" s="1" t="n">
        <v>45190</v>
      </c>
      <c r="D704" t="inlineStr">
        <is>
          <t>SKÅNE LÄN</t>
        </is>
      </c>
      <c r="E704" t="inlineStr">
        <is>
          <t>HÄSSLEHOLM</t>
        </is>
      </c>
      <c r="F704" t="inlineStr">
        <is>
          <t>Övriga Aktiebolag</t>
        </is>
      </c>
      <c r="G704" t="n">
        <v>4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s="2" t="inlineStr"/>
    </row>
    <row r="705" ht="15" customHeight="1">
      <c r="A705" t="inlineStr">
        <is>
          <t>A 55419-2022</t>
        </is>
      </c>
      <c r="B705" s="1" t="n">
        <v>44882</v>
      </c>
      <c r="C705" s="1" t="n">
        <v>45190</v>
      </c>
      <c r="D705" t="inlineStr">
        <is>
          <t>SKÅNE LÄN</t>
        </is>
      </c>
      <c r="E705" t="inlineStr">
        <is>
          <t>HÄSSLEHOLM</t>
        </is>
      </c>
      <c r="F705" t="inlineStr">
        <is>
          <t>Övriga Aktiebolag</t>
        </is>
      </c>
      <c r="G705" t="n">
        <v>5.8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s="2" t="inlineStr"/>
    </row>
    <row r="706" ht="15" customHeight="1">
      <c r="A706" t="inlineStr">
        <is>
          <t>A 54518-2022</t>
        </is>
      </c>
      <c r="B706" s="1" t="n">
        <v>44882</v>
      </c>
      <c r="C706" s="1" t="n">
        <v>45190</v>
      </c>
      <c r="D706" t="inlineStr">
        <is>
          <t>SKÅNE LÄN</t>
        </is>
      </c>
      <c r="E706" t="inlineStr">
        <is>
          <t>HÄSSLEHOLM</t>
        </is>
      </c>
      <c r="F706" t="inlineStr">
        <is>
          <t>Övriga Aktiebolag</t>
        </is>
      </c>
      <c r="G706" t="n">
        <v>6.8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s="2" t="inlineStr"/>
    </row>
    <row r="707" ht="15" customHeight="1">
      <c r="A707" t="inlineStr">
        <is>
          <t>A 55429-2022</t>
        </is>
      </c>
      <c r="B707" s="1" t="n">
        <v>44882</v>
      </c>
      <c r="C707" s="1" t="n">
        <v>45190</v>
      </c>
      <c r="D707" t="inlineStr">
        <is>
          <t>SKÅNE LÄN</t>
        </is>
      </c>
      <c r="E707" t="inlineStr">
        <is>
          <t>HÄSSLEHOLM</t>
        </is>
      </c>
      <c r="F707" t="inlineStr">
        <is>
          <t>Övriga Aktiebolag</t>
        </is>
      </c>
      <c r="G707" t="n">
        <v>3.2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s="2" t="inlineStr"/>
    </row>
    <row r="708" ht="15" customHeight="1">
      <c r="A708" t="inlineStr">
        <is>
          <t>A 54662-2022</t>
        </is>
      </c>
      <c r="B708" s="1" t="n">
        <v>44883</v>
      </c>
      <c r="C708" s="1" t="n">
        <v>45190</v>
      </c>
      <c r="D708" t="inlineStr">
        <is>
          <t>SKÅNE LÄN</t>
        </is>
      </c>
      <c r="E708" t="inlineStr">
        <is>
          <t>HÄSSLEHOLM</t>
        </is>
      </c>
      <c r="G708" t="n">
        <v>1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s="2" t="inlineStr"/>
    </row>
    <row r="709" ht="15" customHeight="1">
      <c r="A709" t="inlineStr">
        <is>
          <t>A 54671-2022</t>
        </is>
      </c>
      <c r="B709" s="1" t="n">
        <v>44883</v>
      </c>
      <c r="C709" s="1" t="n">
        <v>45190</v>
      </c>
      <c r="D709" t="inlineStr">
        <is>
          <t>SKÅNE LÄN</t>
        </is>
      </c>
      <c r="E709" t="inlineStr">
        <is>
          <t>HÄSSLEHOLM</t>
        </is>
      </c>
      <c r="G709" t="n">
        <v>1.4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s="2" t="inlineStr"/>
    </row>
    <row r="710" ht="15" customHeight="1">
      <c r="A710" t="inlineStr">
        <is>
          <t>A 54807-2022</t>
        </is>
      </c>
      <c r="B710" s="1" t="n">
        <v>44883</v>
      </c>
      <c r="C710" s="1" t="n">
        <v>45190</v>
      </c>
      <c r="D710" t="inlineStr">
        <is>
          <t>SKÅNE LÄN</t>
        </is>
      </c>
      <c r="E710" t="inlineStr">
        <is>
          <t>HÄSSLEHOLM</t>
        </is>
      </c>
      <c r="G710" t="n">
        <v>4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s="2" t="inlineStr"/>
    </row>
    <row r="711" ht="15" customHeight="1">
      <c r="A711" t="inlineStr">
        <is>
          <t>A 55618-2022</t>
        </is>
      </c>
      <c r="B711" s="1" t="n">
        <v>44883</v>
      </c>
      <c r="C711" s="1" t="n">
        <v>45190</v>
      </c>
      <c r="D711" t="inlineStr">
        <is>
          <t>SKÅNE LÄN</t>
        </is>
      </c>
      <c r="E711" t="inlineStr">
        <is>
          <t>HÄSSLEHOLM</t>
        </is>
      </c>
      <c r="F711" t="inlineStr">
        <is>
          <t>Övriga Aktiebolag</t>
        </is>
      </c>
      <c r="G711" t="n">
        <v>0.7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s="2" t="inlineStr"/>
    </row>
    <row r="712" ht="15" customHeight="1">
      <c r="A712" t="inlineStr">
        <is>
          <t>A 55649-2022</t>
        </is>
      </c>
      <c r="B712" s="1" t="n">
        <v>44883</v>
      </c>
      <c r="C712" s="1" t="n">
        <v>45190</v>
      </c>
      <c r="D712" t="inlineStr">
        <is>
          <t>SKÅNE LÄN</t>
        </is>
      </c>
      <c r="E712" t="inlineStr">
        <is>
          <t>HÄSSLEHOLM</t>
        </is>
      </c>
      <c r="F712" t="inlineStr">
        <is>
          <t>Övriga Aktiebolag</t>
        </is>
      </c>
      <c r="G712" t="n">
        <v>2.4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s="2" t="inlineStr"/>
    </row>
    <row r="713" ht="15" customHeight="1">
      <c r="A713" t="inlineStr">
        <is>
          <t>A 55662-2022</t>
        </is>
      </c>
      <c r="B713" s="1" t="n">
        <v>44883</v>
      </c>
      <c r="C713" s="1" t="n">
        <v>45190</v>
      </c>
      <c r="D713" t="inlineStr">
        <is>
          <t>SKÅNE LÄN</t>
        </is>
      </c>
      <c r="E713" t="inlineStr">
        <is>
          <t>HÄSSLEHOLM</t>
        </is>
      </c>
      <c r="F713" t="inlineStr">
        <is>
          <t>Övriga Aktiebolag</t>
        </is>
      </c>
      <c r="G713" t="n">
        <v>2.6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s="2" t="inlineStr"/>
    </row>
    <row r="714" ht="15" customHeight="1">
      <c r="A714" t="inlineStr">
        <is>
          <t>A 54777-2022</t>
        </is>
      </c>
      <c r="B714" s="1" t="n">
        <v>44883</v>
      </c>
      <c r="C714" s="1" t="n">
        <v>45190</v>
      </c>
      <c r="D714" t="inlineStr">
        <is>
          <t>SKÅNE LÄN</t>
        </is>
      </c>
      <c r="E714" t="inlineStr">
        <is>
          <t>HÄSSLEHOLM</t>
        </is>
      </c>
      <c r="G714" t="n">
        <v>1.7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s="2" t="inlineStr"/>
    </row>
    <row r="715" ht="15" customHeight="1">
      <c r="A715" t="inlineStr">
        <is>
          <t>A 55690-2022</t>
        </is>
      </c>
      <c r="B715" s="1" t="n">
        <v>44883</v>
      </c>
      <c r="C715" s="1" t="n">
        <v>45190</v>
      </c>
      <c r="D715" t="inlineStr">
        <is>
          <t>SKÅNE LÄN</t>
        </is>
      </c>
      <c r="E715" t="inlineStr">
        <is>
          <t>HÄSSLEHOLM</t>
        </is>
      </c>
      <c r="G715" t="n">
        <v>3.5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s="2" t="inlineStr"/>
    </row>
    <row r="716" ht="15" customHeight="1">
      <c r="A716" t="inlineStr">
        <is>
          <t>A 57079-2022</t>
        </is>
      </c>
      <c r="B716" s="1" t="n">
        <v>44895</v>
      </c>
      <c r="C716" s="1" t="n">
        <v>45190</v>
      </c>
      <c r="D716" t="inlineStr">
        <is>
          <t>SKÅNE LÄN</t>
        </is>
      </c>
      <c r="E716" t="inlineStr">
        <is>
          <t>HÄSSLEHOLM</t>
        </is>
      </c>
      <c r="G716" t="n">
        <v>2.6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s="2" t="inlineStr"/>
    </row>
    <row r="717" ht="15" customHeight="1">
      <c r="A717" t="inlineStr">
        <is>
          <t>A 58891-2022</t>
        </is>
      </c>
      <c r="B717" s="1" t="n">
        <v>44896</v>
      </c>
      <c r="C717" s="1" t="n">
        <v>45190</v>
      </c>
      <c r="D717" t="inlineStr">
        <is>
          <t>SKÅNE LÄN</t>
        </is>
      </c>
      <c r="E717" t="inlineStr">
        <is>
          <t>HÄSSLEHOLM</t>
        </is>
      </c>
      <c r="F717" t="inlineStr">
        <is>
          <t>Kyrkan</t>
        </is>
      </c>
      <c r="G717" t="n">
        <v>1.6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s="2" t="inlineStr"/>
    </row>
    <row r="718" ht="15" customHeight="1">
      <c r="A718" t="inlineStr">
        <is>
          <t>A 57676-2022</t>
        </is>
      </c>
      <c r="B718" s="1" t="n">
        <v>44897</v>
      </c>
      <c r="C718" s="1" t="n">
        <v>45190</v>
      </c>
      <c r="D718" t="inlineStr">
        <is>
          <t>SKÅNE LÄN</t>
        </is>
      </c>
      <c r="E718" t="inlineStr">
        <is>
          <t>HÄSSLEHOLM</t>
        </is>
      </c>
      <c r="G718" t="n">
        <v>1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s="2" t="inlineStr"/>
    </row>
    <row r="719" ht="15" customHeight="1">
      <c r="A719" t="inlineStr">
        <is>
          <t>A 57978-2022</t>
        </is>
      </c>
      <c r="B719" s="1" t="n">
        <v>44900</v>
      </c>
      <c r="C719" s="1" t="n">
        <v>45190</v>
      </c>
      <c r="D719" t="inlineStr">
        <is>
          <t>SKÅNE LÄN</t>
        </is>
      </c>
      <c r="E719" t="inlineStr">
        <is>
          <t>HÄSSLEHOLM</t>
        </is>
      </c>
      <c r="G719" t="n">
        <v>0.5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s="2" t="inlineStr"/>
    </row>
    <row r="720" ht="15" customHeight="1">
      <c r="A720" t="inlineStr">
        <is>
          <t>A 59728-2022</t>
        </is>
      </c>
      <c r="B720" s="1" t="n">
        <v>44900</v>
      </c>
      <c r="C720" s="1" t="n">
        <v>45190</v>
      </c>
      <c r="D720" t="inlineStr">
        <is>
          <t>SKÅNE LÄN</t>
        </is>
      </c>
      <c r="E720" t="inlineStr">
        <is>
          <t>HÄSSLEHOLM</t>
        </is>
      </c>
      <c r="G720" t="n">
        <v>0.3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s="2" t="inlineStr"/>
    </row>
    <row r="721" ht="15" customHeight="1">
      <c r="A721" t="inlineStr">
        <is>
          <t>A 59763-2022</t>
        </is>
      </c>
      <c r="B721" s="1" t="n">
        <v>44900</v>
      </c>
      <c r="C721" s="1" t="n">
        <v>45190</v>
      </c>
      <c r="D721" t="inlineStr">
        <is>
          <t>SKÅNE LÄN</t>
        </is>
      </c>
      <c r="E721" t="inlineStr">
        <is>
          <t>HÄSSLEHOLM</t>
        </is>
      </c>
      <c r="F721" t="inlineStr">
        <is>
          <t>Övriga Aktiebolag</t>
        </is>
      </c>
      <c r="G721" t="n">
        <v>1.2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s="2" t="inlineStr"/>
    </row>
    <row r="722" ht="15" customHeight="1">
      <c r="A722" t="inlineStr">
        <is>
          <t>A 61498-2022</t>
        </is>
      </c>
      <c r="B722" s="1" t="n">
        <v>44910</v>
      </c>
      <c r="C722" s="1" t="n">
        <v>45190</v>
      </c>
      <c r="D722" t="inlineStr">
        <is>
          <t>SKÅNE LÄN</t>
        </is>
      </c>
      <c r="E722" t="inlineStr">
        <is>
          <t>HÄSSLEHOLM</t>
        </is>
      </c>
      <c r="F722" t="inlineStr">
        <is>
          <t>Kyrkan</t>
        </is>
      </c>
      <c r="G722" t="n">
        <v>3.2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s="2" t="inlineStr"/>
    </row>
    <row r="723" ht="15" customHeight="1">
      <c r="A723" t="inlineStr">
        <is>
          <t>A 61507-2022</t>
        </is>
      </c>
      <c r="B723" s="1" t="n">
        <v>44910</v>
      </c>
      <c r="C723" s="1" t="n">
        <v>45190</v>
      </c>
      <c r="D723" t="inlineStr">
        <is>
          <t>SKÅNE LÄN</t>
        </is>
      </c>
      <c r="E723" t="inlineStr">
        <is>
          <t>HÄSSLEHOLM</t>
        </is>
      </c>
      <c r="F723" t="inlineStr">
        <is>
          <t>Kyrkan</t>
        </is>
      </c>
      <c r="G723" t="n">
        <v>4.3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s="2" t="inlineStr"/>
    </row>
    <row r="724" ht="15" customHeight="1">
      <c r="A724" t="inlineStr">
        <is>
          <t>A 61524-2022</t>
        </is>
      </c>
      <c r="B724" s="1" t="n">
        <v>44910</v>
      </c>
      <c r="C724" s="1" t="n">
        <v>45190</v>
      </c>
      <c r="D724" t="inlineStr">
        <is>
          <t>SKÅNE LÄN</t>
        </is>
      </c>
      <c r="E724" t="inlineStr">
        <is>
          <t>HÄSSLEHOLM</t>
        </is>
      </c>
      <c r="F724" t="inlineStr">
        <is>
          <t>Kyrkan</t>
        </is>
      </c>
      <c r="G724" t="n">
        <v>2.1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s="2" t="inlineStr"/>
    </row>
    <row r="725" ht="15" customHeight="1">
      <c r="A725" t="inlineStr">
        <is>
          <t>A 61539-2022</t>
        </is>
      </c>
      <c r="B725" s="1" t="n">
        <v>44910</v>
      </c>
      <c r="C725" s="1" t="n">
        <v>45190</v>
      </c>
      <c r="D725" t="inlineStr">
        <is>
          <t>SKÅNE LÄN</t>
        </is>
      </c>
      <c r="E725" t="inlineStr">
        <is>
          <t>HÄSSLEHOLM</t>
        </is>
      </c>
      <c r="G725" t="n">
        <v>8.6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s="2" t="inlineStr"/>
    </row>
    <row r="726" ht="15" customHeight="1">
      <c r="A726" t="inlineStr">
        <is>
          <t>A 61533-2022</t>
        </is>
      </c>
      <c r="B726" s="1" t="n">
        <v>44910</v>
      </c>
      <c r="C726" s="1" t="n">
        <v>45190</v>
      </c>
      <c r="D726" t="inlineStr">
        <is>
          <t>SKÅNE LÄN</t>
        </is>
      </c>
      <c r="E726" t="inlineStr">
        <is>
          <t>HÄSSLEHOLM</t>
        </is>
      </c>
      <c r="F726" t="inlineStr">
        <is>
          <t>Kyrkan</t>
        </is>
      </c>
      <c r="G726" t="n">
        <v>1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s="2" t="inlineStr"/>
    </row>
    <row r="727" ht="15" customHeight="1">
      <c r="A727" t="inlineStr">
        <is>
          <t>A 61485-2022</t>
        </is>
      </c>
      <c r="B727" s="1" t="n">
        <v>44910</v>
      </c>
      <c r="C727" s="1" t="n">
        <v>45190</v>
      </c>
      <c r="D727" t="inlineStr">
        <is>
          <t>SKÅNE LÄN</t>
        </is>
      </c>
      <c r="E727" t="inlineStr">
        <is>
          <t>HÄSSLEHOLM</t>
        </is>
      </c>
      <c r="G727" t="n">
        <v>1.9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s="2" t="inlineStr"/>
    </row>
    <row r="728" ht="15" customHeight="1">
      <c r="A728" t="inlineStr">
        <is>
          <t>A 61504-2022</t>
        </is>
      </c>
      <c r="B728" s="1" t="n">
        <v>44910</v>
      </c>
      <c r="C728" s="1" t="n">
        <v>45190</v>
      </c>
      <c r="D728" t="inlineStr">
        <is>
          <t>SKÅNE LÄN</t>
        </is>
      </c>
      <c r="E728" t="inlineStr">
        <is>
          <t>HÄSSLEHOLM</t>
        </is>
      </c>
      <c r="F728" t="inlineStr">
        <is>
          <t>Kyrkan</t>
        </is>
      </c>
      <c r="G728" t="n">
        <v>2.9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s="2" t="inlineStr"/>
    </row>
    <row r="729" ht="15" customHeight="1">
      <c r="A729" t="inlineStr">
        <is>
          <t>A 60846-2022</t>
        </is>
      </c>
      <c r="B729" s="1" t="n">
        <v>44914</v>
      </c>
      <c r="C729" s="1" t="n">
        <v>45190</v>
      </c>
      <c r="D729" t="inlineStr">
        <is>
          <t>SKÅNE LÄN</t>
        </is>
      </c>
      <c r="E729" t="inlineStr">
        <is>
          <t>HÄSSLEHOLM</t>
        </is>
      </c>
      <c r="G729" t="n">
        <v>2.1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s="2" t="inlineStr"/>
    </row>
    <row r="730" ht="15" customHeight="1">
      <c r="A730" t="inlineStr">
        <is>
          <t>A 60848-2022</t>
        </is>
      </c>
      <c r="B730" s="1" t="n">
        <v>44914</v>
      </c>
      <c r="C730" s="1" t="n">
        <v>45190</v>
      </c>
      <c r="D730" t="inlineStr">
        <is>
          <t>SKÅNE LÄN</t>
        </is>
      </c>
      <c r="E730" t="inlineStr">
        <is>
          <t>HÄSSLEHOLM</t>
        </is>
      </c>
      <c r="G730" t="n">
        <v>0.5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s="2" t="inlineStr"/>
    </row>
    <row r="731" ht="15" customHeight="1">
      <c r="A731" t="inlineStr">
        <is>
          <t>A 60843-2022</t>
        </is>
      </c>
      <c r="B731" s="1" t="n">
        <v>44914</v>
      </c>
      <c r="C731" s="1" t="n">
        <v>45190</v>
      </c>
      <c r="D731" t="inlineStr">
        <is>
          <t>SKÅNE LÄN</t>
        </is>
      </c>
      <c r="E731" t="inlineStr">
        <is>
          <t>HÄSSLEHOLM</t>
        </is>
      </c>
      <c r="G731" t="n">
        <v>2.2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s="2" t="inlineStr"/>
    </row>
    <row r="732" ht="15" customHeight="1">
      <c r="A732" t="inlineStr">
        <is>
          <t>A 61178-2022</t>
        </is>
      </c>
      <c r="B732" s="1" t="n">
        <v>44915</v>
      </c>
      <c r="C732" s="1" t="n">
        <v>45190</v>
      </c>
      <c r="D732" t="inlineStr">
        <is>
          <t>SKÅNE LÄN</t>
        </is>
      </c>
      <c r="E732" t="inlineStr">
        <is>
          <t>HÄSSLEHOLM</t>
        </is>
      </c>
      <c r="G732" t="n">
        <v>1.2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s="2" t="inlineStr"/>
    </row>
    <row r="733" ht="15" customHeight="1">
      <c r="A733" t="inlineStr">
        <is>
          <t>A 61292-2022</t>
        </is>
      </c>
      <c r="B733" s="1" t="n">
        <v>44915</v>
      </c>
      <c r="C733" s="1" t="n">
        <v>45190</v>
      </c>
      <c r="D733" t="inlineStr">
        <is>
          <t>SKÅNE LÄN</t>
        </is>
      </c>
      <c r="E733" t="inlineStr">
        <is>
          <t>HÄSSLEHOLM</t>
        </is>
      </c>
      <c r="G733" t="n">
        <v>3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s="2" t="inlineStr"/>
    </row>
    <row r="734" ht="15" customHeight="1">
      <c r="A734" t="inlineStr">
        <is>
          <t>A 62167-2022</t>
        </is>
      </c>
      <c r="B734" s="1" t="n">
        <v>44915</v>
      </c>
      <c r="C734" s="1" t="n">
        <v>45190</v>
      </c>
      <c r="D734" t="inlineStr">
        <is>
          <t>SKÅNE LÄN</t>
        </is>
      </c>
      <c r="E734" t="inlineStr">
        <is>
          <t>HÄSSLEHOLM</t>
        </is>
      </c>
      <c r="F734" t="inlineStr">
        <is>
          <t>Kyrkan</t>
        </is>
      </c>
      <c r="G734" t="n">
        <v>3.1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s="2" t="inlineStr"/>
    </row>
    <row r="735" ht="15" customHeight="1">
      <c r="A735" t="inlineStr">
        <is>
          <t>A 62199-2022</t>
        </is>
      </c>
      <c r="B735" s="1" t="n">
        <v>44915</v>
      </c>
      <c r="C735" s="1" t="n">
        <v>45190</v>
      </c>
      <c r="D735" t="inlineStr">
        <is>
          <t>SKÅNE LÄN</t>
        </is>
      </c>
      <c r="E735" t="inlineStr">
        <is>
          <t>HÄSSLEHOLM</t>
        </is>
      </c>
      <c r="G735" t="n">
        <v>1.5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s="2" t="inlineStr"/>
    </row>
    <row r="736" ht="15" customHeight="1">
      <c r="A736" t="inlineStr">
        <is>
          <t>A 61185-2022</t>
        </is>
      </c>
      <c r="B736" s="1" t="n">
        <v>44915</v>
      </c>
      <c r="C736" s="1" t="n">
        <v>45190</v>
      </c>
      <c r="D736" t="inlineStr">
        <is>
          <t>SKÅNE LÄN</t>
        </is>
      </c>
      <c r="E736" t="inlineStr">
        <is>
          <t>HÄSSLEHOLM</t>
        </is>
      </c>
      <c r="G736" t="n">
        <v>0.7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s="2" t="inlineStr"/>
    </row>
    <row r="737" ht="15" customHeight="1">
      <c r="A737" t="inlineStr">
        <is>
          <t>A 62171-2022</t>
        </is>
      </c>
      <c r="B737" s="1" t="n">
        <v>44915</v>
      </c>
      <c r="C737" s="1" t="n">
        <v>45190</v>
      </c>
      <c r="D737" t="inlineStr">
        <is>
          <t>SKÅNE LÄN</t>
        </is>
      </c>
      <c r="E737" t="inlineStr">
        <is>
          <t>HÄSSLEHOLM</t>
        </is>
      </c>
      <c r="F737" t="inlineStr">
        <is>
          <t>Kyrkan</t>
        </is>
      </c>
      <c r="G737" t="n">
        <v>9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s="2" t="inlineStr"/>
    </row>
    <row r="738" ht="15" customHeight="1">
      <c r="A738" t="inlineStr">
        <is>
          <t>A 61625-2022</t>
        </is>
      </c>
      <c r="B738" s="1" t="n">
        <v>44916</v>
      </c>
      <c r="C738" s="1" t="n">
        <v>45190</v>
      </c>
      <c r="D738" t="inlineStr">
        <is>
          <t>SKÅNE LÄN</t>
        </is>
      </c>
      <c r="E738" t="inlineStr">
        <is>
          <t>HÄSSLEHOLM</t>
        </is>
      </c>
      <c r="G738" t="n">
        <v>2.4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s="2" t="inlineStr"/>
    </row>
    <row r="739" ht="15" customHeight="1">
      <c r="A739" t="inlineStr">
        <is>
          <t>A 61909-2022</t>
        </is>
      </c>
      <c r="B739" s="1" t="n">
        <v>44917</v>
      </c>
      <c r="C739" s="1" t="n">
        <v>45190</v>
      </c>
      <c r="D739" t="inlineStr">
        <is>
          <t>SKÅNE LÄN</t>
        </is>
      </c>
      <c r="E739" t="inlineStr">
        <is>
          <t>HÄSSLEHOLM</t>
        </is>
      </c>
      <c r="G739" t="n">
        <v>0.8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s="2" t="inlineStr"/>
    </row>
    <row r="740" ht="15" customHeight="1">
      <c r="A740" t="inlineStr">
        <is>
          <t>A 62234-2022</t>
        </is>
      </c>
      <c r="B740" s="1" t="n">
        <v>44922</v>
      </c>
      <c r="C740" s="1" t="n">
        <v>45190</v>
      </c>
      <c r="D740" t="inlineStr">
        <is>
          <t>SKÅNE LÄN</t>
        </is>
      </c>
      <c r="E740" t="inlineStr">
        <is>
          <t>HÄSSLEHOLM</t>
        </is>
      </c>
      <c r="G740" t="n">
        <v>1.3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s="2" t="inlineStr"/>
    </row>
    <row r="741" ht="15" customHeight="1">
      <c r="A741" t="inlineStr">
        <is>
          <t>A 876-2023</t>
        </is>
      </c>
      <c r="B741" s="1" t="n">
        <v>44931</v>
      </c>
      <c r="C741" s="1" t="n">
        <v>45190</v>
      </c>
      <c r="D741" t="inlineStr">
        <is>
          <t>SKÅNE LÄN</t>
        </is>
      </c>
      <c r="E741" t="inlineStr">
        <is>
          <t>HÄSSLEHOLM</t>
        </is>
      </c>
      <c r="G741" t="n">
        <v>1.3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s="2" t="inlineStr"/>
    </row>
    <row r="742" ht="15" customHeight="1">
      <c r="A742" t="inlineStr">
        <is>
          <t>A 1553-2023</t>
        </is>
      </c>
      <c r="B742" s="1" t="n">
        <v>44937</v>
      </c>
      <c r="C742" s="1" t="n">
        <v>45190</v>
      </c>
      <c r="D742" t="inlineStr">
        <is>
          <t>SKÅNE LÄN</t>
        </is>
      </c>
      <c r="E742" t="inlineStr">
        <is>
          <t>HÄSSLEHOLM</t>
        </is>
      </c>
      <c r="G742" t="n">
        <v>0.9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s="2" t="inlineStr"/>
    </row>
    <row r="743" ht="15" customHeight="1">
      <c r="A743" t="inlineStr">
        <is>
          <t>A 1560-2023</t>
        </is>
      </c>
      <c r="B743" s="1" t="n">
        <v>44937</v>
      </c>
      <c r="C743" s="1" t="n">
        <v>45190</v>
      </c>
      <c r="D743" t="inlineStr">
        <is>
          <t>SKÅNE LÄN</t>
        </is>
      </c>
      <c r="E743" t="inlineStr">
        <is>
          <t>HÄSSLEHOLM</t>
        </is>
      </c>
      <c r="G743" t="n">
        <v>6.8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s="2" t="inlineStr"/>
    </row>
    <row r="744" ht="15" customHeight="1">
      <c r="A744" t="inlineStr">
        <is>
          <t>A 1557-2023</t>
        </is>
      </c>
      <c r="B744" s="1" t="n">
        <v>44937</v>
      </c>
      <c r="C744" s="1" t="n">
        <v>45190</v>
      </c>
      <c r="D744" t="inlineStr">
        <is>
          <t>SKÅNE LÄN</t>
        </is>
      </c>
      <c r="E744" t="inlineStr">
        <is>
          <t>HÄSSLEHOLM</t>
        </is>
      </c>
      <c r="G744" t="n">
        <v>1.5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s="2" t="inlineStr"/>
    </row>
    <row r="745" ht="15" customHeight="1">
      <c r="A745" t="inlineStr">
        <is>
          <t>A 2663-2023</t>
        </is>
      </c>
      <c r="B745" s="1" t="n">
        <v>44942</v>
      </c>
      <c r="C745" s="1" t="n">
        <v>45190</v>
      </c>
      <c r="D745" t="inlineStr">
        <is>
          <t>SKÅNE LÄN</t>
        </is>
      </c>
      <c r="E745" t="inlineStr">
        <is>
          <t>HÄSSLEHOLM</t>
        </is>
      </c>
      <c r="F745" t="inlineStr">
        <is>
          <t>Kyrkan</t>
        </is>
      </c>
      <c r="G745" t="n">
        <v>0.8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s="2" t="inlineStr"/>
    </row>
    <row r="746" ht="15" customHeight="1">
      <c r="A746" t="inlineStr">
        <is>
          <t>A 2743-2023</t>
        </is>
      </c>
      <c r="B746" s="1" t="n">
        <v>44944</v>
      </c>
      <c r="C746" s="1" t="n">
        <v>45190</v>
      </c>
      <c r="D746" t="inlineStr">
        <is>
          <t>SKÅNE LÄN</t>
        </is>
      </c>
      <c r="E746" t="inlineStr">
        <is>
          <t>HÄSSLEHOLM</t>
        </is>
      </c>
      <c r="F746" t="inlineStr">
        <is>
          <t>Sveaskog</t>
        </is>
      </c>
      <c r="G746" t="n">
        <v>1.9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s="2" t="inlineStr"/>
    </row>
    <row r="747" ht="15" customHeight="1">
      <c r="A747" t="inlineStr">
        <is>
          <t>A 3069-2023</t>
        </is>
      </c>
      <c r="B747" s="1" t="n">
        <v>44946</v>
      </c>
      <c r="C747" s="1" t="n">
        <v>45190</v>
      </c>
      <c r="D747" t="inlineStr">
        <is>
          <t>SKÅNE LÄN</t>
        </is>
      </c>
      <c r="E747" t="inlineStr">
        <is>
          <t>HÄSSLEHOLM</t>
        </is>
      </c>
      <c r="G747" t="n">
        <v>3.7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s="2" t="inlineStr"/>
    </row>
    <row r="748" ht="15" customHeight="1">
      <c r="A748" t="inlineStr">
        <is>
          <t>A 3349-2023</t>
        </is>
      </c>
      <c r="B748" s="1" t="n">
        <v>44949</v>
      </c>
      <c r="C748" s="1" t="n">
        <v>45190</v>
      </c>
      <c r="D748" t="inlineStr">
        <is>
          <t>SKÅNE LÄN</t>
        </is>
      </c>
      <c r="E748" t="inlineStr">
        <is>
          <t>HÄSSLEHOLM</t>
        </is>
      </c>
      <c r="G748" t="n">
        <v>2.3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s="2" t="inlineStr"/>
    </row>
    <row r="749" ht="15" customHeight="1">
      <c r="A749" t="inlineStr">
        <is>
          <t>A 3364-2023</t>
        </is>
      </c>
      <c r="B749" s="1" t="n">
        <v>44949</v>
      </c>
      <c r="C749" s="1" t="n">
        <v>45190</v>
      </c>
      <c r="D749" t="inlineStr">
        <is>
          <t>SKÅNE LÄN</t>
        </is>
      </c>
      <c r="E749" t="inlineStr">
        <is>
          <t>HÄSSLEHOLM</t>
        </is>
      </c>
      <c r="G749" t="n">
        <v>5.1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s="2" t="inlineStr"/>
    </row>
    <row r="750" ht="15" customHeight="1">
      <c r="A750" t="inlineStr">
        <is>
          <t>A 3457-2023</t>
        </is>
      </c>
      <c r="B750" s="1" t="n">
        <v>44949</v>
      </c>
      <c r="C750" s="1" t="n">
        <v>45190</v>
      </c>
      <c r="D750" t="inlineStr">
        <is>
          <t>SKÅNE LÄN</t>
        </is>
      </c>
      <c r="E750" t="inlineStr">
        <is>
          <t>HÄSSLEHOLM</t>
        </is>
      </c>
      <c r="G750" t="n">
        <v>0.8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s="2" t="inlineStr"/>
    </row>
    <row r="751" ht="15" customHeight="1">
      <c r="A751" t="inlineStr">
        <is>
          <t>A 3291-2023</t>
        </is>
      </c>
      <c r="B751" s="1" t="n">
        <v>44949</v>
      </c>
      <c r="C751" s="1" t="n">
        <v>45190</v>
      </c>
      <c r="D751" t="inlineStr">
        <is>
          <t>SKÅNE LÄN</t>
        </is>
      </c>
      <c r="E751" t="inlineStr">
        <is>
          <t>HÄSSLEHOLM</t>
        </is>
      </c>
      <c r="G751" t="n">
        <v>3.6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s="2" t="inlineStr"/>
    </row>
    <row r="752" ht="15" customHeight="1">
      <c r="A752" t="inlineStr">
        <is>
          <t>A 3455-2023</t>
        </is>
      </c>
      <c r="B752" s="1" t="n">
        <v>44949</v>
      </c>
      <c r="C752" s="1" t="n">
        <v>45190</v>
      </c>
      <c r="D752" t="inlineStr">
        <is>
          <t>SKÅNE LÄN</t>
        </is>
      </c>
      <c r="E752" t="inlineStr">
        <is>
          <t>HÄSSLEHOLM</t>
        </is>
      </c>
      <c r="G752" t="n">
        <v>1.7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s="2" t="inlineStr"/>
    </row>
    <row r="753" ht="15" customHeight="1">
      <c r="A753" t="inlineStr">
        <is>
          <t>A 3325-2023</t>
        </is>
      </c>
      <c r="B753" s="1" t="n">
        <v>44949</v>
      </c>
      <c r="C753" s="1" t="n">
        <v>45190</v>
      </c>
      <c r="D753" t="inlineStr">
        <is>
          <t>SKÅNE LÄN</t>
        </is>
      </c>
      <c r="E753" t="inlineStr">
        <is>
          <t>HÄSSLEHOLM</t>
        </is>
      </c>
      <c r="G753" t="n">
        <v>1.3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s="2" t="inlineStr"/>
    </row>
    <row r="754" ht="15" customHeight="1">
      <c r="A754" t="inlineStr">
        <is>
          <t>A 3452-2023</t>
        </is>
      </c>
      <c r="B754" s="1" t="n">
        <v>44949</v>
      </c>
      <c r="C754" s="1" t="n">
        <v>45190</v>
      </c>
      <c r="D754" t="inlineStr">
        <is>
          <t>SKÅNE LÄN</t>
        </is>
      </c>
      <c r="E754" t="inlineStr">
        <is>
          <t>HÄSSLEHOLM</t>
        </is>
      </c>
      <c r="G754" t="n">
        <v>1.3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s="2" t="inlineStr"/>
    </row>
    <row r="755" ht="15" customHeight="1">
      <c r="A755" t="inlineStr">
        <is>
          <t>A 3531-2023</t>
        </is>
      </c>
      <c r="B755" s="1" t="n">
        <v>44950</v>
      </c>
      <c r="C755" s="1" t="n">
        <v>45190</v>
      </c>
      <c r="D755" t="inlineStr">
        <is>
          <t>SKÅNE LÄN</t>
        </is>
      </c>
      <c r="E755" t="inlineStr">
        <is>
          <t>HÄSSLEHOLM</t>
        </is>
      </c>
      <c r="G755" t="n">
        <v>10.1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s="2" t="inlineStr"/>
    </row>
    <row r="756" ht="15" customHeight="1">
      <c r="A756" t="inlineStr">
        <is>
          <t>A 4187-2023</t>
        </is>
      </c>
      <c r="B756" s="1" t="n">
        <v>44953</v>
      </c>
      <c r="C756" s="1" t="n">
        <v>45190</v>
      </c>
      <c r="D756" t="inlineStr">
        <is>
          <t>SKÅNE LÄN</t>
        </is>
      </c>
      <c r="E756" t="inlineStr">
        <is>
          <t>HÄSSLEHOLM</t>
        </is>
      </c>
      <c r="G756" t="n">
        <v>3.2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s="2" t="inlineStr"/>
    </row>
    <row r="757" ht="15" customHeight="1">
      <c r="A757" t="inlineStr">
        <is>
          <t>A 4140-2023</t>
        </is>
      </c>
      <c r="B757" s="1" t="n">
        <v>44953</v>
      </c>
      <c r="C757" s="1" t="n">
        <v>45190</v>
      </c>
      <c r="D757" t="inlineStr">
        <is>
          <t>SKÅNE LÄN</t>
        </is>
      </c>
      <c r="E757" t="inlineStr">
        <is>
          <t>HÄSSLEHOLM</t>
        </is>
      </c>
      <c r="G757" t="n">
        <v>10.6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s="2" t="inlineStr"/>
    </row>
    <row r="758" ht="15" customHeight="1">
      <c r="A758" t="inlineStr">
        <is>
          <t>A 5754-2023</t>
        </is>
      </c>
      <c r="B758" s="1" t="n">
        <v>44958</v>
      </c>
      <c r="C758" s="1" t="n">
        <v>45190</v>
      </c>
      <c r="D758" t="inlineStr">
        <is>
          <t>SKÅNE LÄN</t>
        </is>
      </c>
      <c r="E758" t="inlineStr">
        <is>
          <t>HÄSSLEHOLM</t>
        </is>
      </c>
      <c r="G758" t="n">
        <v>0.7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s="2" t="inlineStr"/>
    </row>
    <row r="759" ht="15" customHeight="1">
      <c r="A759" t="inlineStr">
        <is>
          <t>A 5306-2023</t>
        </is>
      </c>
      <c r="B759" s="1" t="n">
        <v>44959</v>
      </c>
      <c r="C759" s="1" t="n">
        <v>45190</v>
      </c>
      <c r="D759" t="inlineStr">
        <is>
          <t>SKÅNE LÄN</t>
        </is>
      </c>
      <c r="E759" t="inlineStr">
        <is>
          <t>HÄSSLEHOLM</t>
        </is>
      </c>
      <c r="G759" t="n">
        <v>3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s="2" t="inlineStr"/>
    </row>
    <row r="760" ht="15" customHeight="1">
      <c r="A760" t="inlineStr">
        <is>
          <t>A 5316-2023</t>
        </is>
      </c>
      <c r="B760" s="1" t="n">
        <v>44959</v>
      </c>
      <c r="C760" s="1" t="n">
        <v>45190</v>
      </c>
      <c r="D760" t="inlineStr">
        <is>
          <t>SKÅNE LÄN</t>
        </is>
      </c>
      <c r="E760" t="inlineStr">
        <is>
          <t>HÄSSLEHOLM</t>
        </is>
      </c>
      <c r="G760" t="n">
        <v>2.1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s="2" t="inlineStr"/>
    </row>
    <row r="761" ht="15" customHeight="1">
      <c r="A761" t="inlineStr">
        <is>
          <t>A 5971-2023</t>
        </is>
      </c>
      <c r="B761" s="1" t="n">
        <v>44959</v>
      </c>
      <c r="C761" s="1" t="n">
        <v>45190</v>
      </c>
      <c r="D761" t="inlineStr">
        <is>
          <t>SKÅNE LÄN</t>
        </is>
      </c>
      <c r="E761" t="inlineStr">
        <is>
          <t>HÄSSLEHOLM</t>
        </is>
      </c>
      <c r="G761" t="n">
        <v>3.4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s="2" t="inlineStr"/>
    </row>
    <row r="762" ht="15" customHeight="1">
      <c r="A762" t="inlineStr">
        <is>
          <t>A 5502-2023</t>
        </is>
      </c>
      <c r="B762" s="1" t="n">
        <v>44960</v>
      </c>
      <c r="C762" s="1" t="n">
        <v>45190</v>
      </c>
      <c r="D762" t="inlineStr">
        <is>
          <t>SKÅNE LÄN</t>
        </is>
      </c>
      <c r="E762" t="inlineStr">
        <is>
          <t>HÄSSLEHOLM</t>
        </is>
      </c>
      <c r="F762" t="inlineStr">
        <is>
          <t>Övriga Aktiebolag</t>
        </is>
      </c>
      <c r="G762" t="n">
        <v>0.6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s="2" t="inlineStr"/>
    </row>
    <row r="763" ht="15" customHeight="1">
      <c r="A763" t="inlineStr">
        <is>
          <t>A 6842-2023</t>
        </is>
      </c>
      <c r="B763" s="1" t="n">
        <v>44967</v>
      </c>
      <c r="C763" s="1" t="n">
        <v>45190</v>
      </c>
      <c r="D763" t="inlineStr">
        <is>
          <t>SKÅNE LÄN</t>
        </is>
      </c>
      <c r="E763" t="inlineStr">
        <is>
          <t>HÄSSLEHOLM</t>
        </is>
      </c>
      <c r="G763" t="n">
        <v>1.9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s="2" t="inlineStr"/>
    </row>
    <row r="764" ht="15" customHeight="1">
      <c r="A764" t="inlineStr">
        <is>
          <t>A 6845-2023</t>
        </is>
      </c>
      <c r="B764" s="1" t="n">
        <v>44967</v>
      </c>
      <c r="C764" s="1" t="n">
        <v>45190</v>
      </c>
      <c r="D764" t="inlineStr">
        <is>
          <t>SKÅNE LÄN</t>
        </is>
      </c>
      <c r="E764" t="inlineStr">
        <is>
          <t>HÄSSLEHOLM</t>
        </is>
      </c>
      <c r="G764" t="n">
        <v>1.4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s="2" t="inlineStr"/>
    </row>
    <row r="765" ht="15" customHeight="1">
      <c r="A765" t="inlineStr">
        <is>
          <t>A 6835-2023</t>
        </is>
      </c>
      <c r="B765" s="1" t="n">
        <v>44967</v>
      </c>
      <c r="C765" s="1" t="n">
        <v>45190</v>
      </c>
      <c r="D765" t="inlineStr">
        <is>
          <t>SKÅNE LÄN</t>
        </is>
      </c>
      <c r="E765" t="inlineStr">
        <is>
          <t>HÄSSLEHOLM</t>
        </is>
      </c>
      <c r="G765" t="n">
        <v>4.8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s="2" t="inlineStr"/>
    </row>
    <row r="766" ht="15" customHeight="1">
      <c r="A766" t="inlineStr">
        <is>
          <t>A 6836-2023</t>
        </is>
      </c>
      <c r="B766" s="1" t="n">
        <v>44967</v>
      </c>
      <c r="C766" s="1" t="n">
        <v>45190</v>
      </c>
      <c r="D766" t="inlineStr">
        <is>
          <t>SKÅNE LÄN</t>
        </is>
      </c>
      <c r="E766" t="inlineStr">
        <is>
          <t>HÄSSLEHOLM</t>
        </is>
      </c>
      <c r="G766" t="n">
        <v>3.5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s="2" t="inlineStr"/>
    </row>
    <row r="767" ht="15" customHeight="1">
      <c r="A767" t="inlineStr">
        <is>
          <t>A 7481-2023</t>
        </is>
      </c>
      <c r="B767" s="1" t="n">
        <v>44971</v>
      </c>
      <c r="C767" s="1" t="n">
        <v>45190</v>
      </c>
      <c r="D767" t="inlineStr">
        <is>
          <t>SKÅNE LÄN</t>
        </is>
      </c>
      <c r="E767" t="inlineStr">
        <is>
          <t>HÄSSLEHOLM</t>
        </is>
      </c>
      <c r="G767" t="n">
        <v>1.4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s="2" t="inlineStr"/>
    </row>
    <row r="768" ht="15" customHeight="1">
      <c r="A768" t="inlineStr">
        <is>
          <t>A 8378-2023</t>
        </is>
      </c>
      <c r="B768" s="1" t="n">
        <v>44971</v>
      </c>
      <c r="C768" s="1" t="n">
        <v>45190</v>
      </c>
      <c r="D768" t="inlineStr">
        <is>
          <t>SKÅNE LÄN</t>
        </is>
      </c>
      <c r="E768" t="inlineStr">
        <is>
          <t>HÄSSLEHOLM</t>
        </is>
      </c>
      <c r="G768" t="n">
        <v>1.2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s="2" t="inlineStr"/>
    </row>
    <row r="769" ht="15" customHeight="1">
      <c r="A769" t="inlineStr">
        <is>
          <t>A 8246-2023</t>
        </is>
      </c>
      <c r="B769" s="1" t="n">
        <v>44974</v>
      </c>
      <c r="C769" s="1" t="n">
        <v>45190</v>
      </c>
      <c r="D769" t="inlineStr">
        <is>
          <t>SKÅNE LÄN</t>
        </is>
      </c>
      <c r="E769" t="inlineStr">
        <is>
          <t>HÄSSLEHOLM</t>
        </is>
      </c>
      <c r="G769" t="n">
        <v>1.6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s="2" t="inlineStr"/>
    </row>
    <row r="770" ht="15" customHeight="1">
      <c r="A770" t="inlineStr">
        <is>
          <t>A 8244-2023</t>
        </is>
      </c>
      <c r="B770" s="1" t="n">
        <v>44974</v>
      </c>
      <c r="C770" s="1" t="n">
        <v>45190</v>
      </c>
      <c r="D770" t="inlineStr">
        <is>
          <t>SKÅNE LÄN</t>
        </is>
      </c>
      <c r="E770" t="inlineStr">
        <is>
          <t>HÄSSLEHOLM</t>
        </is>
      </c>
      <c r="G770" t="n">
        <v>1.2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s="2" t="inlineStr"/>
    </row>
    <row r="771" ht="15" customHeight="1">
      <c r="A771" t="inlineStr">
        <is>
          <t>A 8249-2023</t>
        </is>
      </c>
      <c r="B771" s="1" t="n">
        <v>44974</v>
      </c>
      <c r="C771" s="1" t="n">
        <v>45190</v>
      </c>
      <c r="D771" t="inlineStr">
        <is>
          <t>SKÅNE LÄN</t>
        </is>
      </c>
      <c r="E771" t="inlineStr">
        <is>
          <t>HÄSSLEHOLM</t>
        </is>
      </c>
      <c r="G771" t="n">
        <v>5.8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s="2" t="inlineStr"/>
    </row>
    <row r="772" ht="15" customHeight="1">
      <c r="A772" t="inlineStr">
        <is>
          <t>A 8250-2023</t>
        </is>
      </c>
      <c r="B772" s="1" t="n">
        <v>44974</v>
      </c>
      <c r="C772" s="1" t="n">
        <v>45190</v>
      </c>
      <c r="D772" t="inlineStr">
        <is>
          <t>SKÅNE LÄN</t>
        </is>
      </c>
      <c r="E772" t="inlineStr">
        <is>
          <t>HÄSSLEHOLM</t>
        </is>
      </c>
      <c r="G772" t="n">
        <v>3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s="2" t="inlineStr"/>
    </row>
    <row r="773" ht="15" customHeight="1">
      <c r="A773" t="inlineStr">
        <is>
          <t>A 9375-2023</t>
        </is>
      </c>
      <c r="B773" s="1" t="n">
        <v>44981</v>
      </c>
      <c r="C773" s="1" t="n">
        <v>45190</v>
      </c>
      <c r="D773" t="inlineStr">
        <is>
          <t>SKÅNE LÄN</t>
        </is>
      </c>
      <c r="E773" t="inlineStr">
        <is>
          <t>HÄSSLEHOLM</t>
        </is>
      </c>
      <c r="G773" t="n">
        <v>0.5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s="2" t="inlineStr"/>
    </row>
    <row r="774" ht="15" customHeight="1">
      <c r="A774" t="inlineStr">
        <is>
          <t>A 9692-2023</t>
        </is>
      </c>
      <c r="B774" s="1" t="n">
        <v>44984</v>
      </c>
      <c r="C774" s="1" t="n">
        <v>45190</v>
      </c>
      <c r="D774" t="inlineStr">
        <is>
          <t>SKÅNE LÄN</t>
        </is>
      </c>
      <c r="E774" t="inlineStr">
        <is>
          <t>HÄSSLEHOLM</t>
        </is>
      </c>
      <c r="G774" t="n">
        <v>1.6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s="2" t="inlineStr"/>
    </row>
    <row r="775" ht="15" customHeight="1">
      <c r="A775" t="inlineStr">
        <is>
          <t>A 9697-2023</t>
        </is>
      </c>
      <c r="B775" s="1" t="n">
        <v>44984</v>
      </c>
      <c r="C775" s="1" t="n">
        <v>45190</v>
      </c>
      <c r="D775" t="inlineStr">
        <is>
          <t>SKÅNE LÄN</t>
        </is>
      </c>
      <c r="E775" t="inlineStr">
        <is>
          <t>HÄSSLEHOLM</t>
        </is>
      </c>
      <c r="G775" t="n">
        <v>0.3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s="2" t="inlineStr"/>
    </row>
    <row r="776" ht="15" customHeight="1">
      <c r="A776" t="inlineStr">
        <is>
          <t>A 10897-2023</t>
        </is>
      </c>
      <c r="B776" s="1" t="n">
        <v>44985</v>
      </c>
      <c r="C776" s="1" t="n">
        <v>45190</v>
      </c>
      <c r="D776" t="inlineStr">
        <is>
          <t>SKÅNE LÄN</t>
        </is>
      </c>
      <c r="E776" t="inlineStr">
        <is>
          <t>HÄSSLEHOLM</t>
        </is>
      </c>
      <c r="G776" t="n">
        <v>0.7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s="2" t="inlineStr"/>
    </row>
    <row r="777" ht="15" customHeight="1">
      <c r="A777" t="inlineStr">
        <is>
          <t>A 10277-2023</t>
        </is>
      </c>
      <c r="B777" s="1" t="n">
        <v>44986</v>
      </c>
      <c r="C777" s="1" t="n">
        <v>45190</v>
      </c>
      <c r="D777" t="inlineStr">
        <is>
          <t>SKÅNE LÄN</t>
        </is>
      </c>
      <c r="E777" t="inlineStr">
        <is>
          <t>HÄSSLEHOLM</t>
        </is>
      </c>
      <c r="G777" t="n">
        <v>0.6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s="2" t="inlineStr"/>
    </row>
    <row r="778" ht="15" customHeight="1">
      <c r="A778" t="inlineStr">
        <is>
          <t>A 10290-2023</t>
        </is>
      </c>
      <c r="B778" s="1" t="n">
        <v>44986</v>
      </c>
      <c r="C778" s="1" t="n">
        <v>45190</v>
      </c>
      <c r="D778" t="inlineStr">
        <is>
          <t>SKÅNE LÄN</t>
        </is>
      </c>
      <c r="E778" t="inlineStr">
        <is>
          <t>HÄSSLEHOLM</t>
        </is>
      </c>
      <c r="G778" t="n">
        <v>1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s="2" t="inlineStr"/>
    </row>
    <row r="779" ht="15" customHeight="1">
      <c r="A779" t="inlineStr">
        <is>
          <t>A 11121-2023</t>
        </is>
      </c>
      <c r="B779" s="1" t="n">
        <v>44986</v>
      </c>
      <c r="C779" s="1" t="n">
        <v>45190</v>
      </c>
      <c r="D779" t="inlineStr">
        <is>
          <t>SKÅNE LÄN</t>
        </is>
      </c>
      <c r="E779" t="inlineStr">
        <is>
          <t>HÄSSLEHOLM</t>
        </is>
      </c>
      <c r="F779" t="inlineStr">
        <is>
          <t>Kommuner</t>
        </is>
      </c>
      <c r="G779" t="n">
        <v>5.8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s="2" t="inlineStr"/>
    </row>
    <row r="780" ht="15" customHeight="1">
      <c r="A780" t="inlineStr">
        <is>
          <t>A 10270-2023</t>
        </is>
      </c>
      <c r="B780" s="1" t="n">
        <v>44986</v>
      </c>
      <c r="C780" s="1" t="n">
        <v>45190</v>
      </c>
      <c r="D780" t="inlineStr">
        <is>
          <t>SKÅNE LÄN</t>
        </is>
      </c>
      <c r="E780" t="inlineStr">
        <is>
          <t>HÄSSLEHOLM</t>
        </is>
      </c>
      <c r="G780" t="n">
        <v>1.7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s="2" t="inlineStr"/>
    </row>
    <row r="781" ht="15" customHeight="1">
      <c r="A781" t="inlineStr">
        <is>
          <t>A 11116-2023</t>
        </is>
      </c>
      <c r="B781" s="1" t="n">
        <v>44986</v>
      </c>
      <c r="C781" s="1" t="n">
        <v>45190</v>
      </c>
      <c r="D781" t="inlineStr">
        <is>
          <t>SKÅNE LÄN</t>
        </is>
      </c>
      <c r="E781" t="inlineStr">
        <is>
          <t>HÄSSLEHOLM</t>
        </is>
      </c>
      <c r="F781" t="inlineStr">
        <is>
          <t>Kommuner</t>
        </is>
      </c>
      <c r="G781" t="n">
        <v>15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s="2" t="inlineStr"/>
    </row>
    <row r="782" ht="15" customHeight="1">
      <c r="A782" t="inlineStr">
        <is>
          <t>A 10389-2023</t>
        </is>
      </c>
      <c r="B782" s="1" t="n">
        <v>44987</v>
      </c>
      <c r="C782" s="1" t="n">
        <v>45190</v>
      </c>
      <c r="D782" t="inlineStr">
        <is>
          <t>SKÅNE LÄN</t>
        </is>
      </c>
      <c r="E782" t="inlineStr">
        <is>
          <t>HÄSSLEHOLM</t>
        </is>
      </c>
      <c r="G782" t="n">
        <v>0.6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s="2" t="inlineStr"/>
    </row>
    <row r="783" ht="15" customHeight="1">
      <c r="A783" t="inlineStr">
        <is>
          <t>A 11240-2023</t>
        </is>
      </c>
      <c r="B783" s="1" t="n">
        <v>44992</v>
      </c>
      <c r="C783" s="1" t="n">
        <v>45190</v>
      </c>
      <c r="D783" t="inlineStr">
        <is>
          <t>SKÅNE LÄN</t>
        </is>
      </c>
      <c r="E783" t="inlineStr">
        <is>
          <t>HÄSSLEHOLM</t>
        </is>
      </c>
      <c r="G783" t="n">
        <v>2.1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s="2" t="inlineStr"/>
    </row>
    <row r="784" ht="15" customHeight="1">
      <c r="A784" t="inlineStr">
        <is>
          <t>A 11237-2023</t>
        </is>
      </c>
      <c r="B784" s="1" t="n">
        <v>44992</v>
      </c>
      <c r="C784" s="1" t="n">
        <v>45190</v>
      </c>
      <c r="D784" t="inlineStr">
        <is>
          <t>SKÅNE LÄN</t>
        </is>
      </c>
      <c r="E784" t="inlineStr">
        <is>
          <t>HÄSSLEHOLM</t>
        </is>
      </c>
      <c r="G784" t="n">
        <v>5.8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s="2" t="inlineStr"/>
    </row>
    <row r="785" ht="15" customHeight="1">
      <c r="A785" t="inlineStr">
        <is>
          <t>A 11715-2023</t>
        </is>
      </c>
      <c r="B785" s="1" t="n">
        <v>44992</v>
      </c>
      <c r="C785" s="1" t="n">
        <v>45190</v>
      </c>
      <c r="D785" t="inlineStr">
        <is>
          <t>SKÅNE LÄN</t>
        </is>
      </c>
      <c r="E785" t="inlineStr">
        <is>
          <t>HÄSSLEHOLM</t>
        </is>
      </c>
      <c r="F785" t="inlineStr">
        <is>
          <t>Övriga Aktiebolag</t>
        </is>
      </c>
      <c r="G785" t="n">
        <v>2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s="2" t="inlineStr"/>
    </row>
    <row r="786" ht="15" customHeight="1">
      <c r="A786" t="inlineStr">
        <is>
          <t>A 11681-2023</t>
        </is>
      </c>
      <c r="B786" s="1" t="n">
        <v>44992</v>
      </c>
      <c r="C786" s="1" t="n">
        <v>45190</v>
      </c>
      <c r="D786" t="inlineStr">
        <is>
          <t>SKÅNE LÄN</t>
        </is>
      </c>
      <c r="E786" t="inlineStr">
        <is>
          <t>HÄSSLEHOLM</t>
        </is>
      </c>
      <c r="F786" t="inlineStr">
        <is>
          <t>Övriga Aktiebolag</t>
        </is>
      </c>
      <c r="G786" t="n">
        <v>1.6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s="2" t="inlineStr"/>
    </row>
    <row r="787" ht="15" customHeight="1">
      <c r="A787" t="inlineStr">
        <is>
          <t>A 11759-2023</t>
        </is>
      </c>
      <c r="B787" s="1" t="n">
        <v>44994</v>
      </c>
      <c r="C787" s="1" t="n">
        <v>45190</v>
      </c>
      <c r="D787" t="inlineStr">
        <is>
          <t>SKÅNE LÄN</t>
        </is>
      </c>
      <c r="E787" t="inlineStr">
        <is>
          <t>HÄSSLEHOLM</t>
        </is>
      </c>
      <c r="G787" t="n">
        <v>2.8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s="2" t="inlineStr"/>
    </row>
    <row r="788" ht="15" customHeight="1">
      <c r="A788" t="inlineStr">
        <is>
          <t>A 11840-2023</t>
        </is>
      </c>
      <c r="B788" s="1" t="n">
        <v>44995</v>
      </c>
      <c r="C788" s="1" t="n">
        <v>45190</v>
      </c>
      <c r="D788" t="inlineStr">
        <is>
          <t>SKÅNE LÄN</t>
        </is>
      </c>
      <c r="E788" t="inlineStr">
        <is>
          <t>HÄSSLEHOLM</t>
        </is>
      </c>
      <c r="G788" t="n">
        <v>1.5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s="2" t="inlineStr"/>
    </row>
    <row r="789" ht="15" customHeight="1">
      <c r="A789" t="inlineStr">
        <is>
          <t>A 12346-2023</t>
        </is>
      </c>
      <c r="B789" s="1" t="n">
        <v>44999</v>
      </c>
      <c r="C789" s="1" t="n">
        <v>45190</v>
      </c>
      <c r="D789" t="inlineStr">
        <is>
          <t>SKÅNE LÄN</t>
        </is>
      </c>
      <c r="E789" t="inlineStr">
        <is>
          <t>HÄSSLEHOLM</t>
        </is>
      </c>
      <c r="G789" t="n">
        <v>0.8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s="2" t="inlineStr"/>
    </row>
    <row r="790" ht="15" customHeight="1">
      <c r="A790" t="inlineStr">
        <is>
          <t>A 12344-2023</t>
        </is>
      </c>
      <c r="B790" s="1" t="n">
        <v>44999</v>
      </c>
      <c r="C790" s="1" t="n">
        <v>45190</v>
      </c>
      <c r="D790" t="inlineStr">
        <is>
          <t>SKÅNE LÄN</t>
        </is>
      </c>
      <c r="E790" t="inlineStr">
        <is>
          <t>HÄSSLEHOLM</t>
        </is>
      </c>
      <c r="G790" t="n">
        <v>2.4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s="2" t="inlineStr"/>
    </row>
    <row r="791" ht="15" customHeight="1">
      <c r="A791" t="inlineStr">
        <is>
          <t>A 12570-2023</t>
        </is>
      </c>
      <c r="B791" s="1" t="n">
        <v>44999</v>
      </c>
      <c r="C791" s="1" t="n">
        <v>45190</v>
      </c>
      <c r="D791" t="inlineStr">
        <is>
          <t>SKÅNE LÄN</t>
        </is>
      </c>
      <c r="E791" t="inlineStr">
        <is>
          <t>HÄSSLEHOLM</t>
        </is>
      </c>
      <c r="G791" t="n">
        <v>3.4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s="2" t="inlineStr"/>
    </row>
    <row r="792" ht="15" customHeight="1">
      <c r="A792" t="inlineStr">
        <is>
          <t>A 12839-2023</t>
        </is>
      </c>
      <c r="B792" s="1" t="n">
        <v>45000</v>
      </c>
      <c r="C792" s="1" t="n">
        <v>45190</v>
      </c>
      <c r="D792" t="inlineStr">
        <is>
          <t>SKÅNE LÄN</t>
        </is>
      </c>
      <c r="E792" t="inlineStr">
        <is>
          <t>HÄSSLEHOLM</t>
        </is>
      </c>
      <c r="G792" t="n">
        <v>5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s="2" t="inlineStr"/>
    </row>
    <row r="793" ht="15" customHeight="1">
      <c r="A793" t="inlineStr">
        <is>
          <t>A 13087-2023</t>
        </is>
      </c>
      <c r="B793" s="1" t="n">
        <v>45001</v>
      </c>
      <c r="C793" s="1" t="n">
        <v>45190</v>
      </c>
      <c r="D793" t="inlineStr">
        <is>
          <t>SKÅNE LÄN</t>
        </is>
      </c>
      <c r="E793" t="inlineStr">
        <is>
          <t>HÄSSLEHOLM</t>
        </is>
      </c>
      <c r="G793" t="n">
        <v>3.8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s="2" t="inlineStr"/>
    </row>
    <row r="794" ht="15" customHeight="1">
      <c r="A794" t="inlineStr">
        <is>
          <t>A 13358-2023</t>
        </is>
      </c>
      <c r="B794" s="1" t="n">
        <v>45005</v>
      </c>
      <c r="C794" s="1" t="n">
        <v>45190</v>
      </c>
      <c r="D794" t="inlineStr">
        <is>
          <t>SKÅNE LÄN</t>
        </is>
      </c>
      <c r="E794" t="inlineStr">
        <is>
          <t>HÄSSLEHOLM</t>
        </is>
      </c>
      <c r="F794" t="inlineStr">
        <is>
          <t>Övriga Aktiebolag</t>
        </is>
      </c>
      <c r="G794" t="n">
        <v>0.5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s="2" t="inlineStr"/>
    </row>
    <row r="795" ht="15" customHeight="1">
      <c r="A795" t="inlineStr">
        <is>
          <t>A 13954-2023</t>
        </is>
      </c>
      <c r="B795" s="1" t="n">
        <v>45008</v>
      </c>
      <c r="C795" s="1" t="n">
        <v>45190</v>
      </c>
      <c r="D795" t="inlineStr">
        <is>
          <t>SKÅNE LÄN</t>
        </is>
      </c>
      <c r="E795" t="inlineStr">
        <is>
          <t>HÄSSLEHOLM</t>
        </is>
      </c>
      <c r="G795" t="n">
        <v>1.9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s="2" t="inlineStr"/>
    </row>
    <row r="796" ht="15" customHeight="1">
      <c r="A796" t="inlineStr">
        <is>
          <t>A 13961-2023</t>
        </is>
      </c>
      <c r="B796" s="1" t="n">
        <v>45008</v>
      </c>
      <c r="C796" s="1" t="n">
        <v>45190</v>
      </c>
      <c r="D796" t="inlineStr">
        <is>
          <t>SKÅNE LÄN</t>
        </is>
      </c>
      <c r="E796" t="inlineStr">
        <is>
          <t>HÄSSLEHOLM</t>
        </is>
      </c>
      <c r="G796" t="n">
        <v>3.8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s="2" t="inlineStr"/>
    </row>
    <row r="797" ht="15" customHeight="1">
      <c r="A797" t="inlineStr">
        <is>
          <t>A 14002-2023</t>
        </is>
      </c>
      <c r="B797" s="1" t="n">
        <v>45008</v>
      </c>
      <c r="C797" s="1" t="n">
        <v>45190</v>
      </c>
      <c r="D797" t="inlineStr">
        <is>
          <t>SKÅNE LÄN</t>
        </is>
      </c>
      <c r="E797" t="inlineStr">
        <is>
          <t>HÄSSLEHOLM</t>
        </is>
      </c>
      <c r="G797" t="n">
        <v>3.6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s="2" t="inlineStr"/>
    </row>
    <row r="798" ht="15" customHeight="1">
      <c r="A798" t="inlineStr">
        <is>
          <t>A 14145-2023</t>
        </is>
      </c>
      <c r="B798" s="1" t="n">
        <v>45009</v>
      </c>
      <c r="C798" s="1" t="n">
        <v>45190</v>
      </c>
      <c r="D798" t="inlineStr">
        <is>
          <t>SKÅNE LÄN</t>
        </is>
      </c>
      <c r="E798" t="inlineStr">
        <is>
          <t>HÄSSLEHOLM</t>
        </is>
      </c>
      <c r="G798" t="n">
        <v>0.5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s="2" t="inlineStr"/>
    </row>
    <row r="799" ht="15" customHeight="1">
      <c r="A799" t="inlineStr">
        <is>
          <t>A 14633-2023</t>
        </is>
      </c>
      <c r="B799" s="1" t="n">
        <v>45013</v>
      </c>
      <c r="C799" s="1" t="n">
        <v>45190</v>
      </c>
      <c r="D799" t="inlineStr">
        <is>
          <t>SKÅNE LÄN</t>
        </is>
      </c>
      <c r="E799" t="inlineStr">
        <is>
          <t>HÄSSLEHOLM</t>
        </is>
      </c>
      <c r="G799" t="n">
        <v>1.4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s="2" t="inlineStr"/>
    </row>
    <row r="800" ht="15" customHeight="1">
      <c r="A800" t="inlineStr">
        <is>
          <t>A 14666-2023</t>
        </is>
      </c>
      <c r="B800" s="1" t="n">
        <v>45013</v>
      </c>
      <c r="C800" s="1" t="n">
        <v>45190</v>
      </c>
      <c r="D800" t="inlineStr">
        <is>
          <t>SKÅNE LÄN</t>
        </is>
      </c>
      <c r="E800" t="inlineStr">
        <is>
          <t>HÄSSLEHOLM</t>
        </is>
      </c>
      <c r="G800" t="n">
        <v>3.1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s="2" t="inlineStr"/>
    </row>
    <row r="801" ht="15" customHeight="1">
      <c r="A801" t="inlineStr">
        <is>
          <t>A 14939-2023</t>
        </is>
      </c>
      <c r="B801" s="1" t="n">
        <v>45014</v>
      </c>
      <c r="C801" s="1" t="n">
        <v>45190</v>
      </c>
      <c r="D801" t="inlineStr">
        <is>
          <t>SKÅNE LÄN</t>
        </is>
      </c>
      <c r="E801" t="inlineStr">
        <is>
          <t>HÄSSLEHOLM</t>
        </is>
      </c>
      <c r="G801" t="n">
        <v>0.9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s="2" t="inlineStr"/>
    </row>
    <row r="802" ht="15" customHeight="1">
      <c r="A802" t="inlineStr">
        <is>
          <t>A 14746-2023</t>
        </is>
      </c>
      <c r="B802" s="1" t="n">
        <v>45014</v>
      </c>
      <c r="C802" s="1" t="n">
        <v>45190</v>
      </c>
      <c r="D802" t="inlineStr">
        <is>
          <t>SKÅNE LÄN</t>
        </is>
      </c>
      <c r="E802" t="inlineStr">
        <is>
          <t>HÄSSLEHOLM</t>
        </is>
      </c>
      <c r="G802" t="n">
        <v>0.5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s="2" t="inlineStr"/>
    </row>
    <row r="803" ht="15" customHeight="1">
      <c r="A803" t="inlineStr">
        <is>
          <t>A 14744-2023</t>
        </is>
      </c>
      <c r="B803" s="1" t="n">
        <v>45014</v>
      </c>
      <c r="C803" s="1" t="n">
        <v>45190</v>
      </c>
      <c r="D803" t="inlineStr">
        <is>
          <t>SKÅNE LÄN</t>
        </is>
      </c>
      <c r="E803" t="inlineStr">
        <is>
          <t>HÄSSLEHOLM</t>
        </is>
      </c>
      <c r="G803" t="n">
        <v>1.6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s="2" t="inlineStr"/>
    </row>
    <row r="804" ht="15" customHeight="1">
      <c r="A804" t="inlineStr">
        <is>
          <t>A 15055-2023</t>
        </is>
      </c>
      <c r="B804" s="1" t="n">
        <v>45015</v>
      </c>
      <c r="C804" s="1" t="n">
        <v>45190</v>
      </c>
      <c r="D804" t="inlineStr">
        <is>
          <t>SKÅNE LÄN</t>
        </is>
      </c>
      <c r="E804" t="inlineStr">
        <is>
          <t>HÄSSLEHOLM</t>
        </is>
      </c>
      <c r="G804" t="n">
        <v>1.9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s="2" t="inlineStr"/>
    </row>
    <row r="805" ht="15" customHeight="1">
      <c r="A805" t="inlineStr">
        <is>
          <t>A 15053-2023</t>
        </is>
      </c>
      <c r="B805" s="1" t="n">
        <v>45015</v>
      </c>
      <c r="C805" s="1" t="n">
        <v>45190</v>
      </c>
      <c r="D805" t="inlineStr">
        <is>
          <t>SKÅNE LÄN</t>
        </is>
      </c>
      <c r="E805" t="inlineStr">
        <is>
          <t>HÄSSLEHOLM</t>
        </is>
      </c>
      <c r="G805" t="n">
        <v>1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s="2" t="inlineStr"/>
    </row>
    <row r="806" ht="15" customHeight="1">
      <c r="A806" t="inlineStr">
        <is>
          <t>A 15133-2023</t>
        </is>
      </c>
      <c r="B806" s="1" t="n">
        <v>45016</v>
      </c>
      <c r="C806" s="1" t="n">
        <v>45190</v>
      </c>
      <c r="D806" t="inlineStr">
        <is>
          <t>SKÅNE LÄN</t>
        </is>
      </c>
      <c r="E806" t="inlineStr">
        <is>
          <t>HÄSSLEHOLM</t>
        </is>
      </c>
      <c r="G806" t="n">
        <v>7.8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s="2" t="inlineStr"/>
    </row>
    <row r="807" ht="15" customHeight="1">
      <c r="A807" t="inlineStr">
        <is>
          <t>A 15546-2023</t>
        </is>
      </c>
      <c r="B807" s="1" t="n">
        <v>45018</v>
      </c>
      <c r="C807" s="1" t="n">
        <v>45190</v>
      </c>
      <c r="D807" t="inlineStr">
        <is>
          <t>SKÅNE LÄN</t>
        </is>
      </c>
      <c r="E807" t="inlineStr">
        <is>
          <t>HÄSSLEHOLM</t>
        </is>
      </c>
      <c r="G807" t="n">
        <v>4.2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s="2" t="inlineStr"/>
    </row>
    <row r="808" ht="15" customHeight="1">
      <c r="A808" t="inlineStr">
        <is>
          <t>A 15603-2023</t>
        </is>
      </c>
      <c r="B808" s="1" t="n">
        <v>45020</v>
      </c>
      <c r="C808" s="1" t="n">
        <v>45190</v>
      </c>
      <c r="D808" t="inlineStr">
        <is>
          <t>SKÅNE LÄN</t>
        </is>
      </c>
      <c r="E808" t="inlineStr">
        <is>
          <t>HÄSSLEHOLM</t>
        </is>
      </c>
      <c r="G808" t="n">
        <v>3.7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s="2" t="inlineStr"/>
    </row>
    <row r="809" ht="15" customHeight="1">
      <c r="A809" t="inlineStr">
        <is>
          <t>A 15698-2023</t>
        </is>
      </c>
      <c r="B809" s="1" t="n">
        <v>45021</v>
      </c>
      <c r="C809" s="1" t="n">
        <v>45190</v>
      </c>
      <c r="D809" t="inlineStr">
        <is>
          <t>SKÅNE LÄN</t>
        </is>
      </c>
      <c r="E809" t="inlineStr">
        <is>
          <t>HÄSSLEHOLM</t>
        </is>
      </c>
      <c r="F809" t="inlineStr">
        <is>
          <t>Kommuner</t>
        </is>
      </c>
      <c r="G809" t="n">
        <v>5.5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s="2" t="inlineStr"/>
    </row>
    <row r="810" ht="15" customHeight="1">
      <c r="A810" t="inlineStr">
        <is>
          <t>A 15701-2023</t>
        </is>
      </c>
      <c r="B810" s="1" t="n">
        <v>45021</v>
      </c>
      <c r="C810" s="1" t="n">
        <v>45190</v>
      </c>
      <c r="D810" t="inlineStr">
        <is>
          <t>SKÅNE LÄN</t>
        </is>
      </c>
      <c r="E810" t="inlineStr">
        <is>
          <t>HÄSSLEHOLM</t>
        </is>
      </c>
      <c r="F810" t="inlineStr">
        <is>
          <t>Kommuner</t>
        </is>
      </c>
      <c r="G810" t="n">
        <v>3.5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s="2" t="inlineStr"/>
    </row>
    <row r="811" ht="15" customHeight="1">
      <c r="A811" t="inlineStr">
        <is>
          <t>A 16017-2023</t>
        </is>
      </c>
      <c r="B811" s="1" t="n">
        <v>45026</v>
      </c>
      <c r="C811" s="1" t="n">
        <v>45190</v>
      </c>
      <c r="D811" t="inlineStr">
        <is>
          <t>SKÅNE LÄN</t>
        </is>
      </c>
      <c r="E811" t="inlineStr">
        <is>
          <t>HÄSSLEHOLM</t>
        </is>
      </c>
      <c r="G811" t="n">
        <v>0.8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s="2" t="inlineStr"/>
    </row>
    <row r="812" ht="15" customHeight="1">
      <c r="A812" t="inlineStr">
        <is>
          <t>A 16874-2023</t>
        </is>
      </c>
      <c r="B812" s="1" t="n">
        <v>45028</v>
      </c>
      <c r="C812" s="1" t="n">
        <v>45190</v>
      </c>
      <c r="D812" t="inlineStr">
        <is>
          <t>SKÅNE LÄN</t>
        </is>
      </c>
      <c r="E812" t="inlineStr">
        <is>
          <t>HÄSSLEHOLM</t>
        </is>
      </c>
      <c r="G812" t="n">
        <v>1.1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s="2" t="inlineStr"/>
    </row>
    <row r="813" ht="15" customHeight="1">
      <c r="A813" t="inlineStr">
        <is>
          <t>A 16891-2023</t>
        </is>
      </c>
      <c r="B813" s="1" t="n">
        <v>45033</v>
      </c>
      <c r="C813" s="1" t="n">
        <v>45190</v>
      </c>
      <c r="D813" t="inlineStr">
        <is>
          <t>SKÅNE LÄN</t>
        </is>
      </c>
      <c r="E813" t="inlineStr">
        <is>
          <t>HÄSSLEHOLM</t>
        </is>
      </c>
      <c r="G813" t="n">
        <v>1.5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s="2" t="inlineStr"/>
    </row>
    <row r="814" ht="15" customHeight="1">
      <c r="A814" t="inlineStr">
        <is>
          <t>A 17176-2023</t>
        </is>
      </c>
      <c r="B814" s="1" t="n">
        <v>45034</v>
      </c>
      <c r="C814" s="1" t="n">
        <v>45190</v>
      </c>
      <c r="D814" t="inlineStr">
        <is>
          <t>SKÅNE LÄN</t>
        </is>
      </c>
      <c r="E814" t="inlineStr">
        <is>
          <t>HÄSSLEHOLM</t>
        </is>
      </c>
      <c r="G814" t="n">
        <v>2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s="2" t="inlineStr"/>
    </row>
    <row r="815" ht="15" customHeight="1">
      <c r="A815" t="inlineStr">
        <is>
          <t>A 17535-2023</t>
        </is>
      </c>
      <c r="B815" s="1" t="n">
        <v>45036</v>
      </c>
      <c r="C815" s="1" t="n">
        <v>45190</v>
      </c>
      <c r="D815" t="inlineStr">
        <is>
          <t>SKÅNE LÄN</t>
        </is>
      </c>
      <c r="E815" t="inlineStr">
        <is>
          <t>HÄSSLEHOLM</t>
        </is>
      </c>
      <c r="G815" t="n">
        <v>1.1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s="2" t="inlineStr"/>
    </row>
    <row r="816" ht="15" customHeight="1">
      <c r="A816" t="inlineStr">
        <is>
          <t>A 17774-2023</t>
        </is>
      </c>
      <c r="B816" s="1" t="n">
        <v>45037</v>
      </c>
      <c r="C816" s="1" t="n">
        <v>45190</v>
      </c>
      <c r="D816" t="inlineStr">
        <is>
          <t>SKÅNE LÄN</t>
        </is>
      </c>
      <c r="E816" t="inlineStr">
        <is>
          <t>HÄSSLEHOLM</t>
        </is>
      </c>
      <c r="G816" t="n">
        <v>1.7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s="2" t="inlineStr"/>
    </row>
    <row r="817" ht="15" customHeight="1">
      <c r="A817" t="inlineStr">
        <is>
          <t>A 18041-2023</t>
        </is>
      </c>
      <c r="B817" s="1" t="n">
        <v>45040</v>
      </c>
      <c r="C817" s="1" t="n">
        <v>45190</v>
      </c>
      <c r="D817" t="inlineStr">
        <is>
          <t>SKÅNE LÄN</t>
        </is>
      </c>
      <c r="E817" t="inlineStr">
        <is>
          <t>HÄSSLEHOLM</t>
        </is>
      </c>
      <c r="G817" t="n">
        <v>0.6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s="2" t="inlineStr"/>
    </row>
    <row r="818" ht="15" customHeight="1">
      <c r="A818" t="inlineStr">
        <is>
          <t>A 18086-2023</t>
        </is>
      </c>
      <c r="B818" s="1" t="n">
        <v>45040</v>
      </c>
      <c r="C818" s="1" t="n">
        <v>45190</v>
      </c>
      <c r="D818" t="inlineStr">
        <is>
          <t>SKÅNE LÄN</t>
        </is>
      </c>
      <c r="E818" t="inlineStr">
        <is>
          <t>HÄSSLEHOLM</t>
        </is>
      </c>
      <c r="G818" t="n">
        <v>1.8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s="2" t="inlineStr"/>
    </row>
    <row r="819" ht="15" customHeight="1">
      <c r="A819" t="inlineStr">
        <is>
          <t>A 18623-2023</t>
        </is>
      </c>
      <c r="B819" s="1" t="n">
        <v>45043</v>
      </c>
      <c r="C819" s="1" t="n">
        <v>45190</v>
      </c>
      <c r="D819" t="inlineStr">
        <is>
          <t>SKÅNE LÄN</t>
        </is>
      </c>
      <c r="E819" t="inlineStr">
        <is>
          <t>HÄSSLEHOLM</t>
        </is>
      </c>
      <c r="G819" t="n">
        <v>3.2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s="2" t="inlineStr"/>
    </row>
    <row r="820" ht="15" customHeight="1">
      <c r="A820" t="inlineStr">
        <is>
          <t>A 18800-2023</t>
        </is>
      </c>
      <c r="B820" s="1" t="n">
        <v>45044</v>
      </c>
      <c r="C820" s="1" t="n">
        <v>45190</v>
      </c>
      <c r="D820" t="inlineStr">
        <is>
          <t>SKÅNE LÄN</t>
        </is>
      </c>
      <c r="E820" t="inlineStr">
        <is>
          <t>HÄSSLEHOLM</t>
        </is>
      </c>
      <c r="G820" t="n">
        <v>1.1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s="2" t="inlineStr"/>
    </row>
    <row r="821" ht="15" customHeight="1">
      <c r="A821" t="inlineStr">
        <is>
          <t>A 18908-2023</t>
        </is>
      </c>
      <c r="B821" s="1" t="n">
        <v>45044</v>
      </c>
      <c r="C821" s="1" t="n">
        <v>45190</v>
      </c>
      <c r="D821" t="inlineStr">
        <is>
          <t>SKÅNE LÄN</t>
        </is>
      </c>
      <c r="E821" t="inlineStr">
        <is>
          <t>HÄSSLEHOLM</t>
        </is>
      </c>
      <c r="G821" t="n">
        <v>0.9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s="2" t="inlineStr"/>
    </row>
    <row r="822" ht="15" customHeight="1">
      <c r="A822" t="inlineStr">
        <is>
          <t>A 19151-2023</t>
        </is>
      </c>
      <c r="B822" s="1" t="n">
        <v>45044</v>
      </c>
      <c r="C822" s="1" t="n">
        <v>45190</v>
      </c>
      <c r="D822" t="inlineStr">
        <is>
          <t>SKÅNE LÄN</t>
        </is>
      </c>
      <c r="E822" t="inlineStr">
        <is>
          <t>HÄSSLEHOLM</t>
        </is>
      </c>
      <c r="G822" t="n">
        <v>1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s="2" t="inlineStr"/>
    </row>
    <row r="823" ht="15" customHeight="1">
      <c r="A823" t="inlineStr">
        <is>
          <t>A 19141-2023</t>
        </is>
      </c>
      <c r="B823" s="1" t="n">
        <v>45048</v>
      </c>
      <c r="C823" s="1" t="n">
        <v>45190</v>
      </c>
      <c r="D823" t="inlineStr">
        <is>
          <t>SKÅNE LÄN</t>
        </is>
      </c>
      <c r="E823" t="inlineStr">
        <is>
          <t>HÄSSLEHOLM</t>
        </is>
      </c>
      <c r="G823" t="n">
        <v>1.1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s="2" t="inlineStr"/>
    </row>
    <row r="824" ht="15" customHeight="1">
      <c r="A824" t="inlineStr">
        <is>
          <t>A 19562-2023</t>
        </is>
      </c>
      <c r="B824" s="1" t="n">
        <v>45050</v>
      </c>
      <c r="C824" s="1" t="n">
        <v>45190</v>
      </c>
      <c r="D824" t="inlineStr">
        <is>
          <t>SKÅNE LÄN</t>
        </is>
      </c>
      <c r="E824" t="inlineStr">
        <is>
          <t>HÄSSLEHOLM</t>
        </is>
      </c>
      <c r="G824" t="n">
        <v>2.5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s="2" t="inlineStr"/>
    </row>
    <row r="825" ht="15" customHeight="1">
      <c r="A825" t="inlineStr">
        <is>
          <t>A 19739-2023</t>
        </is>
      </c>
      <c r="B825" s="1" t="n">
        <v>45051</v>
      </c>
      <c r="C825" s="1" t="n">
        <v>45190</v>
      </c>
      <c r="D825" t="inlineStr">
        <is>
          <t>SKÅNE LÄN</t>
        </is>
      </c>
      <c r="E825" t="inlineStr">
        <is>
          <t>HÄSSLEHOLM</t>
        </is>
      </c>
      <c r="G825" t="n">
        <v>0.5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s="2" t="inlineStr"/>
    </row>
    <row r="826" ht="15" customHeight="1">
      <c r="A826" t="inlineStr">
        <is>
          <t>A 19744-2023</t>
        </is>
      </c>
      <c r="B826" s="1" t="n">
        <v>45051</v>
      </c>
      <c r="C826" s="1" t="n">
        <v>45190</v>
      </c>
      <c r="D826" t="inlineStr">
        <is>
          <t>SKÅNE LÄN</t>
        </is>
      </c>
      <c r="E826" t="inlineStr">
        <is>
          <t>HÄSSLEHOLM</t>
        </is>
      </c>
      <c r="G826" t="n">
        <v>0.4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s="2" t="inlineStr"/>
    </row>
    <row r="827" ht="15" customHeight="1">
      <c r="A827" t="inlineStr">
        <is>
          <t>A 19978-2023</t>
        </is>
      </c>
      <c r="B827" s="1" t="n">
        <v>45054</v>
      </c>
      <c r="C827" s="1" t="n">
        <v>45190</v>
      </c>
      <c r="D827" t="inlineStr">
        <is>
          <t>SKÅNE LÄN</t>
        </is>
      </c>
      <c r="E827" t="inlineStr">
        <is>
          <t>HÄSSLEHOLM</t>
        </is>
      </c>
      <c r="G827" t="n">
        <v>1.1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s="2" t="inlineStr"/>
    </row>
    <row r="828" ht="15" customHeight="1">
      <c r="A828" t="inlineStr">
        <is>
          <t>A 20846-2023</t>
        </is>
      </c>
      <c r="B828" s="1" t="n">
        <v>45056</v>
      </c>
      <c r="C828" s="1" t="n">
        <v>45190</v>
      </c>
      <c r="D828" t="inlineStr">
        <is>
          <t>SKÅNE LÄN</t>
        </is>
      </c>
      <c r="E828" t="inlineStr">
        <is>
          <t>HÄSSLEHOLM</t>
        </is>
      </c>
      <c r="F828" t="inlineStr">
        <is>
          <t>Övriga Aktiebolag</t>
        </is>
      </c>
      <c r="G828" t="n">
        <v>2.1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s="2" t="inlineStr"/>
    </row>
    <row r="829" ht="15" customHeight="1">
      <c r="A829" t="inlineStr">
        <is>
          <t>A 20469-2023</t>
        </is>
      </c>
      <c r="B829" s="1" t="n">
        <v>45057</v>
      </c>
      <c r="C829" s="1" t="n">
        <v>45190</v>
      </c>
      <c r="D829" t="inlineStr">
        <is>
          <t>SKÅNE LÄN</t>
        </is>
      </c>
      <c r="E829" t="inlineStr">
        <is>
          <t>HÄSSLEHOLM</t>
        </is>
      </c>
      <c r="G829" t="n">
        <v>0.9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s="2" t="inlineStr"/>
    </row>
    <row r="830" ht="15" customHeight="1">
      <c r="A830" t="inlineStr">
        <is>
          <t>A 20564-2023</t>
        </is>
      </c>
      <c r="B830" s="1" t="n">
        <v>45057</v>
      </c>
      <c r="C830" s="1" t="n">
        <v>45190</v>
      </c>
      <c r="D830" t="inlineStr">
        <is>
          <t>SKÅNE LÄN</t>
        </is>
      </c>
      <c r="E830" t="inlineStr">
        <is>
          <t>HÄSSLEHOLM</t>
        </is>
      </c>
      <c r="G830" t="n">
        <v>2.6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s="2" t="inlineStr"/>
    </row>
    <row r="831" ht="15" customHeight="1">
      <c r="A831" t="inlineStr">
        <is>
          <t>A 20566-2023</t>
        </is>
      </c>
      <c r="B831" s="1" t="n">
        <v>45057</v>
      </c>
      <c r="C831" s="1" t="n">
        <v>45190</v>
      </c>
      <c r="D831" t="inlineStr">
        <is>
          <t>SKÅNE LÄN</t>
        </is>
      </c>
      <c r="E831" t="inlineStr">
        <is>
          <t>HÄSSLEHOLM</t>
        </is>
      </c>
      <c r="G831" t="n">
        <v>5.2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s="2" t="inlineStr"/>
    </row>
    <row r="832" ht="15" customHeight="1">
      <c r="A832" t="inlineStr">
        <is>
          <t>A 21329-2023</t>
        </is>
      </c>
      <c r="B832" s="1" t="n">
        <v>45062</v>
      </c>
      <c r="C832" s="1" t="n">
        <v>45190</v>
      </c>
      <c r="D832" t="inlineStr">
        <is>
          <t>SKÅNE LÄN</t>
        </is>
      </c>
      <c r="E832" t="inlineStr">
        <is>
          <t>HÄSSLEHOLM</t>
        </is>
      </c>
      <c r="G832" t="n">
        <v>1.1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s="2" t="inlineStr"/>
    </row>
    <row r="833" ht="15" customHeight="1">
      <c r="A833" t="inlineStr">
        <is>
          <t>A 21328-2023</t>
        </is>
      </c>
      <c r="B833" s="1" t="n">
        <v>45062</v>
      </c>
      <c r="C833" s="1" t="n">
        <v>45190</v>
      </c>
      <c r="D833" t="inlineStr">
        <is>
          <t>SKÅNE LÄN</t>
        </is>
      </c>
      <c r="E833" t="inlineStr">
        <is>
          <t>HÄSSLEHOLM</t>
        </is>
      </c>
      <c r="G833" t="n">
        <v>2.1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s="2" t="inlineStr"/>
    </row>
    <row r="834" ht="15" customHeight="1">
      <c r="A834" t="inlineStr">
        <is>
          <t>A 21325-2023</t>
        </is>
      </c>
      <c r="B834" s="1" t="n">
        <v>45062</v>
      </c>
      <c r="C834" s="1" t="n">
        <v>45190</v>
      </c>
      <c r="D834" t="inlineStr">
        <is>
          <t>SKÅNE LÄN</t>
        </is>
      </c>
      <c r="E834" t="inlineStr">
        <is>
          <t>HÄSSLEHOLM</t>
        </is>
      </c>
      <c r="G834" t="n">
        <v>2.2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s="2" t="inlineStr"/>
    </row>
    <row r="835" ht="15" customHeight="1">
      <c r="A835" t="inlineStr">
        <is>
          <t>A 21867-2023</t>
        </is>
      </c>
      <c r="B835" s="1" t="n">
        <v>45063</v>
      </c>
      <c r="C835" s="1" t="n">
        <v>45190</v>
      </c>
      <c r="D835" t="inlineStr">
        <is>
          <t>SKÅNE LÄN</t>
        </is>
      </c>
      <c r="E835" t="inlineStr">
        <is>
          <t>HÄSSLEHOLM</t>
        </is>
      </c>
      <c r="G835" t="n">
        <v>7.6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s="2" t="inlineStr"/>
    </row>
    <row r="836" ht="15" customHeight="1">
      <c r="A836" t="inlineStr">
        <is>
          <t>A 21495-2023</t>
        </is>
      </c>
      <c r="B836" s="1" t="n">
        <v>45063</v>
      </c>
      <c r="C836" s="1" t="n">
        <v>45190</v>
      </c>
      <c r="D836" t="inlineStr">
        <is>
          <t>SKÅNE LÄN</t>
        </is>
      </c>
      <c r="E836" t="inlineStr">
        <is>
          <t>HÄSSLEHOLM</t>
        </is>
      </c>
      <c r="G836" t="n">
        <v>1.2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s="2" t="inlineStr"/>
    </row>
    <row r="837" ht="15" customHeight="1">
      <c r="A837" t="inlineStr">
        <is>
          <t>A 21494-2023</t>
        </is>
      </c>
      <c r="B837" s="1" t="n">
        <v>45063</v>
      </c>
      <c r="C837" s="1" t="n">
        <v>45190</v>
      </c>
      <c r="D837" t="inlineStr">
        <is>
          <t>SKÅNE LÄN</t>
        </is>
      </c>
      <c r="E837" t="inlineStr">
        <is>
          <t>HÄSSLEHOLM</t>
        </is>
      </c>
      <c r="G837" t="n">
        <v>3.7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s="2" t="inlineStr"/>
    </row>
    <row r="838" ht="15" customHeight="1">
      <c r="A838" t="inlineStr">
        <is>
          <t>A 22140-2023</t>
        </is>
      </c>
      <c r="B838" s="1" t="n">
        <v>45065</v>
      </c>
      <c r="C838" s="1" t="n">
        <v>45190</v>
      </c>
      <c r="D838" t="inlineStr">
        <is>
          <t>SKÅNE LÄN</t>
        </is>
      </c>
      <c r="E838" t="inlineStr">
        <is>
          <t>HÄSSLEHOLM</t>
        </is>
      </c>
      <c r="G838" t="n">
        <v>6.7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s="2" t="inlineStr"/>
    </row>
    <row r="839" ht="15" customHeight="1">
      <c r="A839" t="inlineStr">
        <is>
          <t>A 23643-2023</t>
        </is>
      </c>
      <c r="B839" s="1" t="n">
        <v>45072</v>
      </c>
      <c r="C839" s="1" t="n">
        <v>45190</v>
      </c>
      <c r="D839" t="inlineStr">
        <is>
          <t>SKÅNE LÄN</t>
        </is>
      </c>
      <c r="E839" t="inlineStr">
        <is>
          <t>HÄSSLEHOLM</t>
        </is>
      </c>
      <c r="G839" t="n">
        <v>1.5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s="2" t="inlineStr"/>
    </row>
    <row r="840" ht="15" customHeight="1">
      <c r="A840" t="inlineStr">
        <is>
          <t>A 23723-2023</t>
        </is>
      </c>
      <c r="B840" s="1" t="n">
        <v>45077</v>
      </c>
      <c r="C840" s="1" t="n">
        <v>45190</v>
      </c>
      <c r="D840" t="inlineStr">
        <is>
          <t>SKÅNE LÄN</t>
        </is>
      </c>
      <c r="E840" t="inlineStr">
        <is>
          <t>HÄSSLEHOLM</t>
        </is>
      </c>
      <c r="G840" t="n">
        <v>3.9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s="2" t="inlineStr"/>
    </row>
    <row r="841" ht="15" customHeight="1">
      <c r="A841" t="inlineStr">
        <is>
          <t>A 23666-2023</t>
        </is>
      </c>
      <c r="B841" s="1" t="n">
        <v>45077</v>
      </c>
      <c r="C841" s="1" t="n">
        <v>45190</v>
      </c>
      <c r="D841" t="inlineStr">
        <is>
          <t>SKÅNE LÄN</t>
        </is>
      </c>
      <c r="E841" t="inlineStr">
        <is>
          <t>HÄSSLEHOLM</t>
        </is>
      </c>
      <c r="G841" t="n">
        <v>0.5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s="2" t="inlineStr"/>
    </row>
    <row r="842" ht="15" customHeight="1">
      <c r="A842" t="inlineStr">
        <is>
          <t>A 23683-2023</t>
        </is>
      </c>
      <c r="B842" s="1" t="n">
        <v>45077</v>
      </c>
      <c r="C842" s="1" t="n">
        <v>45190</v>
      </c>
      <c r="D842" t="inlineStr">
        <is>
          <t>SKÅNE LÄN</t>
        </is>
      </c>
      <c r="E842" t="inlineStr">
        <is>
          <t>HÄSSLEHOLM</t>
        </is>
      </c>
      <c r="G842" t="n">
        <v>0.5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s="2" t="inlineStr"/>
    </row>
    <row r="843" ht="15" customHeight="1">
      <c r="A843" t="inlineStr">
        <is>
          <t>A 23959-2023</t>
        </is>
      </c>
      <c r="B843" s="1" t="n">
        <v>45078</v>
      </c>
      <c r="C843" s="1" t="n">
        <v>45190</v>
      </c>
      <c r="D843" t="inlineStr">
        <is>
          <t>SKÅNE LÄN</t>
        </is>
      </c>
      <c r="E843" t="inlineStr">
        <is>
          <t>HÄSSLEHOLM</t>
        </is>
      </c>
      <c r="G843" t="n">
        <v>1.6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s="2" t="inlineStr"/>
    </row>
    <row r="844" ht="15" customHeight="1">
      <c r="A844" t="inlineStr">
        <is>
          <t>A 24246-2023</t>
        </is>
      </c>
      <c r="B844" s="1" t="n">
        <v>45079</v>
      </c>
      <c r="C844" s="1" t="n">
        <v>45190</v>
      </c>
      <c r="D844" t="inlineStr">
        <is>
          <t>SKÅNE LÄN</t>
        </is>
      </c>
      <c r="E844" t="inlineStr">
        <is>
          <t>HÄSSLEHOLM</t>
        </is>
      </c>
      <c r="G844" t="n">
        <v>0.9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s="2" t="inlineStr"/>
    </row>
    <row r="845" ht="15" customHeight="1">
      <c r="A845" t="inlineStr">
        <is>
          <t>A 25483-2023</t>
        </is>
      </c>
      <c r="B845" s="1" t="n">
        <v>45081</v>
      </c>
      <c r="C845" s="1" t="n">
        <v>45190</v>
      </c>
      <c r="D845" t="inlineStr">
        <is>
          <t>SKÅNE LÄN</t>
        </is>
      </c>
      <c r="E845" t="inlineStr">
        <is>
          <t>HÄSSLEHOLM</t>
        </is>
      </c>
      <c r="G845" t="n">
        <v>1.2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s="2" t="inlineStr"/>
    </row>
    <row r="846" ht="15" customHeight="1">
      <c r="A846" t="inlineStr">
        <is>
          <t>A 24370-2023</t>
        </is>
      </c>
      <c r="B846" s="1" t="n">
        <v>45082</v>
      </c>
      <c r="C846" s="1" t="n">
        <v>45190</v>
      </c>
      <c r="D846" t="inlineStr">
        <is>
          <t>SKÅNE LÄN</t>
        </is>
      </c>
      <c r="E846" t="inlineStr">
        <is>
          <t>HÄSSLEHOLM</t>
        </is>
      </c>
      <c r="G846" t="n">
        <v>1.9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s="2" t="inlineStr"/>
    </row>
    <row r="847" ht="15" customHeight="1">
      <c r="A847" t="inlineStr">
        <is>
          <t>A 24679-2023</t>
        </is>
      </c>
      <c r="B847" s="1" t="n">
        <v>45084</v>
      </c>
      <c r="C847" s="1" t="n">
        <v>45190</v>
      </c>
      <c r="D847" t="inlineStr">
        <is>
          <t>SKÅNE LÄN</t>
        </is>
      </c>
      <c r="E847" t="inlineStr">
        <is>
          <t>HÄSSLEHOLM</t>
        </is>
      </c>
      <c r="G847" t="n">
        <v>7.1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s="2" t="inlineStr"/>
    </row>
    <row r="848" ht="15" customHeight="1">
      <c r="A848" t="inlineStr">
        <is>
          <t>A 26389-2023</t>
        </is>
      </c>
      <c r="B848" s="1" t="n">
        <v>45087</v>
      </c>
      <c r="C848" s="1" t="n">
        <v>45190</v>
      </c>
      <c r="D848" t="inlineStr">
        <is>
          <t>SKÅNE LÄN</t>
        </is>
      </c>
      <c r="E848" t="inlineStr">
        <is>
          <t>HÄSSLEHOLM</t>
        </is>
      </c>
      <c r="G848" t="n">
        <v>1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s="2" t="inlineStr"/>
    </row>
    <row r="849" ht="15" customHeight="1">
      <c r="A849" t="inlineStr">
        <is>
          <t>A 25773-2023</t>
        </is>
      </c>
      <c r="B849" s="1" t="n">
        <v>45090</v>
      </c>
      <c r="C849" s="1" t="n">
        <v>45190</v>
      </c>
      <c r="D849" t="inlineStr">
        <is>
          <t>SKÅNE LÄN</t>
        </is>
      </c>
      <c r="E849" t="inlineStr">
        <is>
          <t>HÄSSLEHOLM</t>
        </is>
      </c>
      <c r="G849" t="n">
        <v>0.6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s="2" t="inlineStr"/>
    </row>
    <row r="850" ht="15" customHeight="1">
      <c r="A850" t="inlineStr">
        <is>
          <t>A 27478-2023</t>
        </is>
      </c>
      <c r="B850" s="1" t="n">
        <v>45092</v>
      </c>
      <c r="C850" s="1" t="n">
        <v>45190</v>
      </c>
      <c r="D850" t="inlineStr">
        <is>
          <t>SKÅNE LÄN</t>
        </is>
      </c>
      <c r="E850" t="inlineStr">
        <is>
          <t>HÄSSLEHOLM</t>
        </is>
      </c>
      <c r="G850" t="n">
        <v>0.8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s="2" t="inlineStr"/>
    </row>
    <row r="851" ht="15" customHeight="1">
      <c r="A851" t="inlineStr">
        <is>
          <t>A 27502-2023</t>
        </is>
      </c>
      <c r="B851" s="1" t="n">
        <v>45092</v>
      </c>
      <c r="C851" s="1" t="n">
        <v>45190</v>
      </c>
      <c r="D851" t="inlineStr">
        <is>
          <t>SKÅNE LÄN</t>
        </is>
      </c>
      <c r="E851" t="inlineStr">
        <is>
          <t>HÄSSLEHOLM</t>
        </is>
      </c>
      <c r="G851" t="n">
        <v>0.7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s="2" t="inlineStr"/>
    </row>
    <row r="852" ht="15" customHeight="1">
      <c r="A852" t="inlineStr">
        <is>
          <t>A 27291-2023</t>
        </is>
      </c>
      <c r="B852" s="1" t="n">
        <v>45096</v>
      </c>
      <c r="C852" s="1" t="n">
        <v>45190</v>
      </c>
      <c r="D852" t="inlineStr">
        <is>
          <t>SKÅNE LÄN</t>
        </is>
      </c>
      <c r="E852" t="inlineStr">
        <is>
          <t>HÄSSLEHOLM</t>
        </is>
      </c>
      <c r="G852" t="n">
        <v>3.5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s="2" t="inlineStr"/>
    </row>
    <row r="853" ht="15" customHeight="1">
      <c r="A853" t="inlineStr">
        <is>
          <t>A 27297-2023</t>
        </is>
      </c>
      <c r="B853" s="1" t="n">
        <v>45096</v>
      </c>
      <c r="C853" s="1" t="n">
        <v>45190</v>
      </c>
      <c r="D853" t="inlineStr">
        <is>
          <t>SKÅNE LÄN</t>
        </is>
      </c>
      <c r="E853" t="inlineStr">
        <is>
          <t>HÄSSLEHOLM</t>
        </is>
      </c>
      <c r="G853" t="n">
        <v>1.3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s="2" t="inlineStr"/>
    </row>
    <row r="854" ht="15" customHeight="1">
      <c r="A854" t="inlineStr">
        <is>
          <t>A 27481-2023</t>
        </is>
      </c>
      <c r="B854" s="1" t="n">
        <v>45097</v>
      </c>
      <c r="C854" s="1" t="n">
        <v>45190</v>
      </c>
      <c r="D854" t="inlineStr">
        <is>
          <t>SKÅNE LÄN</t>
        </is>
      </c>
      <c r="E854" t="inlineStr">
        <is>
          <t>HÄSSLEHOLM</t>
        </is>
      </c>
      <c r="G854" t="n">
        <v>2.4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s="2" t="inlineStr"/>
    </row>
    <row r="855" ht="15" customHeight="1">
      <c r="A855" t="inlineStr">
        <is>
          <t>A 29287-2023</t>
        </is>
      </c>
      <c r="B855" s="1" t="n">
        <v>45098</v>
      </c>
      <c r="C855" s="1" t="n">
        <v>45190</v>
      </c>
      <c r="D855" t="inlineStr">
        <is>
          <t>SKÅNE LÄN</t>
        </is>
      </c>
      <c r="E855" t="inlineStr">
        <is>
          <t>HÄSSLEHOLM</t>
        </is>
      </c>
      <c r="G855" t="n">
        <v>5.7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s="2" t="inlineStr"/>
    </row>
    <row r="856" ht="15" customHeight="1">
      <c r="A856" t="inlineStr">
        <is>
          <t>A 28057-2023</t>
        </is>
      </c>
      <c r="B856" s="1" t="n">
        <v>45099</v>
      </c>
      <c r="C856" s="1" t="n">
        <v>45190</v>
      </c>
      <c r="D856" t="inlineStr">
        <is>
          <t>SKÅNE LÄN</t>
        </is>
      </c>
      <c r="E856" t="inlineStr">
        <is>
          <t>HÄSSLEHOLM</t>
        </is>
      </c>
      <c r="G856" t="n">
        <v>1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s="2" t="inlineStr"/>
    </row>
    <row r="857" ht="15" customHeight="1">
      <c r="A857" t="inlineStr">
        <is>
          <t>A 29272-2023</t>
        </is>
      </c>
      <c r="B857" s="1" t="n">
        <v>45105</v>
      </c>
      <c r="C857" s="1" t="n">
        <v>45190</v>
      </c>
      <c r="D857" t="inlineStr">
        <is>
          <t>SKÅNE LÄN</t>
        </is>
      </c>
      <c r="E857" t="inlineStr">
        <is>
          <t>HÄSSLEHOLM</t>
        </is>
      </c>
      <c r="G857" t="n">
        <v>2.2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s="2" t="inlineStr"/>
    </row>
    <row r="858" ht="15" customHeight="1">
      <c r="A858" t="inlineStr">
        <is>
          <t>A 31995-2023</t>
        </is>
      </c>
      <c r="B858" s="1" t="n">
        <v>45107</v>
      </c>
      <c r="C858" s="1" t="n">
        <v>45190</v>
      </c>
      <c r="D858" t="inlineStr">
        <is>
          <t>SKÅNE LÄN</t>
        </is>
      </c>
      <c r="E858" t="inlineStr">
        <is>
          <t>HÄSSLEHOLM</t>
        </is>
      </c>
      <c r="G858" t="n">
        <v>7.3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s="2" t="inlineStr"/>
    </row>
    <row r="859" ht="15" customHeight="1">
      <c r="A859" t="inlineStr">
        <is>
          <t>A 32616-2023</t>
        </is>
      </c>
      <c r="B859" s="1" t="n">
        <v>45111</v>
      </c>
      <c r="C859" s="1" t="n">
        <v>45190</v>
      </c>
      <c r="D859" t="inlineStr">
        <is>
          <t>SKÅNE LÄN</t>
        </is>
      </c>
      <c r="E859" t="inlineStr">
        <is>
          <t>HÄSSLEHOLM</t>
        </is>
      </c>
      <c r="G859" t="n">
        <v>1.2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s="2" t="inlineStr"/>
    </row>
    <row r="860" ht="15" customHeight="1">
      <c r="A860" t="inlineStr">
        <is>
          <t>A 31872-2023</t>
        </is>
      </c>
      <c r="B860" s="1" t="n">
        <v>45118</v>
      </c>
      <c r="C860" s="1" t="n">
        <v>45190</v>
      </c>
      <c r="D860" t="inlineStr">
        <is>
          <t>SKÅNE LÄN</t>
        </is>
      </c>
      <c r="E860" t="inlineStr">
        <is>
          <t>HÄSSLEHOLM</t>
        </is>
      </c>
      <c r="G860" t="n">
        <v>1.4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s="2" t="inlineStr"/>
    </row>
    <row r="861" ht="15" customHeight="1">
      <c r="A861" t="inlineStr">
        <is>
          <t>A 31986-2023</t>
        </is>
      </c>
      <c r="B861" s="1" t="n">
        <v>45119</v>
      </c>
      <c r="C861" s="1" t="n">
        <v>45190</v>
      </c>
      <c r="D861" t="inlineStr">
        <is>
          <t>SKÅNE LÄN</t>
        </is>
      </c>
      <c r="E861" t="inlineStr">
        <is>
          <t>HÄSSLEHOLM</t>
        </is>
      </c>
      <c r="G861" t="n">
        <v>1.7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s="2" t="inlineStr"/>
    </row>
    <row r="862" ht="15" customHeight="1">
      <c r="A862" t="inlineStr">
        <is>
          <t>A 31998-2023</t>
        </is>
      </c>
      <c r="B862" s="1" t="n">
        <v>45119</v>
      </c>
      <c r="C862" s="1" t="n">
        <v>45190</v>
      </c>
      <c r="D862" t="inlineStr">
        <is>
          <t>SKÅNE LÄN</t>
        </is>
      </c>
      <c r="E862" t="inlineStr">
        <is>
          <t>HÄSSLEHOLM</t>
        </is>
      </c>
      <c r="G862" t="n">
        <v>1.8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s="2" t="inlineStr"/>
    </row>
    <row r="863" ht="15" customHeight="1">
      <c r="A863" t="inlineStr">
        <is>
          <t>A 33938-2023</t>
        </is>
      </c>
      <c r="B863" s="1" t="n">
        <v>45124</v>
      </c>
      <c r="C863" s="1" t="n">
        <v>45190</v>
      </c>
      <c r="D863" t="inlineStr">
        <is>
          <t>SKÅNE LÄN</t>
        </is>
      </c>
      <c r="E863" t="inlineStr">
        <is>
          <t>HÄSSLEHOLM</t>
        </is>
      </c>
      <c r="G863" t="n">
        <v>1.8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s="2" t="inlineStr"/>
    </row>
    <row r="864" ht="15" customHeight="1">
      <c r="A864" t="inlineStr">
        <is>
          <t>A 32967-2023</t>
        </is>
      </c>
      <c r="B864" s="1" t="n">
        <v>45125</v>
      </c>
      <c r="C864" s="1" t="n">
        <v>45190</v>
      </c>
      <c r="D864" t="inlineStr">
        <is>
          <t>SKÅNE LÄN</t>
        </is>
      </c>
      <c r="E864" t="inlineStr">
        <is>
          <t>HÄSSLEHOLM</t>
        </is>
      </c>
      <c r="G864" t="n">
        <v>1.4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s="2" t="inlineStr"/>
    </row>
    <row r="865" ht="15" customHeight="1">
      <c r="A865" t="inlineStr">
        <is>
          <t>A 32968-2023</t>
        </is>
      </c>
      <c r="B865" s="1" t="n">
        <v>45125</v>
      </c>
      <c r="C865" s="1" t="n">
        <v>45190</v>
      </c>
      <c r="D865" t="inlineStr">
        <is>
          <t>SKÅNE LÄN</t>
        </is>
      </c>
      <c r="E865" t="inlineStr">
        <is>
          <t>HÄSSLEHOLM</t>
        </is>
      </c>
      <c r="G865" t="n">
        <v>1.7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s="2" t="inlineStr"/>
    </row>
    <row r="866" ht="15" customHeight="1">
      <c r="A866" t="inlineStr">
        <is>
          <t>A 34187-2023</t>
        </is>
      </c>
      <c r="B866" s="1" t="n">
        <v>45138</v>
      </c>
      <c r="C866" s="1" t="n">
        <v>45190</v>
      </c>
      <c r="D866" t="inlineStr">
        <is>
          <t>SKÅNE LÄN</t>
        </is>
      </c>
      <c r="E866" t="inlineStr">
        <is>
          <t>HÄSSLEHOLM</t>
        </is>
      </c>
      <c r="G866" t="n">
        <v>0.4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s="2" t="inlineStr"/>
    </row>
    <row r="867" ht="15" customHeight="1">
      <c r="A867" t="inlineStr">
        <is>
          <t>A 35150-2023</t>
        </is>
      </c>
      <c r="B867" s="1" t="n">
        <v>45145</v>
      </c>
      <c r="C867" s="1" t="n">
        <v>45190</v>
      </c>
      <c r="D867" t="inlineStr">
        <is>
          <t>SKÅNE LÄN</t>
        </is>
      </c>
      <c r="E867" t="inlineStr">
        <is>
          <t>HÄSSLEHOLM</t>
        </is>
      </c>
      <c r="G867" t="n">
        <v>4.9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s="2" t="inlineStr"/>
    </row>
    <row r="868" ht="15" customHeight="1">
      <c r="A868" t="inlineStr">
        <is>
          <t>A 35108-2023</t>
        </is>
      </c>
      <c r="B868" s="1" t="n">
        <v>45145</v>
      </c>
      <c r="C868" s="1" t="n">
        <v>45190</v>
      </c>
      <c r="D868" t="inlineStr">
        <is>
          <t>SKÅNE LÄN</t>
        </is>
      </c>
      <c r="E868" t="inlineStr">
        <is>
          <t>HÄSSLEHOLM</t>
        </is>
      </c>
      <c r="G868" t="n">
        <v>3.7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s="2" t="inlineStr"/>
    </row>
    <row r="869" ht="15" customHeight="1">
      <c r="A869" t="inlineStr">
        <is>
          <t>A 35085-2023</t>
        </is>
      </c>
      <c r="B869" s="1" t="n">
        <v>45145</v>
      </c>
      <c r="C869" s="1" t="n">
        <v>45190</v>
      </c>
      <c r="D869" t="inlineStr">
        <is>
          <t>SKÅNE LÄN</t>
        </is>
      </c>
      <c r="E869" t="inlineStr">
        <is>
          <t>HÄSSLEHOLM</t>
        </is>
      </c>
      <c r="G869" t="n">
        <v>0.9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s="2" t="inlineStr"/>
    </row>
    <row r="870" ht="15" customHeight="1">
      <c r="A870" t="inlineStr">
        <is>
          <t>A 35640-2023</t>
        </is>
      </c>
      <c r="B870" s="1" t="n">
        <v>45147</v>
      </c>
      <c r="C870" s="1" t="n">
        <v>45190</v>
      </c>
      <c r="D870" t="inlineStr">
        <is>
          <t>SKÅNE LÄN</t>
        </is>
      </c>
      <c r="E870" t="inlineStr">
        <is>
          <t>HÄSSLEHOLM</t>
        </is>
      </c>
      <c r="G870" t="n">
        <v>0.7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s="2" t="inlineStr"/>
    </row>
    <row r="871" ht="15" customHeight="1">
      <c r="A871" t="inlineStr">
        <is>
          <t>A 35644-2023</t>
        </is>
      </c>
      <c r="B871" s="1" t="n">
        <v>45147</v>
      </c>
      <c r="C871" s="1" t="n">
        <v>45190</v>
      </c>
      <c r="D871" t="inlineStr">
        <is>
          <t>SKÅNE LÄN</t>
        </is>
      </c>
      <c r="E871" t="inlineStr">
        <is>
          <t>HÄSSLEHOLM</t>
        </is>
      </c>
      <c r="G871" t="n">
        <v>0.9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s="2" t="inlineStr"/>
    </row>
    <row r="872" ht="15" customHeight="1">
      <c r="A872" t="inlineStr">
        <is>
          <t>A 35893-2023</t>
        </is>
      </c>
      <c r="B872" s="1" t="n">
        <v>45148</v>
      </c>
      <c r="C872" s="1" t="n">
        <v>45190</v>
      </c>
      <c r="D872" t="inlineStr">
        <is>
          <t>SKÅNE LÄN</t>
        </is>
      </c>
      <c r="E872" t="inlineStr">
        <is>
          <t>HÄSSLEHOLM</t>
        </is>
      </c>
      <c r="G872" t="n">
        <v>1.8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s="2" t="inlineStr"/>
    </row>
    <row r="873" ht="15" customHeight="1">
      <c r="A873" t="inlineStr">
        <is>
          <t>A 35833-2023</t>
        </is>
      </c>
      <c r="B873" s="1" t="n">
        <v>45148</v>
      </c>
      <c r="C873" s="1" t="n">
        <v>45190</v>
      </c>
      <c r="D873" t="inlineStr">
        <is>
          <t>SKÅNE LÄN</t>
        </is>
      </c>
      <c r="E873" t="inlineStr">
        <is>
          <t>HÄSSLEHOLM</t>
        </is>
      </c>
      <c r="F873" t="inlineStr">
        <is>
          <t>Kommuner</t>
        </is>
      </c>
      <c r="G873" t="n">
        <v>2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s="2" t="inlineStr"/>
    </row>
    <row r="874" ht="15" customHeight="1">
      <c r="A874" t="inlineStr">
        <is>
          <t>A 35884-2023</t>
        </is>
      </c>
      <c r="B874" s="1" t="n">
        <v>45148</v>
      </c>
      <c r="C874" s="1" t="n">
        <v>45190</v>
      </c>
      <c r="D874" t="inlineStr">
        <is>
          <t>SKÅNE LÄN</t>
        </is>
      </c>
      <c r="E874" t="inlineStr">
        <is>
          <t>HÄSSLEHOLM</t>
        </is>
      </c>
      <c r="G874" t="n">
        <v>0.8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s="2" t="inlineStr"/>
    </row>
    <row r="875" ht="15" customHeight="1">
      <c r="A875" t="inlineStr">
        <is>
          <t>A 35892-2023</t>
        </is>
      </c>
      <c r="B875" s="1" t="n">
        <v>45148</v>
      </c>
      <c r="C875" s="1" t="n">
        <v>45190</v>
      </c>
      <c r="D875" t="inlineStr">
        <is>
          <t>SKÅNE LÄN</t>
        </is>
      </c>
      <c r="E875" t="inlineStr">
        <is>
          <t>HÄSSLEHOLM</t>
        </is>
      </c>
      <c r="G875" t="n">
        <v>2.8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s="2" t="inlineStr"/>
    </row>
    <row r="876" ht="15" customHeight="1">
      <c r="A876" t="inlineStr">
        <is>
          <t>A 35889-2023</t>
        </is>
      </c>
      <c r="B876" s="1" t="n">
        <v>45148</v>
      </c>
      <c r="C876" s="1" t="n">
        <v>45190</v>
      </c>
      <c r="D876" t="inlineStr">
        <is>
          <t>SKÅNE LÄN</t>
        </is>
      </c>
      <c r="E876" t="inlineStr">
        <is>
          <t>HÄSSLEHOLM</t>
        </is>
      </c>
      <c r="G876" t="n">
        <v>1.1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s="2" t="inlineStr"/>
    </row>
    <row r="877" ht="15" customHeight="1">
      <c r="A877" t="inlineStr">
        <is>
          <t>A 35894-2023</t>
        </is>
      </c>
      <c r="B877" s="1" t="n">
        <v>45148</v>
      </c>
      <c r="C877" s="1" t="n">
        <v>45190</v>
      </c>
      <c r="D877" t="inlineStr">
        <is>
          <t>SKÅNE LÄN</t>
        </is>
      </c>
      <c r="E877" t="inlineStr">
        <is>
          <t>HÄSSLEHOLM</t>
        </is>
      </c>
      <c r="G877" t="n">
        <v>1.5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s="2" t="inlineStr"/>
    </row>
    <row r="878" ht="15" customHeight="1">
      <c r="A878" t="inlineStr">
        <is>
          <t>A 35890-2023</t>
        </is>
      </c>
      <c r="B878" s="1" t="n">
        <v>45148</v>
      </c>
      <c r="C878" s="1" t="n">
        <v>45190</v>
      </c>
      <c r="D878" t="inlineStr">
        <is>
          <t>SKÅNE LÄN</t>
        </is>
      </c>
      <c r="E878" t="inlineStr">
        <is>
          <t>HÄSSLEHOLM</t>
        </is>
      </c>
      <c r="G878" t="n">
        <v>4.2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s="2" t="inlineStr"/>
    </row>
    <row r="879" ht="15" customHeight="1">
      <c r="A879" t="inlineStr">
        <is>
          <t>A 35895-2023</t>
        </is>
      </c>
      <c r="B879" s="1" t="n">
        <v>45148</v>
      </c>
      <c r="C879" s="1" t="n">
        <v>45190</v>
      </c>
      <c r="D879" t="inlineStr">
        <is>
          <t>SKÅNE LÄN</t>
        </is>
      </c>
      <c r="E879" t="inlineStr">
        <is>
          <t>HÄSSLEHOLM</t>
        </is>
      </c>
      <c r="G879" t="n">
        <v>0.4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s="2" t="inlineStr"/>
    </row>
    <row r="880" ht="15" customHeight="1">
      <c r="A880" t="inlineStr">
        <is>
          <t>A 36811-2023</t>
        </is>
      </c>
      <c r="B880" s="1" t="n">
        <v>45154</v>
      </c>
      <c r="C880" s="1" t="n">
        <v>45190</v>
      </c>
      <c r="D880" t="inlineStr">
        <is>
          <t>SKÅNE LÄN</t>
        </is>
      </c>
      <c r="E880" t="inlineStr">
        <is>
          <t>HÄSSLEHOLM</t>
        </is>
      </c>
      <c r="G880" t="n">
        <v>1.6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s="2" t="inlineStr"/>
    </row>
    <row r="881" ht="15" customHeight="1">
      <c r="A881" t="inlineStr">
        <is>
          <t>A 37300-2023</t>
        </is>
      </c>
      <c r="B881" s="1" t="n">
        <v>45156</v>
      </c>
      <c r="C881" s="1" t="n">
        <v>45190</v>
      </c>
      <c r="D881" t="inlineStr">
        <is>
          <t>SKÅNE LÄN</t>
        </is>
      </c>
      <c r="E881" t="inlineStr">
        <is>
          <t>HÄSSLEHOLM</t>
        </is>
      </c>
      <c r="G881" t="n">
        <v>1.5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s="2" t="inlineStr"/>
    </row>
    <row r="882" ht="15" customHeight="1">
      <c r="A882" t="inlineStr">
        <is>
          <t>A 37294-2023</t>
        </is>
      </c>
      <c r="B882" s="1" t="n">
        <v>45156</v>
      </c>
      <c r="C882" s="1" t="n">
        <v>45190</v>
      </c>
      <c r="D882" t="inlineStr">
        <is>
          <t>SKÅNE LÄN</t>
        </is>
      </c>
      <c r="E882" t="inlineStr">
        <is>
          <t>HÄSSLEHOLM</t>
        </is>
      </c>
      <c r="G882" t="n">
        <v>2.1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s="2" t="inlineStr"/>
    </row>
    <row r="883" ht="15" customHeight="1">
      <c r="A883" t="inlineStr">
        <is>
          <t>A 38888-2023</t>
        </is>
      </c>
      <c r="B883" s="1" t="n">
        <v>45161</v>
      </c>
      <c r="C883" s="1" t="n">
        <v>45190</v>
      </c>
      <c r="D883" t="inlineStr">
        <is>
          <t>SKÅNE LÄN</t>
        </is>
      </c>
      <c r="E883" t="inlineStr">
        <is>
          <t>HÄSSLEHOLM</t>
        </is>
      </c>
      <c r="G883" t="n">
        <v>1.6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s="2" t="inlineStr"/>
    </row>
    <row r="884" ht="15" customHeight="1">
      <c r="A884" t="inlineStr">
        <is>
          <t>A 42370-2023</t>
        </is>
      </c>
      <c r="B884" s="1" t="n">
        <v>45180</v>
      </c>
      <c r="C884" s="1" t="n">
        <v>45190</v>
      </c>
      <c r="D884" t="inlineStr">
        <is>
          <t>SKÅNE LÄN</t>
        </is>
      </c>
      <c r="E884" t="inlineStr">
        <is>
          <t>HÄSSLEHOLM</t>
        </is>
      </c>
      <c r="G884" t="n">
        <v>2.6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s="2" t="inlineStr"/>
    </row>
    <row r="885">
      <c r="A885" t="inlineStr">
        <is>
          <t>A 44042-2023</t>
        </is>
      </c>
      <c r="B885" s="1" t="n">
        <v>45188</v>
      </c>
      <c r="C885" s="1" t="n">
        <v>45190</v>
      </c>
      <c r="D885" t="inlineStr">
        <is>
          <t>SKÅNE LÄN</t>
        </is>
      </c>
      <c r="E885" t="inlineStr">
        <is>
          <t>HÄSSLEHOLM</t>
        </is>
      </c>
      <c r="G885" t="n">
        <v>1.4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2023-09-21T06:48:59Z</dcterms:created>
  <dcterms:modified xmlns:dcterms="http://purl.org/dc/terms/" xmlns:xsi="http://www.w3.org/2001/XMLSchema-instance" xsi:type="dcterms:W3CDTF">2023-09-21T06:48:59Z</dcterms:modified>
</cp:coreProperties>
</file>