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45178</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45178</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45178</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13746-2023</t>
        </is>
      </c>
      <c r="B5" s="1" t="n">
        <v>45007</v>
      </c>
      <c r="C5" s="1" t="n">
        <v>45178</v>
      </c>
      <c r="D5" t="inlineStr">
        <is>
          <t>GÄVLEBORGS LÄN</t>
        </is>
      </c>
      <c r="E5" t="inlineStr">
        <is>
          <t>HOFORS</t>
        </is>
      </c>
      <c r="F5" t="inlineStr">
        <is>
          <t>Övriga statliga verk och myndigheter</t>
        </is>
      </c>
      <c r="G5" t="n">
        <v>4.1</v>
      </c>
      <c r="H5" t="n">
        <v>4</v>
      </c>
      <c r="I5" t="n">
        <v>4</v>
      </c>
      <c r="J5" t="n">
        <v>4</v>
      </c>
      <c r="K5" t="n">
        <v>1</v>
      </c>
      <c r="L5" t="n">
        <v>0</v>
      </c>
      <c r="M5" t="n">
        <v>0</v>
      </c>
      <c r="N5" t="n">
        <v>0</v>
      </c>
      <c r="O5" t="n">
        <v>5</v>
      </c>
      <c r="P5" t="n">
        <v>1</v>
      </c>
      <c r="Q5" t="n">
        <v>11</v>
      </c>
      <c r="R5" s="2" t="inlineStr">
        <is>
          <t>Knärot
Koralltaggsvamp
Orange taggsvamp
Talltita
Ullticka
Brandticka
Bronshjon
Svavelriska
Thomsons trägnagare
Kopparödla
Blåsippa</t>
        </is>
      </c>
      <c r="S5">
        <f>HYPERLINK("https://klasma.github.io/Logging_HOFORS/artfynd/A 13746-2023.xlsx")</f>
        <v/>
      </c>
      <c r="T5">
        <f>HYPERLINK("https://klasma.github.io/Logging_HOFORS/kartor/A 13746-2023.png")</f>
        <v/>
      </c>
      <c r="U5">
        <f>HYPERLINK("https://klasma.github.io/Logging_HOFORS/knärot/A 13746-2023.png")</f>
        <v/>
      </c>
      <c r="V5">
        <f>HYPERLINK("https://klasma.github.io/Logging_HOFORS/klagomål/A 13746-2023.docx")</f>
        <v/>
      </c>
      <c r="W5">
        <f>HYPERLINK("https://klasma.github.io/Logging_HOFORS/klagomålsmail/A 13746-2023.docx")</f>
        <v/>
      </c>
      <c r="X5">
        <f>HYPERLINK("https://klasma.github.io/Logging_HOFORS/tillsyn/A 13746-2023.docx")</f>
        <v/>
      </c>
      <c r="Y5">
        <f>HYPERLINK("https://klasma.github.io/Logging_HOFORS/tillsynsmail/A 13746-2023.docx")</f>
        <v/>
      </c>
    </row>
    <row r="6" ht="15" customHeight="1">
      <c r="A6" t="inlineStr">
        <is>
          <t>A 65026-2021</t>
        </is>
      </c>
      <c r="B6" s="1" t="n">
        <v>44512</v>
      </c>
      <c r="C6" s="1" t="n">
        <v>45178</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f>
        <v/>
      </c>
      <c r="T6">
        <f>HYPERLINK("https://klasma.github.io/Logging_HOFORS/kartor/A 65026-2021.png")</f>
        <v/>
      </c>
      <c r="U6">
        <f>HYPERLINK("https://klasma.github.io/Logging_HOFORS/knärot/A 65026-2021.png")</f>
        <v/>
      </c>
      <c r="V6">
        <f>HYPERLINK("https://klasma.github.io/Logging_HOFORS/klagomål/A 65026-2021.docx")</f>
        <v/>
      </c>
      <c r="W6">
        <f>HYPERLINK("https://klasma.github.io/Logging_HOFORS/klagomålsmail/A 65026-2021.docx")</f>
        <v/>
      </c>
      <c r="X6">
        <f>HYPERLINK("https://klasma.github.io/Logging_HOFORS/tillsyn/A 65026-2021.docx")</f>
        <v/>
      </c>
      <c r="Y6">
        <f>HYPERLINK("https://klasma.github.io/Logging_HOFORS/tillsynsmail/A 65026-2021.docx")</f>
        <v/>
      </c>
    </row>
    <row r="7" ht="15" customHeight="1">
      <c r="A7" t="inlineStr">
        <is>
          <t>A 30593-2019</t>
        </is>
      </c>
      <c r="B7" s="1" t="n">
        <v>43635</v>
      </c>
      <c r="C7" s="1" t="n">
        <v>45178</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f>
        <v/>
      </c>
      <c r="T7">
        <f>HYPERLINK("https://klasma.github.io/Logging_HOFORS/kartor/A 30593-2019.png")</f>
        <v/>
      </c>
      <c r="U7">
        <f>HYPERLINK("https://klasma.github.io/Logging_HOFORS/knärot/A 30593-2019.png")</f>
        <v/>
      </c>
      <c r="V7">
        <f>HYPERLINK("https://klasma.github.io/Logging_HOFORS/klagomål/A 30593-2019.docx")</f>
        <v/>
      </c>
      <c r="W7">
        <f>HYPERLINK("https://klasma.github.io/Logging_HOFORS/klagomålsmail/A 30593-2019.docx")</f>
        <v/>
      </c>
      <c r="X7">
        <f>HYPERLINK("https://klasma.github.io/Logging_HOFORS/tillsyn/A 30593-2019.docx")</f>
        <v/>
      </c>
      <c r="Y7">
        <f>HYPERLINK("https://klasma.github.io/Logging_HOFORS/tillsynsmail/A 30593-2019.docx")</f>
        <v/>
      </c>
    </row>
    <row r="8" ht="15" customHeight="1">
      <c r="A8" t="inlineStr">
        <is>
          <t>A 13740-2023</t>
        </is>
      </c>
      <c r="B8" s="1" t="n">
        <v>45007</v>
      </c>
      <c r="C8" s="1" t="n">
        <v>45178</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f>
        <v/>
      </c>
      <c r="T8">
        <f>HYPERLINK("https://klasma.github.io/Logging_HOFORS/kartor/A 13740-2023.png")</f>
        <v/>
      </c>
      <c r="U8">
        <f>HYPERLINK("https://klasma.github.io/Logging_HOFORS/knärot/A 13740-2023.png")</f>
        <v/>
      </c>
      <c r="V8">
        <f>HYPERLINK("https://klasma.github.io/Logging_HOFORS/klagomål/A 13740-2023.docx")</f>
        <v/>
      </c>
      <c r="W8">
        <f>HYPERLINK("https://klasma.github.io/Logging_HOFORS/klagomålsmail/A 13740-2023.docx")</f>
        <v/>
      </c>
      <c r="X8">
        <f>HYPERLINK("https://klasma.github.io/Logging_HOFORS/tillsyn/A 13740-2023.docx")</f>
        <v/>
      </c>
      <c r="Y8">
        <f>HYPERLINK("https://klasma.github.io/Logging_HOFORS/tillsynsmail/A 13740-2023.docx")</f>
        <v/>
      </c>
    </row>
    <row r="9" ht="15" customHeight="1">
      <c r="A9" t="inlineStr">
        <is>
          <t>A 13749-2023</t>
        </is>
      </c>
      <c r="B9" s="1" t="n">
        <v>45007</v>
      </c>
      <c r="C9" s="1" t="n">
        <v>45178</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f>
        <v/>
      </c>
      <c r="T9">
        <f>HYPERLINK("https://klasma.github.io/Logging_HOFORS/kartor/A 13749-2023.png")</f>
        <v/>
      </c>
      <c r="V9">
        <f>HYPERLINK("https://klasma.github.io/Logging_HOFORS/klagomål/A 13749-2023.docx")</f>
        <v/>
      </c>
      <c r="W9">
        <f>HYPERLINK("https://klasma.github.io/Logging_HOFORS/klagomålsmail/A 13749-2023.docx")</f>
        <v/>
      </c>
      <c r="X9">
        <f>HYPERLINK("https://klasma.github.io/Logging_HOFORS/tillsyn/A 13749-2023.docx")</f>
        <v/>
      </c>
      <c r="Y9">
        <f>HYPERLINK("https://klasma.github.io/Logging_HOFORS/tillsynsmail/A 13749-2023.docx")</f>
        <v/>
      </c>
    </row>
    <row r="10" ht="15" customHeight="1">
      <c r="A10" t="inlineStr">
        <is>
          <t>A 13750-2023</t>
        </is>
      </c>
      <c r="B10" s="1" t="n">
        <v>45007</v>
      </c>
      <c r="C10" s="1" t="n">
        <v>45178</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f>
        <v/>
      </c>
      <c r="T10">
        <f>HYPERLINK("https://klasma.github.io/Logging_HOFORS/kartor/A 13750-2023.png")</f>
        <v/>
      </c>
      <c r="V10">
        <f>HYPERLINK("https://klasma.github.io/Logging_HOFORS/klagomål/A 13750-2023.docx")</f>
        <v/>
      </c>
      <c r="W10">
        <f>HYPERLINK("https://klasma.github.io/Logging_HOFORS/klagomålsmail/A 13750-2023.docx")</f>
        <v/>
      </c>
      <c r="X10">
        <f>HYPERLINK("https://klasma.github.io/Logging_HOFORS/tillsyn/A 13750-2023.docx")</f>
        <v/>
      </c>
      <c r="Y10">
        <f>HYPERLINK("https://klasma.github.io/Logging_HOFORS/tillsynsmail/A 13750-2023.docx")</f>
        <v/>
      </c>
    </row>
    <row r="11" ht="15" customHeight="1">
      <c r="A11" t="inlineStr">
        <is>
          <t>A 30590-2019</t>
        </is>
      </c>
      <c r="B11" s="1" t="n">
        <v>43635</v>
      </c>
      <c r="C11" s="1" t="n">
        <v>45178</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f>
        <v/>
      </c>
      <c r="T11">
        <f>HYPERLINK("https://klasma.github.io/Logging_HOFORS/kartor/A 30590-2019.png")</f>
        <v/>
      </c>
      <c r="U11">
        <f>HYPERLINK("https://klasma.github.io/Logging_HOFORS/knärot/A 30590-2019.png")</f>
        <v/>
      </c>
      <c r="V11">
        <f>HYPERLINK("https://klasma.github.io/Logging_HOFORS/klagomål/A 30590-2019.docx")</f>
        <v/>
      </c>
      <c r="W11">
        <f>HYPERLINK("https://klasma.github.io/Logging_HOFORS/klagomålsmail/A 30590-2019.docx")</f>
        <v/>
      </c>
      <c r="X11">
        <f>HYPERLINK("https://klasma.github.io/Logging_HOFORS/tillsyn/A 30590-2019.docx")</f>
        <v/>
      </c>
      <c r="Y11">
        <f>HYPERLINK("https://klasma.github.io/Logging_HOFORS/tillsynsmail/A 30590-2019.docx")</f>
        <v/>
      </c>
    </row>
    <row r="12" ht="15" customHeight="1">
      <c r="A12" t="inlineStr">
        <is>
          <t>A 10436-2022</t>
        </is>
      </c>
      <c r="B12" s="1" t="n">
        <v>44623</v>
      </c>
      <c r="C12" s="1" t="n">
        <v>45178</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f>
        <v/>
      </c>
      <c r="T12">
        <f>HYPERLINK("https://klasma.github.io/Logging_HOFORS/kartor/A 10436-2022.png")</f>
        <v/>
      </c>
      <c r="U12">
        <f>HYPERLINK("https://klasma.github.io/Logging_HOFORS/knärot/A 10436-2022.png")</f>
        <v/>
      </c>
      <c r="V12">
        <f>HYPERLINK("https://klasma.github.io/Logging_HOFORS/klagomål/A 10436-2022.docx")</f>
        <v/>
      </c>
      <c r="W12">
        <f>HYPERLINK("https://klasma.github.io/Logging_HOFORS/klagomålsmail/A 10436-2022.docx")</f>
        <v/>
      </c>
      <c r="X12">
        <f>HYPERLINK("https://klasma.github.io/Logging_HOFORS/tillsyn/A 10436-2022.docx")</f>
        <v/>
      </c>
      <c r="Y12">
        <f>HYPERLINK("https://klasma.github.io/Logging_HOFORS/tillsynsmail/A 10436-2022.docx")</f>
        <v/>
      </c>
    </row>
    <row r="13" ht="15" customHeight="1">
      <c r="A13" t="inlineStr">
        <is>
          <t>A 21731-2019</t>
        </is>
      </c>
      <c r="B13" s="1" t="n">
        <v>43581</v>
      </c>
      <c r="C13" s="1" t="n">
        <v>45178</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f>
        <v/>
      </c>
      <c r="T13">
        <f>HYPERLINK("https://klasma.github.io/Logging_HOFORS/kartor/A 21731-2019.png")</f>
        <v/>
      </c>
      <c r="U13">
        <f>HYPERLINK("https://klasma.github.io/Logging_HOFORS/knärot/A 21731-2019.png")</f>
        <v/>
      </c>
      <c r="V13">
        <f>HYPERLINK("https://klasma.github.io/Logging_HOFORS/klagomål/A 21731-2019.docx")</f>
        <v/>
      </c>
      <c r="W13">
        <f>HYPERLINK("https://klasma.github.io/Logging_HOFORS/klagomålsmail/A 21731-2019.docx")</f>
        <v/>
      </c>
      <c r="X13">
        <f>HYPERLINK("https://klasma.github.io/Logging_HOFORS/tillsyn/A 21731-2019.docx")</f>
        <v/>
      </c>
      <c r="Y13">
        <f>HYPERLINK("https://klasma.github.io/Logging_HOFORS/tillsynsmail/A 21731-2019.docx")</f>
        <v/>
      </c>
    </row>
    <row r="14" ht="15" customHeight="1">
      <c r="A14" t="inlineStr">
        <is>
          <t>A 47483-2021</t>
        </is>
      </c>
      <c r="B14" s="1" t="n">
        <v>44447</v>
      </c>
      <c r="C14" s="1" t="n">
        <v>45178</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f>
        <v/>
      </c>
      <c r="T14">
        <f>HYPERLINK("https://klasma.github.io/Logging_HOFORS/kartor/A 47483-2021.png")</f>
        <v/>
      </c>
      <c r="U14">
        <f>HYPERLINK("https://klasma.github.io/Logging_HOFORS/knärot/A 47483-2021.png")</f>
        <v/>
      </c>
      <c r="V14">
        <f>HYPERLINK("https://klasma.github.io/Logging_HOFORS/klagomål/A 47483-2021.docx")</f>
        <v/>
      </c>
      <c r="W14">
        <f>HYPERLINK("https://klasma.github.io/Logging_HOFORS/klagomålsmail/A 47483-2021.docx")</f>
        <v/>
      </c>
      <c r="X14">
        <f>HYPERLINK("https://klasma.github.io/Logging_HOFORS/tillsyn/A 47483-2021.docx")</f>
        <v/>
      </c>
      <c r="Y14">
        <f>HYPERLINK("https://klasma.github.io/Logging_HOFORS/tillsynsmail/A 47483-2021.docx")</f>
        <v/>
      </c>
    </row>
    <row r="15" ht="15" customHeight="1">
      <c r="A15" t="inlineStr">
        <is>
          <t>A 27216-2022</t>
        </is>
      </c>
      <c r="B15" s="1" t="n">
        <v>44741</v>
      </c>
      <c r="C15" s="1" t="n">
        <v>45178</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f>
        <v/>
      </c>
      <c r="T15">
        <f>HYPERLINK("https://klasma.github.io/Logging_HOFORS/kartor/A 27216-2022.png")</f>
        <v/>
      </c>
      <c r="V15">
        <f>HYPERLINK("https://klasma.github.io/Logging_HOFORS/klagomål/A 27216-2022.docx")</f>
        <v/>
      </c>
      <c r="W15">
        <f>HYPERLINK("https://klasma.github.io/Logging_HOFORS/klagomålsmail/A 27216-2022.docx")</f>
        <v/>
      </c>
      <c r="X15">
        <f>HYPERLINK("https://klasma.github.io/Logging_HOFORS/tillsyn/A 27216-2022.docx")</f>
        <v/>
      </c>
      <c r="Y15">
        <f>HYPERLINK("https://klasma.github.io/Logging_HOFORS/tillsynsmail/A 27216-2022.docx")</f>
        <v/>
      </c>
    </row>
    <row r="16" ht="15" customHeight="1">
      <c r="A16" t="inlineStr">
        <is>
          <t>A 38862-2022</t>
        </is>
      </c>
      <c r="B16" s="1" t="n">
        <v>44816</v>
      </c>
      <c r="C16" s="1" t="n">
        <v>45178</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f>
        <v/>
      </c>
      <c r="T16">
        <f>HYPERLINK("https://klasma.github.io/Logging_HOFORS/kartor/A 38862-2022.png")</f>
        <v/>
      </c>
      <c r="V16">
        <f>HYPERLINK("https://klasma.github.io/Logging_HOFORS/klagomål/A 38862-2022.docx")</f>
        <v/>
      </c>
      <c r="W16">
        <f>HYPERLINK("https://klasma.github.io/Logging_HOFORS/klagomålsmail/A 38862-2022.docx")</f>
        <v/>
      </c>
      <c r="X16">
        <f>HYPERLINK("https://klasma.github.io/Logging_HOFORS/tillsyn/A 38862-2022.docx")</f>
        <v/>
      </c>
      <c r="Y16">
        <f>HYPERLINK("https://klasma.github.io/Logging_HOFORS/tillsynsmail/A 38862-2022.docx")</f>
        <v/>
      </c>
    </row>
    <row r="17" ht="15" customHeight="1">
      <c r="A17" t="inlineStr">
        <is>
          <t>A 38855-2022</t>
        </is>
      </c>
      <c r="B17" s="1" t="n">
        <v>44816</v>
      </c>
      <c r="C17" s="1" t="n">
        <v>45178</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f>
        <v/>
      </c>
      <c r="T17">
        <f>HYPERLINK("https://klasma.github.io/Logging_HOFORS/kartor/A 38855-2022.png")</f>
        <v/>
      </c>
      <c r="U17">
        <f>HYPERLINK("https://klasma.github.io/Logging_HOFORS/knärot/A 38855-2022.png")</f>
        <v/>
      </c>
      <c r="V17">
        <f>HYPERLINK("https://klasma.github.io/Logging_HOFORS/klagomål/A 38855-2022.docx")</f>
        <v/>
      </c>
      <c r="W17">
        <f>HYPERLINK("https://klasma.github.io/Logging_HOFORS/klagomålsmail/A 38855-2022.docx")</f>
        <v/>
      </c>
      <c r="X17">
        <f>HYPERLINK("https://klasma.github.io/Logging_HOFORS/tillsyn/A 38855-2022.docx")</f>
        <v/>
      </c>
      <c r="Y17">
        <f>HYPERLINK("https://klasma.github.io/Logging_HOFORS/tillsynsmail/A 38855-2022.docx")</f>
        <v/>
      </c>
    </row>
    <row r="18" ht="15" customHeight="1">
      <c r="A18" t="inlineStr">
        <is>
          <t>A 38174-2019</t>
        </is>
      </c>
      <c r="B18" s="1" t="n">
        <v>43684</v>
      </c>
      <c r="C18" s="1" t="n">
        <v>45178</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f>
        <v/>
      </c>
      <c r="T18">
        <f>HYPERLINK("https://klasma.github.io/Logging_HOFORS/kartor/A 38174-2019.png")</f>
        <v/>
      </c>
      <c r="V18">
        <f>HYPERLINK("https://klasma.github.io/Logging_HOFORS/klagomål/A 38174-2019.docx")</f>
        <v/>
      </c>
      <c r="W18">
        <f>HYPERLINK("https://klasma.github.io/Logging_HOFORS/klagomålsmail/A 38174-2019.docx")</f>
        <v/>
      </c>
      <c r="X18">
        <f>HYPERLINK("https://klasma.github.io/Logging_HOFORS/tillsyn/A 38174-2019.docx")</f>
        <v/>
      </c>
      <c r="Y18">
        <f>HYPERLINK("https://klasma.github.io/Logging_HOFORS/tillsynsmail/A 38174-2019.docx")</f>
        <v/>
      </c>
    </row>
    <row r="19" ht="15" customHeight="1">
      <c r="A19" t="inlineStr">
        <is>
          <t>A 44963-2020</t>
        </is>
      </c>
      <c r="B19" s="1" t="n">
        <v>44088</v>
      </c>
      <c r="C19" s="1" t="n">
        <v>45178</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f>
        <v/>
      </c>
      <c r="T19">
        <f>HYPERLINK("https://klasma.github.io/Logging_HOFORS/kartor/A 44963-2020.png")</f>
        <v/>
      </c>
      <c r="V19">
        <f>HYPERLINK("https://klasma.github.io/Logging_HOFORS/klagomål/A 44963-2020.docx")</f>
        <v/>
      </c>
      <c r="W19">
        <f>HYPERLINK("https://klasma.github.io/Logging_HOFORS/klagomålsmail/A 44963-2020.docx")</f>
        <v/>
      </c>
      <c r="X19">
        <f>HYPERLINK("https://klasma.github.io/Logging_HOFORS/tillsyn/A 44963-2020.docx")</f>
        <v/>
      </c>
      <c r="Y19">
        <f>HYPERLINK("https://klasma.github.io/Logging_HOFORS/tillsynsmail/A 44963-2020.docx")</f>
        <v/>
      </c>
    </row>
    <row r="20" ht="15" customHeight="1">
      <c r="A20" t="inlineStr">
        <is>
          <t>A 22096-2021</t>
        </is>
      </c>
      <c r="B20" s="1" t="n">
        <v>44323</v>
      </c>
      <c r="C20" s="1" t="n">
        <v>45178</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f>
        <v/>
      </c>
      <c r="T20">
        <f>HYPERLINK("https://klasma.github.io/Logging_HOFORS/kartor/A 22096-2021.png")</f>
        <v/>
      </c>
      <c r="U20">
        <f>HYPERLINK("https://klasma.github.io/Logging_HOFORS/knärot/A 22096-2021.png")</f>
        <v/>
      </c>
      <c r="V20">
        <f>HYPERLINK("https://klasma.github.io/Logging_HOFORS/klagomål/A 22096-2021.docx")</f>
        <v/>
      </c>
      <c r="W20">
        <f>HYPERLINK("https://klasma.github.io/Logging_HOFORS/klagomålsmail/A 22096-2021.docx")</f>
        <v/>
      </c>
      <c r="X20">
        <f>HYPERLINK("https://klasma.github.io/Logging_HOFORS/tillsyn/A 22096-2021.docx")</f>
        <v/>
      </c>
      <c r="Y20">
        <f>HYPERLINK("https://klasma.github.io/Logging_HOFORS/tillsynsmail/A 22096-2021.docx")</f>
        <v/>
      </c>
    </row>
    <row r="21" ht="15" customHeight="1">
      <c r="A21" t="inlineStr">
        <is>
          <t>A 54828-2021</t>
        </is>
      </c>
      <c r="B21" s="1" t="n">
        <v>44473</v>
      </c>
      <c r="C21" s="1" t="n">
        <v>45178</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f>
        <v/>
      </c>
      <c r="T21">
        <f>HYPERLINK("https://klasma.github.io/Logging_HOFORS/kartor/A 54828-2021.png")</f>
        <v/>
      </c>
      <c r="U21">
        <f>HYPERLINK("https://klasma.github.io/Logging_HOFORS/knärot/A 54828-2021.png")</f>
        <v/>
      </c>
      <c r="V21">
        <f>HYPERLINK("https://klasma.github.io/Logging_HOFORS/klagomål/A 54828-2021.docx")</f>
        <v/>
      </c>
      <c r="W21">
        <f>HYPERLINK("https://klasma.github.io/Logging_HOFORS/klagomålsmail/A 54828-2021.docx")</f>
        <v/>
      </c>
      <c r="X21">
        <f>HYPERLINK("https://klasma.github.io/Logging_HOFORS/tillsyn/A 54828-2021.docx")</f>
        <v/>
      </c>
      <c r="Y21">
        <f>HYPERLINK("https://klasma.github.io/Logging_HOFORS/tillsynsmail/A 54828-2021.docx")</f>
        <v/>
      </c>
    </row>
    <row r="22" ht="15" customHeight="1">
      <c r="A22" t="inlineStr">
        <is>
          <t>A 64604-2021</t>
        </is>
      </c>
      <c r="B22" s="1" t="n">
        <v>44511</v>
      </c>
      <c r="C22" s="1" t="n">
        <v>45178</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f>
        <v/>
      </c>
      <c r="T22">
        <f>HYPERLINK("https://klasma.github.io/Logging_HOFORS/kartor/A 64604-2021.png")</f>
        <v/>
      </c>
      <c r="V22">
        <f>HYPERLINK("https://klasma.github.io/Logging_HOFORS/klagomål/A 64604-2021.docx")</f>
        <v/>
      </c>
      <c r="W22">
        <f>HYPERLINK("https://klasma.github.io/Logging_HOFORS/klagomålsmail/A 64604-2021.docx")</f>
        <v/>
      </c>
      <c r="X22">
        <f>HYPERLINK("https://klasma.github.io/Logging_HOFORS/tillsyn/A 64604-2021.docx")</f>
        <v/>
      </c>
      <c r="Y22">
        <f>HYPERLINK("https://klasma.github.io/Logging_HOFORS/tillsynsmail/A 64604-2021.docx")</f>
        <v/>
      </c>
    </row>
    <row r="23" ht="15" customHeight="1">
      <c r="A23" t="inlineStr">
        <is>
          <t>A 13741-2023</t>
        </is>
      </c>
      <c r="B23" s="1" t="n">
        <v>45007</v>
      </c>
      <c r="C23" s="1" t="n">
        <v>45178</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f>
        <v/>
      </c>
      <c r="T23">
        <f>HYPERLINK("https://klasma.github.io/Logging_HOFORS/kartor/A 13741-2023.png")</f>
        <v/>
      </c>
      <c r="V23">
        <f>HYPERLINK("https://klasma.github.io/Logging_HOFORS/klagomål/A 13741-2023.docx")</f>
        <v/>
      </c>
      <c r="W23">
        <f>HYPERLINK("https://klasma.github.io/Logging_HOFORS/klagomålsmail/A 13741-2023.docx")</f>
        <v/>
      </c>
      <c r="X23">
        <f>HYPERLINK("https://klasma.github.io/Logging_HOFORS/tillsyn/A 13741-2023.docx")</f>
        <v/>
      </c>
      <c r="Y23">
        <f>HYPERLINK("https://klasma.github.io/Logging_HOFORS/tillsynsmail/A 13741-2023.docx")</f>
        <v/>
      </c>
    </row>
    <row r="24" ht="15" customHeight="1">
      <c r="A24" t="inlineStr">
        <is>
          <t>A 14358-2023</t>
        </is>
      </c>
      <c r="B24" s="1" t="n">
        <v>45012</v>
      </c>
      <c r="C24" s="1" t="n">
        <v>45178</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f>
        <v/>
      </c>
      <c r="T24">
        <f>HYPERLINK("https://klasma.github.io/Logging_HOFORS/kartor/A 14358-2023.png")</f>
        <v/>
      </c>
      <c r="V24">
        <f>HYPERLINK("https://klasma.github.io/Logging_HOFORS/klagomål/A 14358-2023.docx")</f>
        <v/>
      </c>
      <c r="W24">
        <f>HYPERLINK("https://klasma.github.io/Logging_HOFORS/klagomålsmail/A 14358-2023.docx")</f>
        <v/>
      </c>
      <c r="X24">
        <f>HYPERLINK("https://klasma.github.io/Logging_HOFORS/tillsyn/A 14358-2023.docx")</f>
        <v/>
      </c>
      <c r="Y24">
        <f>HYPERLINK("https://klasma.github.io/Logging_HOFORS/tillsynsmail/A 14358-2023.docx")</f>
        <v/>
      </c>
    </row>
    <row r="25" ht="15" customHeight="1">
      <c r="A25" t="inlineStr">
        <is>
          <t>A 29400-2023</t>
        </is>
      </c>
      <c r="B25" s="1" t="n">
        <v>45106</v>
      </c>
      <c r="C25" s="1" t="n">
        <v>45178</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f>
        <v/>
      </c>
      <c r="T25">
        <f>HYPERLINK("https://klasma.github.io/Logging_HOFORS/kartor/A 29400-2023.png")</f>
        <v/>
      </c>
      <c r="U25">
        <f>HYPERLINK("https://klasma.github.io/Logging_HOFORS/knärot/A 29400-2023.png")</f>
        <v/>
      </c>
      <c r="V25">
        <f>HYPERLINK("https://klasma.github.io/Logging_HOFORS/klagomål/A 29400-2023.docx")</f>
        <v/>
      </c>
      <c r="W25">
        <f>HYPERLINK("https://klasma.github.io/Logging_HOFORS/klagomålsmail/A 29400-2023.docx")</f>
        <v/>
      </c>
      <c r="X25">
        <f>HYPERLINK("https://klasma.github.io/Logging_HOFORS/tillsyn/A 29400-2023.docx")</f>
        <v/>
      </c>
      <c r="Y25">
        <f>HYPERLINK("https://klasma.github.io/Logging_HOFORS/tillsynsmail/A 29400-2023.docx")</f>
        <v/>
      </c>
    </row>
    <row r="26" ht="15" customHeight="1">
      <c r="A26" t="inlineStr">
        <is>
          <t>A 33491-2023</t>
        </is>
      </c>
      <c r="B26" s="1" t="n">
        <v>45118</v>
      </c>
      <c r="C26" s="1" t="n">
        <v>45178</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f>
        <v/>
      </c>
      <c r="T26">
        <f>HYPERLINK("https://klasma.github.io/Logging_HOFORS/kartor/A 33491-2023.png")</f>
        <v/>
      </c>
      <c r="V26">
        <f>HYPERLINK("https://klasma.github.io/Logging_HOFORS/klagomål/A 33491-2023.docx")</f>
        <v/>
      </c>
      <c r="W26">
        <f>HYPERLINK("https://klasma.github.io/Logging_HOFORS/klagomålsmail/A 33491-2023.docx")</f>
        <v/>
      </c>
      <c r="X26">
        <f>HYPERLINK("https://klasma.github.io/Logging_HOFORS/tillsyn/A 33491-2023.docx")</f>
        <v/>
      </c>
      <c r="Y26">
        <f>HYPERLINK("https://klasma.github.io/Logging_HOFORS/tillsynsmail/A 33491-2023.docx")</f>
        <v/>
      </c>
    </row>
    <row r="27" ht="15" customHeight="1">
      <c r="A27" t="inlineStr">
        <is>
          <t>A 45906-2018</t>
        </is>
      </c>
      <c r="B27" s="1" t="n">
        <v>43363</v>
      </c>
      <c r="C27" s="1" t="n">
        <v>45178</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45178</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45178</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45178</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45178</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45178</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45178</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45178</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45178</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45178</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45178</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45178</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45178</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45178</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f>
        <v/>
      </c>
      <c r="V40">
        <f>HYPERLINK("https://klasma.github.io/Logging_HOFORS/klagomål/A 21734-2019.docx")</f>
        <v/>
      </c>
      <c r="W40">
        <f>HYPERLINK("https://klasma.github.io/Logging_HOFORS/klagomålsmail/A 21734-2019.docx")</f>
        <v/>
      </c>
      <c r="X40">
        <f>HYPERLINK("https://klasma.github.io/Logging_HOFORS/tillsyn/A 21734-2019.docx")</f>
        <v/>
      </c>
      <c r="Y40">
        <f>HYPERLINK("https://klasma.github.io/Logging_HOFORS/tillsynsmail/A 21734-2019.docx")</f>
        <v/>
      </c>
    </row>
    <row r="41" ht="15" customHeight="1">
      <c r="A41" t="inlineStr">
        <is>
          <t>A 22734-2019</t>
        </is>
      </c>
      <c r="B41" s="1" t="n">
        <v>43588</v>
      </c>
      <c r="C41" s="1" t="n">
        <v>45178</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45178</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45178</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45178</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45178</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45178</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45178</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f>
        <v/>
      </c>
      <c r="V47">
        <f>HYPERLINK("https://klasma.github.io/Logging_HOFORS/klagomål/A 40385-2019.docx")</f>
        <v/>
      </c>
      <c r="W47">
        <f>HYPERLINK("https://klasma.github.io/Logging_HOFORS/klagomålsmail/A 40385-2019.docx")</f>
        <v/>
      </c>
      <c r="X47">
        <f>HYPERLINK("https://klasma.github.io/Logging_HOFORS/tillsyn/A 40385-2019.docx")</f>
        <v/>
      </c>
      <c r="Y47">
        <f>HYPERLINK("https://klasma.github.io/Logging_HOFORS/tillsynsmail/A 40385-2019.docx")</f>
        <v/>
      </c>
    </row>
    <row r="48" ht="15" customHeight="1">
      <c r="A48" t="inlineStr">
        <is>
          <t>A 42253-2019</t>
        </is>
      </c>
      <c r="B48" s="1" t="n">
        <v>43703</v>
      </c>
      <c r="C48" s="1" t="n">
        <v>45178</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45178</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45178</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45178</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45178</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45178</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45178</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45178</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45178</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45178</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45178</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45178</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45178</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45178</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45178</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45178</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45178</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45178</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45178</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45178</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45178</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45178</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45178</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45178</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45178</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45178</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45178</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45178</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45178</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45178</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45178</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45178</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45178</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45178</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45178</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45178</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45178</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45178</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45178</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45178</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45178</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45178</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45178</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45178</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45178</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45178</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45178</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45178</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45178</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45178</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45178</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45178</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45178</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45178</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45178</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45178</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45178</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45178</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45178</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45178</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45178</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45178</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45178</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45178</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45178</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45178</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45178</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45178</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45178</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45178</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45178</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45178</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45178</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45178</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45178</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45178</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45178</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45178</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45178</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45178</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45178</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45178</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45178</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45178</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45178</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45178</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45178</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45178</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45178</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45178</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45178</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45178</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45178</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45178</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45178</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45178</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45178</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45178</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45178</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45178</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45178</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45178</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45178</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45178</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45178</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45178</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45178</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45178</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45178</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45178</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45178</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45178</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45178</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45178</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45178</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45178</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45178</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45178</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45178</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45178</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45178</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45178</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45178</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45178</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45178</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45178</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45178</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45178</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45178</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2023-09-09T05:27:04Z</dcterms:created>
  <dcterms:modified xmlns:dcterms="http://purl.org/dc/terms/" xmlns:xsi="http://www.w3.org/2001/XMLSchema-instance" xsi:type="dcterms:W3CDTF">2023-09-09T05:27:04Z</dcterms:modified>
</cp:coreProperties>
</file>