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45203</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45203</v>
      </c>
      <c r="D3" t="inlineStr">
        <is>
          <t>GÄVLEBORGS LÄN</t>
        </is>
      </c>
      <c r="E3" t="inlineStr">
        <is>
          <t>HUDIKSVALL</t>
        </is>
      </c>
      <c r="G3" t="n">
        <v>8.1</v>
      </c>
      <c r="H3" t="n">
        <v>5</v>
      </c>
      <c r="I3" t="n">
        <v>9</v>
      </c>
      <c r="J3" t="n">
        <v>6</v>
      </c>
      <c r="K3" t="n">
        <v>2</v>
      </c>
      <c r="L3" t="n">
        <v>0</v>
      </c>
      <c r="M3" t="n">
        <v>0</v>
      </c>
      <c r="N3" t="n">
        <v>0</v>
      </c>
      <c r="O3" t="n">
        <v>8</v>
      </c>
      <c r="P3" t="n">
        <v>2</v>
      </c>
      <c r="Q3" t="n">
        <v>18</v>
      </c>
      <c r="R3"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45203</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45203</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45203</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45203</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45203</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45203</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45203</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45203</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45203</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45203</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45203</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45203</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45203</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45203</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45203</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45203</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45203</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45203</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45203</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45203</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45203</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45203</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45203</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45203</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45203</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45203</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48630-2022</t>
        </is>
      </c>
      <c r="B30" s="1" t="n">
        <v>44859</v>
      </c>
      <c r="C30" s="1" t="n">
        <v>45203</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 "A 48630-2022")</f>
        <v/>
      </c>
      <c r="T30">
        <f>HYPERLINK("https://klasma.github.io/Logging_HUDIKSVALL/kartor/A 48630-2022.png", "A 48630-2022")</f>
        <v/>
      </c>
      <c r="V30">
        <f>HYPERLINK("https://klasma.github.io/Logging_HUDIKSVALL/klagomål/A 48630-2022.docx", "A 48630-2022")</f>
        <v/>
      </c>
      <c r="W30">
        <f>HYPERLINK("https://klasma.github.io/Logging_HUDIKSVALL/klagomålsmail/A 48630-2022.docx", "A 48630-2022")</f>
        <v/>
      </c>
      <c r="X30">
        <f>HYPERLINK("https://klasma.github.io/Logging_HUDIKSVALL/tillsyn/A 48630-2022.docx", "A 48630-2022")</f>
        <v/>
      </c>
      <c r="Y30">
        <f>HYPERLINK("https://klasma.github.io/Logging_HUDIKSVALL/tillsynsmail/A 48630-2022.docx", "A 48630-2022")</f>
        <v/>
      </c>
    </row>
    <row r="31" ht="15" customHeight="1">
      <c r="A31" t="inlineStr">
        <is>
          <t>A 19521-2023</t>
        </is>
      </c>
      <c r="B31" s="1" t="n">
        <v>45050</v>
      </c>
      <c r="C31" s="1" t="n">
        <v>45203</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 "A 19521-2023")</f>
        <v/>
      </c>
      <c r="T31">
        <f>HYPERLINK("https://klasma.github.io/Logging_HUDIKSVALL/kartor/A 19521-2023.png", "A 19521-2023")</f>
        <v/>
      </c>
      <c r="V31">
        <f>HYPERLINK("https://klasma.github.io/Logging_HUDIKSVALL/klagomål/A 19521-2023.docx", "A 19521-2023")</f>
        <v/>
      </c>
      <c r="W31">
        <f>HYPERLINK("https://klasma.github.io/Logging_HUDIKSVALL/klagomålsmail/A 19521-2023.docx", "A 19521-2023")</f>
        <v/>
      </c>
      <c r="X31">
        <f>HYPERLINK("https://klasma.github.io/Logging_HUDIKSVALL/tillsyn/A 19521-2023.docx", "A 19521-2023")</f>
        <v/>
      </c>
      <c r="Y31">
        <f>HYPERLINK("https://klasma.github.io/Logging_HUDIKSVALL/tillsynsmail/A 19521-2023.docx", "A 19521-2023")</f>
        <v/>
      </c>
    </row>
    <row r="32" ht="15" customHeight="1">
      <c r="A32" t="inlineStr">
        <is>
          <t>A 21895-2019</t>
        </is>
      </c>
      <c r="B32" s="1" t="n">
        <v>43584</v>
      </c>
      <c r="C32" s="1" t="n">
        <v>45203</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 "A 21895-2019")</f>
        <v/>
      </c>
      <c r="T32">
        <f>HYPERLINK("https://klasma.github.io/Logging_HUDIKSVALL/kartor/A 21895-2019.png", "A 21895-2019")</f>
        <v/>
      </c>
      <c r="U32">
        <f>HYPERLINK("https://klasma.github.io/Logging_HUDIKSVALL/knärot/A 21895-2019.png", "A 21895-2019")</f>
        <v/>
      </c>
      <c r="V32">
        <f>HYPERLINK("https://klasma.github.io/Logging_HUDIKSVALL/klagomål/A 21895-2019.docx", "A 21895-2019")</f>
        <v/>
      </c>
      <c r="W32">
        <f>HYPERLINK("https://klasma.github.io/Logging_HUDIKSVALL/klagomålsmail/A 21895-2019.docx", "A 21895-2019")</f>
        <v/>
      </c>
      <c r="X32">
        <f>HYPERLINK("https://klasma.github.io/Logging_HUDIKSVALL/tillsyn/A 21895-2019.docx", "A 21895-2019")</f>
        <v/>
      </c>
      <c r="Y32">
        <f>HYPERLINK("https://klasma.github.io/Logging_HUDIKSVALL/tillsynsmail/A 21895-2019.docx", "A 21895-2019")</f>
        <v/>
      </c>
    </row>
    <row r="33" ht="15" customHeight="1">
      <c r="A33" t="inlineStr">
        <is>
          <t>A 49922-2021</t>
        </is>
      </c>
      <c r="B33" s="1" t="n">
        <v>44455</v>
      </c>
      <c r="C33" s="1" t="n">
        <v>45203</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 "A 49922-2021")</f>
        <v/>
      </c>
      <c r="T33">
        <f>HYPERLINK("https://klasma.github.io/Logging_HUDIKSVALL/kartor/A 49922-2021.png", "A 49922-2021")</f>
        <v/>
      </c>
      <c r="V33">
        <f>HYPERLINK("https://klasma.github.io/Logging_HUDIKSVALL/klagomål/A 49922-2021.docx", "A 49922-2021")</f>
        <v/>
      </c>
      <c r="W33">
        <f>HYPERLINK("https://klasma.github.io/Logging_HUDIKSVALL/klagomålsmail/A 49922-2021.docx", "A 49922-2021")</f>
        <v/>
      </c>
      <c r="X33">
        <f>HYPERLINK("https://klasma.github.io/Logging_HUDIKSVALL/tillsyn/A 49922-2021.docx", "A 49922-2021")</f>
        <v/>
      </c>
      <c r="Y33">
        <f>HYPERLINK("https://klasma.github.io/Logging_HUDIKSVALL/tillsynsmail/A 49922-2021.docx", "A 49922-2021")</f>
        <v/>
      </c>
    </row>
    <row r="34" ht="15" customHeight="1">
      <c r="A34" t="inlineStr">
        <is>
          <t>A 116-2020</t>
        </is>
      </c>
      <c r="B34" s="1" t="n">
        <v>43832</v>
      </c>
      <c r="C34" s="1" t="n">
        <v>45203</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 "A 116-2020")</f>
        <v/>
      </c>
      <c r="T34">
        <f>HYPERLINK("https://klasma.github.io/Logging_HUDIKSVALL/kartor/A 116-2020.png", "A 116-2020")</f>
        <v/>
      </c>
      <c r="V34">
        <f>HYPERLINK("https://klasma.github.io/Logging_HUDIKSVALL/klagomål/A 116-2020.docx", "A 116-2020")</f>
        <v/>
      </c>
      <c r="W34">
        <f>HYPERLINK("https://klasma.github.io/Logging_HUDIKSVALL/klagomålsmail/A 116-2020.docx", "A 116-2020")</f>
        <v/>
      </c>
      <c r="X34">
        <f>HYPERLINK("https://klasma.github.io/Logging_HUDIKSVALL/tillsyn/A 116-2020.docx", "A 116-2020")</f>
        <v/>
      </c>
      <c r="Y34">
        <f>HYPERLINK("https://klasma.github.io/Logging_HUDIKSVALL/tillsynsmail/A 116-2020.docx", "A 116-2020")</f>
        <v/>
      </c>
    </row>
    <row r="35" ht="15" customHeight="1">
      <c r="A35" t="inlineStr">
        <is>
          <t>A 14255-2020</t>
        </is>
      </c>
      <c r="B35" s="1" t="n">
        <v>43907</v>
      </c>
      <c r="C35" s="1" t="n">
        <v>45203</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 "A 14255-2020")</f>
        <v/>
      </c>
      <c r="T35">
        <f>HYPERLINK("https://klasma.github.io/Logging_HUDIKSVALL/kartor/A 14255-2020.png", "A 14255-2020")</f>
        <v/>
      </c>
      <c r="V35">
        <f>HYPERLINK("https://klasma.github.io/Logging_HUDIKSVALL/klagomål/A 14255-2020.docx", "A 14255-2020")</f>
        <v/>
      </c>
      <c r="W35">
        <f>HYPERLINK("https://klasma.github.io/Logging_HUDIKSVALL/klagomålsmail/A 14255-2020.docx", "A 14255-2020")</f>
        <v/>
      </c>
      <c r="X35">
        <f>HYPERLINK("https://klasma.github.io/Logging_HUDIKSVALL/tillsyn/A 14255-2020.docx", "A 14255-2020")</f>
        <v/>
      </c>
      <c r="Y35">
        <f>HYPERLINK("https://klasma.github.io/Logging_HUDIKSVALL/tillsynsmail/A 14255-2020.docx", "A 14255-2020")</f>
        <v/>
      </c>
    </row>
    <row r="36" ht="15" customHeight="1">
      <c r="A36" t="inlineStr">
        <is>
          <t>A 43503-2020</t>
        </is>
      </c>
      <c r="B36" s="1" t="n">
        <v>44077</v>
      </c>
      <c r="C36" s="1" t="n">
        <v>45203</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 "A 43503-2020")</f>
        <v/>
      </c>
      <c r="T36">
        <f>HYPERLINK("https://klasma.github.io/Logging_HUDIKSVALL/kartor/A 43503-2020.png", "A 43503-2020")</f>
        <v/>
      </c>
      <c r="U36">
        <f>HYPERLINK("https://klasma.github.io/Logging_HUDIKSVALL/knärot/A 43503-2020.png", "A 43503-2020")</f>
        <v/>
      </c>
      <c r="V36">
        <f>HYPERLINK("https://klasma.github.io/Logging_HUDIKSVALL/klagomål/A 43503-2020.docx", "A 43503-2020")</f>
        <v/>
      </c>
      <c r="W36">
        <f>HYPERLINK("https://klasma.github.io/Logging_HUDIKSVALL/klagomålsmail/A 43503-2020.docx", "A 43503-2020")</f>
        <v/>
      </c>
      <c r="X36">
        <f>HYPERLINK("https://klasma.github.io/Logging_HUDIKSVALL/tillsyn/A 43503-2020.docx", "A 43503-2020")</f>
        <v/>
      </c>
      <c r="Y36">
        <f>HYPERLINK("https://klasma.github.io/Logging_HUDIKSVALL/tillsynsmail/A 43503-2020.docx", "A 43503-2020")</f>
        <v/>
      </c>
    </row>
    <row r="37" ht="15" customHeight="1">
      <c r="A37" t="inlineStr">
        <is>
          <t>A 48935-2020</t>
        </is>
      </c>
      <c r="B37" s="1" t="n">
        <v>44104</v>
      </c>
      <c r="C37" s="1" t="n">
        <v>45203</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 "A 48935-2020")</f>
        <v/>
      </c>
      <c r="T37">
        <f>HYPERLINK("https://klasma.github.io/Logging_HUDIKSVALL/kartor/A 48935-2020.png", "A 48935-2020")</f>
        <v/>
      </c>
      <c r="V37">
        <f>HYPERLINK("https://klasma.github.io/Logging_HUDIKSVALL/klagomål/A 48935-2020.docx", "A 48935-2020")</f>
        <v/>
      </c>
      <c r="W37">
        <f>HYPERLINK("https://klasma.github.io/Logging_HUDIKSVALL/klagomålsmail/A 48935-2020.docx", "A 48935-2020")</f>
        <v/>
      </c>
      <c r="X37">
        <f>HYPERLINK("https://klasma.github.io/Logging_HUDIKSVALL/tillsyn/A 48935-2020.docx", "A 48935-2020")</f>
        <v/>
      </c>
      <c r="Y37">
        <f>HYPERLINK("https://klasma.github.io/Logging_HUDIKSVALL/tillsynsmail/A 48935-2020.docx", "A 48935-2020")</f>
        <v/>
      </c>
    </row>
    <row r="38" ht="15" customHeight="1">
      <c r="A38" t="inlineStr">
        <is>
          <t>A 39528-2021</t>
        </is>
      </c>
      <c r="B38" s="1" t="n">
        <v>44415</v>
      </c>
      <c r="C38" s="1" t="n">
        <v>45203</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 "A 39528-2021")</f>
        <v/>
      </c>
      <c r="T38">
        <f>HYPERLINK("https://klasma.github.io/Logging_HUDIKSVALL/kartor/A 39528-2021.png", "A 39528-2021")</f>
        <v/>
      </c>
      <c r="U38">
        <f>HYPERLINK("https://klasma.github.io/Logging_HUDIKSVALL/knärot/A 39528-2021.png", "A 39528-2021")</f>
        <v/>
      </c>
      <c r="V38">
        <f>HYPERLINK("https://klasma.github.io/Logging_HUDIKSVALL/klagomål/A 39528-2021.docx", "A 39528-2021")</f>
        <v/>
      </c>
      <c r="W38">
        <f>HYPERLINK("https://klasma.github.io/Logging_HUDIKSVALL/klagomålsmail/A 39528-2021.docx", "A 39528-2021")</f>
        <v/>
      </c>
      <c r="X38">
        <f>HYPERLINK("https://klasma.github.io/Logging_HUDIKSVALL/tillsyn/A 39528-2021.docx", "A 39528-2021")</f>
        <v/>
      </c>
      <c r="Y38">
        <f>HYPERLINK("https://klasma.github.io/Logging_HUDIKSVALL/tillsynsmail/A 39528-2021.docx", "A 39528-2021")</f>
        <v/>
      </c>
    </row>
    <row r="39" ht="15" customHeight="1">
      <c r="A39" t="inlineStr">
        <is>
          <t>A 29206-2022</t>
        </is>
      </c>
      <c r="B39" s="1" t="n">
        <v>44750</v>
      </c>
      <c r="C39" s="1" t="n">
        <v>45203</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 "A 29206-2022")</f>
        <v/>
      </c>
      <c r="T39">
        <f>HYPERLINK("https://klasma.github.io/Logging_HUDIKSVALL/kartor/A 29206-2022.png", "A 29206-2022")</f>
        <v/>
      </c>
      <c r="V39">
        <f>HYPERLINK("https://klasma.github.io/Logging_HUDIKSVALL/klagomål/A 29206-2022.docx", "A 29206-2022")</f>
        <v/>
      </c>
      <c r="W39">
        <f>HYPERLINK("https://klasma.github.io/Logging_HUDIKSVALL/klagomålsmail/A 29206-2022.docx", "A 29206-2022")</f>
        <v/>
      </c>
      <c r="X39">
        <f>HYPERLINK("https://klasma.github.io/Logging_HUDIKSVALL/tillsyn/A 29206-2022.docx", "A 29206-2022")</f>
        <v/>
      </c>
      <c r="Y39">
        <f>HYPERLINK("https://klasma.github.io/Logging_HUDIKSVALL/tillsynsmail/A 29206-2022.docx", "A 29206-2022")</f>
        <v/>
      </c>
    </row>
    <row r="40" ht="15" customHeight="1">
      <c r="A40" t="inlineStr">
        <is>
          <t>A 23838-2023</t>
        </is>
      </c>
      <c r="B40" s="1" t="n">
        <v>45078</v>
      </c>
      <c r="C40" s="1" t="n">
        <v>45203</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 "A 23838-2023")</f>
        <v/>
      </c>
      <c r="T40">
        <f>HYPERLINK("https://klasma.github.io/Logging_HUDIKSVALL/kartor/A 23838-2023.png", "A 23838-2023")</f>
        <v/>
      </c>
      <c r="V40">
        <f>HYPERLINK("https://klasma.github.io/Logging_HUDIKSVALL/klagomål/A 23838-2023.docx", "A 23838-2023")</f>
        <v/>
      </c>
      <c r="W40">
        <f>HYPERLINK("https://klasma.github.io/Logging_HUDIKSVALL/klagomålsmail/A 23838-2023.docx", "A 23838-2023")</f>
        <v/>
      </c>
      <c r="X40">
        <f>HYPERLINK("https://klasma.github.io/Logging_HUDIKSVALL/tillsyn/A 23838-2023.docx", "A 23838-2023")</f>
        <v/>
      </c>
      <c r="Y40">
        <f>HYPERLINK("https://klasma.github.io/Logging_HUDIKSVALL/tillsynsmail/A 23838-2023.docx", "A 23838-2023")</f>
        <v/>
      </c>
    </row>
    <row r="41" ht="15" customHeight="1">
      <c r="A41" t="inlineStr">
        <is>
          <t>A 28268-2019</t>
        </is>
      </c>
      <c r="B41" s="1" t="n">
        <v>43623</v>
      </c>
      <c r="C41" s="1" t="n">
        <v>45203</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 "A 28268-2019")</f>
        <v/>
      </c>
      <c r="T41">
        <f>HYPERLINK("https://klasma.github.io/Logging_HUDIKSVALL/kartor/A 28268-2019.png", "A 28268-2019")</f>
        <v/>
      </c>
      <c r="V41">
        <f>HYPERLINK("https://klasma.github.io/Logging_HUDIKSVALL/klagomål/A 28268-2019.docx", "A 28268-2019")</f>
        <v/>
      </c>
      <c r="W41">
        <f>HYPERLINK("https://klasma.github.io/Logging_HUDIKSVALL/klagomålsmail/A 28268-2019.docx", "A 28268-2019")</f>
        <v/>
      </c>
      <c r="X41">
        <f>HYPERLINK("https://klasma.github.io/Logging_HUDIKSVALL/tillsyn/A 28268-2019.docx", "A 28268-2019")</f>
        <v/>
      </c>
      <c r="Y41">
        <f>HYPERLINK("https://klasma.github.io/Logging_HUDIKSVALL/tillsynsmail/A 28268-2019.docx", "A 28268-2019")</f>
        <v/>
      </c>
    </row>
    <row r="42" ht="15" customHeight="1">
      <c r="A42" t="inlineStr">
        <is>
          <t>A 33547-2019</t>
        </is>
      </c>
      <c r="B42" s="1" t="n">
        <v>43651</v>
      </c>
      <c r="C42" s="1" t="n">
        <v>45203</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 "A 33547-2019")</f>
        <v/>
      </c>
      <c r="T42">
        <f>HYPERLINK("https://klasma.github.io/Logging_HUDIKSVALL/kartor/A 33547-2019.png", "A 33547-2019")</f>
        <v/>
      </c>
      <c r="V42">
        <f>HYPERLINK("https://klasma.github.io/Logging_HUDIKSVALL/klagomål/A 33547-2019.docx", "A 33547-2019")</f>
        <v/>
      </c>
      <c r="W42">
        <f>HYPERLINK("https://klasma.github.io/Logging_HUDIKSVALL/klagomålsmail/A 33547-2019.docx", "A 33547-2019")</f>
        <v/>
      </c>
      <c r="X42">
        <f>HYPERLINK("https://klasma.github.io/Logging_HUDIKSVALL/tillsyn/A 33547-2019.docx", "A 33547-2019")</f>
        <v/>
      </c>
      <c r="Y42">
        <f>HYPERLINK("https://klasma.github.io/Logging_HUDIKSVALL/tillsynsmail/A 33547-2019.docx", "A 33547-2019")</f>
        <v/>
      </c>
    </row>
    <row r="43" ht="15" customHeight="1">
      <c r="A43" t="inlineStr">
        <is>
          <t>A 48604-2019</t>
        </is>
      </c>
      <c r="B43" s="1" t="n">
        <v>43727</v>
      </c>
      <c r="C43" s="1" t="n">
        <v>45203</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 "A 48604-2019")</f>
        <v/>
      </c>
      <c r="T43">
        <f>HYPERLINK("https://klasma.github.io/Logging_HUDIKSVALL/kartor/A 48604-2019.png", "A 48604-2019")</f>
        <v/>
      </c>
      <c r="V43">
        <f>HYPERLINK("https://klasma.github.io/Logging_HUDIKSVALL/klagomål/A 48604-2019.docx", "A 48604-2019")</f>
        <v/>
      </c>
      <c r="W43">
        <f>HYPERLINK("https://klasma.github.io/Logging_HUDIKSVALL/klagomålsmail/A 48604-2019.docx", "A 48604-2019")</f>
        <v/>
      </c>
      <c r="X43">
        <f>HYPERLINK("https://klasma.github.io/Logging_HUDIKSVALL/tillsyn/A 48604-2019.docx", "A 48604-2019")</f>
        <v/>
      </c>
      <c r="Y43">
        <f>HYPERLINK("https://klasma.github.io/Logging_HUDIKSVALL/tillsynsmail/A 48604-2019.docx", "A 48604-2019")</f>
        <v/>
      </c>
    </row>
    <row r="44" ht="15" customHeight="1">
      <c r="A44" t="inlineStr">
        <is>
          <t>A 1597-2020</t>
        </is>
      </c>
      <c r="B44" s="1" t="n">
        <v>43844</v>
      </c>
      <c r="C44" s="1" t="n">
        <v>45203</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 "A 1597-2020")</f>
        <v/>
      </c>
      <c r="T44">
        <f>HYPERLINK("https://klasma.github.io/Logging_HUDIKSVALL/kartor/A 1597-2020.png", "A 1597-2020")</f>
        <v/>
      </c>
      <c r="V44">
        <f>HYPERLINK("https://klasma.github.io/Logging_HUDIKSVALL/klagomål/A 1597-2020.docx", "A 1597-2020")</f>
        <v/>
      </c>
      <c r="W44">
        <f>HYPERLINK("https://klasma.github.io/Logging_HUDIKSVALL/klagomålsmail/A 1597-2020.docx", "A 1597-2020")</f>
        <v/>
      </c>
      <c r="X44">
        <f>HYPERLINK("https://klasma.github.io/Logging_HUDIKSVALL/tillsyn/A 1597-2020.docx", "A 1597-2020")</f>
        <v/>
      </c>
      <c r="Y44">
        <f>HYPERLINK("https://klasma.github.io/Logging_HUDIKSVALL/tillsynsmail/A 1597-2020.docx", "A 1597-2020")</f>
        <v/>
      </c>
    </row>
    <row r="45" ht="15" customHeight="1">
      <c r="A45" t="inlineStr">
        <is>
          <t>A 14362-2020</t>
        </is>
      </c>
      <c r="B45" s="1" t="n">
        <v>43908</v>
      </c>
      <c r="C45" s="1" t="n">
        <v>45203</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 "A 14362-2020")</f>
        <v/>
      </c>
      <c r="T45">
        <f>HYPERLINK("https://klasma.github.io/Logging_HUDIKSVALL/kartor/A 14362-2020.png", "A 14362-2020")</f>
        <v/>
      </c>
      <c r="V45">
        <f>HYPERLINK("https://klasma.github.io/Logging_HUDIKSVALL/klagomål/A 14362-2020.docx", "A 14362-2020")</f>
        <v/>
      </c>
      <c r="W45">
        <f>HYPERLINK("https://klasma.github.io/Logging_HUDIKSVALL/klagomålsmail/A 14362-2020.docx", "A 14362-2020")</f>
        <v/>
      </c>
      <c r="X45">
        <f>HYPERLINK("https://klasma.github.io/Logging_HUDIKSVALL/tillsyn/A 14362-2020.docx", "A 14362-2020")</f>
        <v/>
      </c>
      <c r="Y45">
        <f>HYPERLINK("https://klasma.github.io/Logging_HUDIKSVALL/tillsynsmail/A 14362-2020.docx", "A 14362-2020")</f>
        <v/>
      </c>
    </row>
    <row r="46" ht="15" customHeight="1">
      <c r="A46" t="inlineStr">
        <is>
          <t>A 16382-2020</t>
        </is>
      </c>
      <c r="B46" s="1" t="n">
        <v>43917</v>
      </c>
      <c r="C46" s="1" t="n">
        <v>45203</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 "A 16382-2020")</f>
        <v/>
      </c>
      <c r="T46">
        <f>HYPERLINK("https://klasma.github.io/Logging_HUDIKSVALL/kartor/A 16382-2020.png", "A 16382-2020")</f>
        <v/>
      </c>
      <c r="V46">
        <f>HYPERLINK("https://klasma.github.io/Logging_HUDIKSVALL/klagomål/A 16382-2020.docx", "A 16382-2020")</f>
        <v/>
      </c>
      <c r="W46">
        <f>HYPERLINK("https://klasma.github.io/Logging_HUDIKSVALL/klagomålsmail/A 16382-2020.docx", "A 16382-2020")</f>
        <v/>
      </c>
      <c r="X46">
        <f>HYPERLINK("https://klasma.github.io/Logging_HUDIKSVALL/tillsyn/A 16382-2020.docx", "A 16382-2020")</f>
        <v/>
      </c>
      <c r="Y46">
        <f>HYPERLINK("https://klasma.github.io/Logging_HUDIKSVALL/tillsynsmail/A 16382-2020.docx", "A 16382-2020")</f>
        <v/>
      </c>
    </row>
    <row r="47" ht="15" customHeight="1">
      <c r="A47" t="inlineStr">
        <is>
          <t>A 19852-2020</t>
        </is>
      </c>
      <c r="B47" s="1" t="n">
        <v>43942</v>
      </c>
      <c r="C47" s="1" t="n">
        <v>45203</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 "A 19852-2020")</f>
        <v/>
      </c>
      <c r="T47">
        <f>HYPERLINK("https://klasma.github.io/Logging_HUDIKSVALL/kartor/A 19852-2020.png", "A 19852-2020")</f>
        <v/>
      </c>
      <c r="V47">
        <f>HYPERLINK("https://klasma.github.io/Logging_HUDIKSVALL/klagomål/A 19852-2020.docx", "A 19852-2020")</f>
        <v/>
      </c>
      <c r="W47">
        <f>HYPERLINK("https://klasma.github.io/Logging_HUDIKSVALL/klagomålsmail/A 19852-2020.docx", "A 19852-2020")</f>
        <v/>
      </c>
      <c r="X47">
        <f>HYPERLINK("https://klasma.github.io/Logging_HUDIKSVALL/tillsyn/A 19852-2020.docx", "A 19852-2020")</f>
        <v/>
      </c>
      <c r="Y47">
        <f>HYPERLINK("https://klasma.github.io/Logging_HUDIKSVALL/tillsynsmail/A 19852-2020.docx", "A 19852-2020")</f>
        <v/>
      </c>
    </row>
    <row r="48" ht="15" customHeight="1">
      <c r="A48" t="inlineStr">
        <is>
          <t>A 30137-2020</t>
        </is>
      </c>
      <c r="B48" s="1" t="n">
        <v>44007</v>
      </c>
      <c r="C48" s="1" t="n">
        <v>45203</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 "A 30137-2020")</f>
        <v/>
      </c>
      <c r="T48">
        <f>HYPERLINK("https://klasma.github.io/Logging_HUDIKSVALL/kartor/A 30137-2020.png", "A 30137-2020")</f>
        <v/>
      </c>
      <c r="V48">
        <f>HYPERLINK("https://klasma.github.io/Logging_HUDIKSVALL/klagomål/A 30137-2020.docx", "A 30137-2020")</f>
        <v/>
      </c>
      <c r="W48">
        <f>HYPERLINK("https://klasma.github.io/Logging_HUDIKSVALL/klagomålsmail/A 30137-2020.docx", "A 30137-2020")</f>
        <v/>
      </c>
      <c r="X48">
        <f>HYPERLINK("https://klasma.github.io/Logging_HUDIKSVALL/tillsyn/A 30137-2020.docx", "A 30137-2020")</f>
        <v/>
      </c>
      <c r="Y48">
        <f>HYPERLINK("https://klasma.github.io/Logging_HUDIKSVALL/tillsynsmail/A 30137-2020.docx", "A 30137-2020")</f>
        <v/>
      </c>
    </row>
    <row r="49" ht="15" customHeight="1">
      <c r="A49" t="inlineStr">
        <is>
          <t>A 65637-2020</t>
        </is>
      </c>
      <c r="B49" s="1" t="n">
        <v>44174</v>
      </c>
      <c r="C49" s="1" t="n">
        <v>45203</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 "A 65637-2020")</f>
        <v/>
      </c>
      <c r="T49">
        <f>HYPERLINK("https://klasma.github.io/Logging_HUDIKSVALL/kartor/A 65637-2020.png", "A 65637-2020")</f>
        <v/>
      </c>
      <c r="V49">
        <f>HYPERLINK("https://klasma.github.io/Logging_HUDIKSVALL/klagomål/A 65637-2020.docx", "A 65637-2020")</f>
        <v/>
      </c>
      <c r="W49">
        <f>HYPERLINK("https://klasma.github.io/Logging_HUDIKSVALL/klagomålsmail/A 65637-2020.docx", "A 65637-2020")</f>
        <v/>
      </c>
      <c r="X49">
        <f>HYPERLINK("https://klasma.github.io/Logging_HUDIKSVALL/tillsyn/A 65637-2020.docx", "A 65637-2020")</f>
        <v/>
      </c>
      <c r="Y49">
        <f>HYPERLINK("https://klasma.github.io/Logging_HUDIKSVALL/tillsynsmail/A 65637-2020.docx", "A 65637-2020")</f>
        <v/>
      </c>
    </row>
    <row r="50" ht="15" customHeight="1">
      <c r="A50" t="inlineStr">
        <is>
          <t>A 68162-2021</t>
        </is>
      </c>
      <c r="B50" s="1" t="n">
        <v>44526</v>
      </c>
      <c r="C50" s="1" t="n">
        <v>45203</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 "A 68162-2021")</f>
        <v/>
      </c>
      <c r="T50">
        <f>HYPERLINK("https://klasma.github.io/Logging_HUDIKSVALL/kartor/A 68162-2021.png", "A 68162-2021")</f>
        <v/>
      </c>
      <c r="V50">
        <f>HYPERLINK("https://klasma.github.io/Logging_HUDIKSVALL/klagomål/A 68162-2021.docx", "A 68162-2021")</f>
        <v/>
      </c>
      <c r="W50">
        <f>HYPERLINK("https://klasma.github.io/Logging_HUDIKSVALL/klagomålsmail/A 68162-2021.docx", "A 68162-2021")</f>
        <v/>
      </c>
      <c r="X50">
        <f>HYPERLINK("https://klasma.github.io/Logging_HUDIKSVALL/tillsyn/A 68162-2021.docx", "A 68162-2021")</f>
        <v/>
      </c>
      <c r="Y50">
        <f>HYPERLINK("https://klasma.github.io/Logging_HUDIKSVALL/tillsynsmail/A 68162-2021.docx", "A 68162-2021")</f>
        <v/>
      </c>
    </row>
    <row r="51" ht="15" customHeight="1">
      <c r="A51" t="inlineStr">
        <is>
          <t>A 24451-2022</t>
        </is>
      </c>
      <c r="B51" s="1" t="n">
        <v>44726</v>
      </c>
      <c r="C51" s="1" t="n">
        <v>45203</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 "A 24451-2022")</f>
        <v/>
      </c>
      <c r="T51">
        <f>HYPERLINK("https://klasma.github.io/Logging_HUDIKSVALL/kartor/A 24451-2022.png", "A 24451-2022")</f>
        <v/>
      </c>
      <c r="V51">
        <f>HYPERLINK("https://klasma.github.io/Logging_HUDIKSVALL/klagomål/A 24451-2022.docx", "A 24451-2022")</f>
        <v/>
      </c>
      <c r="W51">
        <f>HYPERLINK("https://klasma.github.io/Logging_HUDIKSVALL/klagomålsmail/A 24451-2022.docx", "A 24451-2022")</f>
        <v/>
      </c>
      <c r="X51">
        <f>HYPERLINK("https://klasma.github.io/Logging_HUDIKSVALL/tillsyn/A 24451-2022.docx", "A 24451-2022")</f>
        <v/>
      </c>
      <c r="Y51">
        <f>HYPERLINK("https://klasma.github.io/Logging_HUDIKSVALL/tillsynsmail/A 24451-2022.docx", "A 24451-2022")</f>
        <v/>
      </c>
    </row>
    <row r="52" ht="15" customHeight="1">
      <c r="A52" t="inlineStr">
        <is>
          <t>A 30963-2022</t>
        </is>
      </c>
      <c r="B52" s="1" t="n">
        <v>44768</v>
      </c>
      <c r="C52" s="1" t="n">
        <v>45203</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 "A 30963-2022")</f>
        <v/>
      </c>
      <c r="T52">
        <f>HYPERLINK("https://klasma.github.io/Logging_HUDIKSVALL/kartor/A 30963-2022.png", "A 30963-2022")</f>
        <v/>
      </c>
      <c r="V52">
        <f>HYPERLINK("https://klasma.github.io/Logging_HUDIKSVALL/klagomål/A 30963-2022.docx", "A 30963-2022")</f>
        <v/>
      </c>
      <c r="W52">
        <f>HYPERLINK("https://klasma.github.io/Logging_HUDIKSVALL/klagomålsmail/A 30963-2022.docx", "A 30963-2022")</f>
        <v/>
      </c>
      <c r="X52">
        <f>HYPERLINK("https://klasma.github.io/Logging_HUDIKSVALL/tillsyn/A 30963-2022.docx", "A 30963-2022")</f>
        <v/>
      </c>
      <c r="Y52">
        <f>HYPERLINK("https://klasma.github.io/Logging_HUDIKSVALL/tillsynsmail/A 30963-2022.docx", "A 30963-2022")</f>
        <v/>
      </c>
    </row>
    <row r="53" ht="15" customHeight="1">
      <c r="A53" t="inlineStr">
        <is>
          <t>A 34345-2022</t>
        </is>
      </c>
      <c r="B53" s="1" t="n">
        <v>44792</v>
      </c>
      <c r="C53" s="1" t="n">
        <v>45203</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 "A 34345-2022")</f>
        <v/>
      </c>
      <c r="T53">
        <f>HYPERLINK("https://klasma.github.io/Logging_HUDIKSVALL/kartor/A 34345-2022.png", "A 34345-2022")</f>
        <v/>
      </c>
      <c r="V53">
        <f>HYPERLINK("https://klasma.github.io/Logging_HUDIKSVALL/klagomål/A 34345-2022.docx", "A 34345-2022")</f>
        <v/>
      </c>
      <c r="W53">
        <f>HYPERLINK("https://klasma.github.io/Logging_HUDIKSVALL/klagomålsmail/A 34345-2022.docx", "A 34345-2022")</f>
        <v/>
      </c>
      <c r="X53">
        <f>HYPERLINK("https://klasma.github.io/Logging_HUDIKSVALL/tillsyn/A 34345-2022.docx", "A 34345-2022")</f>
        <v/>
      </c>
      <c r="Y53">
        <f>HYPERLINK("https://klasma.github.io/Logging_HUDIKSVALL/tillsynsmail/A 34345-2022.docx", "A 34345-2022")</f>
        <v/>
      </c>
    </row>
    <row r="54" ht="15" customHeight="1">
      <c r="A54" t="inlineStr">
        <is>
          <t>A 41884-2022</t>
        </is>
      </c>
      <c r="B54" s="1" t="n">
        <v>44830</v>
      </c>
      <c r="C54" s="1" t="n">
        <v>45203</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 "A 41884-2022")</f>
        <v/>
      </c>
      <c r="T54">
        <f>HYPERLINK("https://klasma.github.io/Logging_HUDIKSVALL/kartor/A 41884-2022.png", "A 41884-2022")</f>
        <v/>
      </c>
      <c r="V54">
        <f>HYPERLINK("https://klasma.github.io/Logging_HUDIKSVALL/klagomål/A 41884-2022.docx", "A 41884-2022")</f>
        <v/>
      </c>
      <c r="W54">
        <f>HYPERLINK("https://klasma.github.io/Logging_HUDIKSVALL/klagomålsmail/A 41884-2022.docx", "A 41884-2022")</f>
        <v/>
      </c>
      <c r="X54">
        <f>HYPERLINK("https://klasma.github.io/Logging_HUDIKSVALL/tillsyn/A 41884-2022.docx", "A 41884-2022")</f>
        <v/>
      </c>
      <c r="Y54">
        <f>HYPERLINK("https://klasma.github.io/Logging_HUDIKSVALL/tillsynsmail/A 41884-2022.docx", "A 41884-2022")</f>
        <v/>
      </c>
    </row>
    <row r="55" ht="15" customHeight="1">
      <c r="A55" t="inlineStr">
        <is>
          <t>A 8636-2023</t>
        </is>
      </c>
      <c r="B55" s="1" t="n">
        <v>44977</v>
      </c>
      <c r="C55" s="1" t="n">
        <v>45203</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 "A 8636-2023")</f>
        <v/>
      </c>
      <c r="T55">
        <f>HYPERLINK("https://klasma.github.io/Logging_HUDIKSVALL/kartor/A 8636-2023.png", "A 8636-2023")</f>
        <v/>
      </c>
      <c r="V55">
        <f>HYPERLINK("https://klasma.github.io/Logging_HUDIKSVALL/klagomål/A 8636-2023.docx", "A 8636-2023")</f>
        <v/>
      </c>
      <c r="W55">
        <f>HYPERLINK("https://klasma.github.io/Logging_HUDIKSVALL/klagomålsmail/A 8636-2023.docx", "A 8636-2023")</f>
        <v/>
      </c>
      <c r="X55">
        <f>HYPERLINK("https://klasma.github.io/Logging_HUDIKSVALL/tillsyn/A 8636-2023.docx", "A 8636-2023")</f>
        <v/>
      </c>
      <c r="Y55">
        <f>HYPERLINK("https://klasma.github.io/Logging_HUDIKSVALL/tillsynsmail/A 8636-2023.docx", "A 8636-2023")</f>
        <v/>
      </c>
    </row>
    <row r="56" ht="15" customHeight="1">
      <c r="A56" t="inlineStr">
        <is>
          <t>A 14449-2023</t>
        </is>
      </c>
      <c r="B56" s="1" t="n">
        <v>45012</v>
      </c>
      <c r="C56" s="1" t="n">
        <v>45203</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 "A 14449-2023")</f>
        <v/>
      </c>
      <c r="T56">
        <f>HYPERLINK("https://klasma.github.io/Logging_HUDIKSVALL/kartor/A 14449-2023.png", "A 14449-2023")</f>
        <v/>
      </c>
      <c r="U56">
        <f>HYPERLINK("https://klasma.github.io/Logging_HUDIKSVALL/knärot/A 14449-2023.png", "A 14449-2023")</f>
        <v/>
      </c>
      <c r="V56">
        <f>HYPERLINK("https://klasma.github.io/Logging_HUDIKSVALL/klagomål/A 14449-2023.docx", "A 14449-2023")</f>
        <v/>
      </c>
      <c r="W56">
        <f>HYPERLINK("https://klasma.github.io/Logging_HUDIKSVALL/klagomålsmail/A 14449-2023.docx", "A 14449-2023")</f>
        <v/>
      </c>
      <c r="X56">
        <f>HYPERLINK("https://klasma.github.io/Logging_HUDIKSVALL/tillsyn/A 14449-2023.docx", "A 14449-2023")</f>
        <v/>
      </c>
      <c r="Y56">
        <f>HYPERLINK("https://klasma.github.io/Logging_HUDIKSVALL/tillsynsmail/A 14449-2023.docx", "A 14449-2023")</f>
        <v/>
      </c>
    </row>
    <row r="57" ht="15" customHeight="1">
      <c r="A57" t="inlineStr">
        <is>
          <t>A 33998-2018</t>
        </is>
      </c>
      <c r="B57" s="1" t="n">
        <v>43314</v>
      </c>
      <c r="C57" s="1" t="n">
        <v>45203</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45203</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45203</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45203</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45203</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45203</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45203</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45203</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45203</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45203</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45203</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45203</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45203</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45203</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45203</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45203</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45203</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45203</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45203</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45203</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45203</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45203</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45203</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45203</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45203</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45203</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45203</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45203</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45203</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45203</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45203</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45203</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45203</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45203</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45203</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45203</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45203</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45203</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45203</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45203</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45203</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45203</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45203</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45203</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45203</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45203</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45203</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45203</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45203</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45203</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45203</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45203</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45203</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45203</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45203</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45203</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45203</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45203</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45203</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45203</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45203</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45203</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45203</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45203</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45203</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45203</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45203</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45203</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45203</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45203</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45203</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45203</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45203</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45203</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45203</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45203</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45203</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45203</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45203</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45203</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45203</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45203</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45203</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45203</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45203</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45203</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45203</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45203</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45203</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45203</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45203</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45203</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45203</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45203</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45203</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45203</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45203</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45203</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45203</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45203</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45203</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45203</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45203</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45203</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45203</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45203</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45203</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45203</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45203</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45203</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45203</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45203</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45203</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45203</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45203</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45203</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45203</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45203</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45203</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45203</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45203</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45203</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45203</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45203</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45203</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45203</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45203</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45203</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45203</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45203</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45203</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45203</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45203</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45203</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45203</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45203</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45203</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45203</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45203</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45203</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45203</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45203</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45203</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45203</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45203</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45203</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45203</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45203</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45203</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45203</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45203</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45203</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45203</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45203</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45203</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45203</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45203</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45203</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45203</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45203</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45203</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45203</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45203</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45203</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45203</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45203</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45203</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45203</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45203</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45203</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45203</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45203</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45203</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45203</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45203</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45203</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45203</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45203</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45203</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45203</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45203</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45203</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45203</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45203</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45203</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45203</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45203</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45203</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45203</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45203</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45203</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45203</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45203</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45203</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45203</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45203</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45203</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45203</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45203</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45203</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45203</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45203</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45203</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45203</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45203</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45203</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45203</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45203</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45203</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45203</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45203</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45203</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45203</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45203</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45203</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45203</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45203</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45203</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45203</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45203</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45203</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45203</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45203</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45203</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45203</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45203</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45203</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45203</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45203</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45203</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45203</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45203</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45203</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45203</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45203</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45203</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45203</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45203</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45203</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45203</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45203</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45203</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45203</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45203</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45203</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45203</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45203</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45203</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45203</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45203</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45203</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45203</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45203</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45203</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45203</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45203</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45203</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45203</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45203</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45203</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45203</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45203</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45203</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45203</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45203</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45203</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45203</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45203</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45203</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45203</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45203</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45203</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45203</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45203</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45203</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45203</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45203</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45203</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45203</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45203</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45203</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45203</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45203</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45203</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45203</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45203</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45203</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45203</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45203</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45203</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45203</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45203</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45203</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45203</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45203</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45203</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45203</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45203</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45203</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45203</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45203</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45203</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45203</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45203</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45203</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45203</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45203</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45203</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45203</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45203</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45203</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45203</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45203</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45203</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45203</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45203</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45203</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45203</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45203</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45203</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45203</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45203</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45203</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45203</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45203</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45203</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45203</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45203</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45203</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45203</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45203</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45203</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45203</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45203</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45203</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45203</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45203</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45203</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45203</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45203</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45203</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45203</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45203</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45203</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45203</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45203</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45203</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45203</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45203</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45203</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45203</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45203</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45203</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45203</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45203</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45203</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45203</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45203</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45203</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45203</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45203</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45203</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45203</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45203</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45203</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45203</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45203</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45203</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45203</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45203</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45203</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45203</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45203</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45203</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45203</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45203</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45203</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45203</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45203</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45203</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45203</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45203</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45203</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45203</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45203</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45203</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45203</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45203</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45203</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45203</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45203</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45203</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45203</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45203</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45203</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45203</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45203</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45203</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45203</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45203</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45203</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45203</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45203</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45203</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45203</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45203</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45203</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45203</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45203</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45203</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45203</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45203</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45203</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45203</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45203</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45203</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45203</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45203</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45203</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45203</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45203</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45203</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45203</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45203</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45203</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45203</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45203</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45203</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45203</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45203</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45203</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45203</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45203</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45203</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45203</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45203</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45203</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45203</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45203</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45203</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45203</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45203</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45203</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45203</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45203</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45203</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45203</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45203</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45203</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45203</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45203</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45203</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45203</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45203</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45203</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45203</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45203</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45203</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45203</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45203</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45203</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45203</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45203</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45203</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45203</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45203</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45203</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45203</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45203</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45203</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45203</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45203</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45203</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45203</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45203</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45203</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45203</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45203</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45203</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45203</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45203</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45203</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45203</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45203</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45203</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45203</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45203</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45203</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45203</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45203</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45203</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45203</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45203</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45203</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45203</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45203</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45203</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45203</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45203</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45203</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45203</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45203</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45203</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45203</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45203</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45203</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45203</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45203</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45203</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45203</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45203</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45203</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45203</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45203</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45203</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45203</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45203</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45203</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45203</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45203</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45203</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45203</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45203</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45203</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45203</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45203</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45203</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45203</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45203</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45203</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45203</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45203</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45203</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45203</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45203</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45203</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45203</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45203</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45203</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45203</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45203</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45203</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45203</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45203</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45203</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45203</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45203</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45203</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45203</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45203</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45203</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45203</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45203</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45203</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45203</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45203</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45203</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45203</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45203</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45203</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45203</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45203</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45203</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45203</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45203</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45203</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45203</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45203</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45203</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45203</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45203</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45203</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45203</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45203</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45203</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45203</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45203</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45203</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45203</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45203</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45203</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45203</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45203</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45203</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45203</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45203</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45203</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45203</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45203</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45203</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45203</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45203</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45203</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45203</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45203</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45203</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45203</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45203</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45203</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45203</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45203</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45203</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45203</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45203</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45203</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45203</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45203</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45203</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45203</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45203</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45203</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45203</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45203</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45203</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45203</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45203</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45203</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45203</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45203</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45203</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45203</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45203</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45203</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45203</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45203</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45203</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45203</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45203</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45203</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45203</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45203</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45203</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45203</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45203</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45203</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45203</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45203</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45203</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45203</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45203</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45203</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45203</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45203</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45203</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45203</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45203</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45203</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45203</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45203</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45203</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45203</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45203</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45203</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45203</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45203</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45203</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45203</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45203</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45203</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45203</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45203</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45203</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45203</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45203</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45203</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45203</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45203</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45203</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45203</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45203</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45203</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45203</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45203</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45203</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45203</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45203</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45203</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45203</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45203</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45203</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45203</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45203</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45203</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45203</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45203</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45203</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45203</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45203</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45203</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45203</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45203</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45203</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45203</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45203</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45203</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45203</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45203</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45203</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45203</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45203</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45203</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45203</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45203</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45203</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45203</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45203</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45203</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45203</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45203</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45203</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45203</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45203</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45203</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45203</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45203</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45203</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45203</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45203</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45203</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45203</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45203</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45203</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45203</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45203</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45203</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45203</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45203</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45203</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45203</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45203</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45203</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45203</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45203</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45203</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45203</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45203</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45203</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45203</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45203</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45203</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45203</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45203</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45203</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45203</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45203</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45203</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45203</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45203</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45203</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45203</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45203</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45203</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45203</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45203</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45203</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45203</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45203</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45203</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45203</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45203</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45203</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45203</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45203</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45203</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45203</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45203</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45203</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45203</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45203</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45203</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45203</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45203</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45203</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45203</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45203</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45203</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45203</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45203</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45203</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45203</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45203</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45203</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45203</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45203</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45203</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45203</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45203</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45203</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45203</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45203</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45203</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45203</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45203</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45203</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45203</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45203</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45203</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45203</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45203</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45203</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45203</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45203</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45203</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45203</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45203</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45203</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45203</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45203</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45203</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45203</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45203</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45203</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45203</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ht="15" customHeight="1">
      <c r="A870" t="inlineStr">
        <is>
          <t>A 42244-2023</t>
        </is>
      </c>
      <c r="B870" s="1" t="n">
        <v>45180</v>
      </c>
      <c r="C870" s="1" t="n">
        <v>45203</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row r="871">
      <c r="A871" t="inlineStr">
        <is>
          <t>A 43659-2023</t>
        </is>
      </c>
      <c r="B871" s="1" t="n">
        <v>45187</v>
      </c>
      <c r="C871" s="1" t="n">
        <v>45203</v>
      </c>
      <c r="D871" t="inlineStr">
        <is>
          <t>GÄVLEBORGS LÄN</t>
        </is>
      </c>
      <c r="E871" t="inlineStr">
        <is>
          <t>HUDIKSVALL</t>
        </is>
      </c>
      <c r="G871" t="n">
        <v>2.3</v>
      </c>
      <c r="H871" t="n">
        <v>0</v>
      </c>
      <c r="I871" t="n">
        <v>0</v>
      </c>
      <c r="J871" t="n">
        <v>0</v>
      </c>
      <c r="K871" t="n">
        <v>0</v>
      </c>
      <c r="L871" t="n">
        <v>0</v>
      </c>
      <c r="M871" t="n">
        <v>0</v>
      </c>
      <c r="N871" t="n">
        <v>0</v>
      </c>
      <c r="O871" t="n">
        <v>0</v>
      </c>
      <c r="P871" t="n">
        <v>0</v>
      </c>
      <c r="Q871" t="n">
        <v>0</v>
      </c>
      <c r="R8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2023-10-04T06:55:14Z</dcterms:created>
  <dcterms:modified xmlns:dcterms="http://purl.org/dc/terms/" xmlns:xsi="http://www.w3.org/2001/XMLSchema-instance" xsi:type="dcterms:W3CDTF">2023-10-04T06:55:14Z</dcterms:modified>
</cp:coreProperties>
</file>