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45180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6818-2021.xlsx")</f>
        <v/>
      </c>
      <c r="T2">
        <f>HYPERLINK("https://klasma.github.io/Logging_KALMAR/kartor/A 6818-2021.png")</f>
        <v/>
      </c>
      <c r="U2">
        <f>HYPERLINK("https://klasma.github.io/Logging_KALMAR/knärot/A 6818-2021.png")</f>
        <v/>
      </c>
      <c r="V2">
        <f>HYPERLINK("https://klasma.github.io/Logging_KALMAR/klagomål/A 6818-2021.docx")</f>
        <v/>
      </c>
      <c r="W2">
        <f>HYPERLINK("https://klasma.github.io/Logging_KALMAR/klagomålsmail/A 6818-2021.docx")</f>
        <v/>
      </c>
      <c r="X2">
        <f>HYPERLINK("https://klasma.github.io/Logging_KALMAR/tillsyn/A 6818-2021.docx")</f>
        <v/>
      </c>
      <c r="Y2">
        <f>HYPERLINK("https://klasma.github.io/Logging_KALMAR/tillsynsmail/A 6818-2021.docx")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45180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8576-2021.xlsx")</f>
        <v/>
      </c>
      <c r="T3">
        <f>HYPERLINK("https://klasma.github.io/Logging_KALMAR/kartor/A 8576-2021.png")</f>
        <v/>
      </c>
      <c r="U3">
        <f>HYPERLINK("https://klasma.github.io/Logging_KALMAR/knärot/A 8576-2021.png")</f>
        <v/>
      </c>
      <c r="V3">
        <f>HYPERLINK("https://klasma.github.io/Logging_KALMAR/klagomål/A 8576-2021.docx")</f>
        <v/>
      </c>
      <c r="W3">
        <f>HYPERLINK("https://klasma.github.io/Logging_KALMAR/klagomålsmail/A 8576-2021.docx")</f>
        <v/>
      </c>
      <c r="X3">
        <f>HYPERLINK("https://klasma.github.io/Logging_KALMAR/tillsyn/A 8576-2021.docx")</f>
        <v/>
      </c>
      <c r="Y3">
        <f>HYPERLINK("https://klasma.github.io/Logging_KALMAR/tillsynsmail/A 8576-2021.docx")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45180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33061-2022.xlsx")</f>
        <v/>
      </c>
      <c r="T4">
        <f>HYPERLINK("https://klasma.github.io/Logging_KALMAR/kartor/A 33061-2022.png")</f>
        <v/>
      </c>
      <c r="U4">
        <f>HYPERLINK("https://klasma.github.io/Logging_KALMAR/knärot/A 33061-2022.png")</f>
        <v/>
      </c>
      <c r="V4">
        <f>HYPERLINK("https://klasma.github.io/Logging_KALMAR/klagomål/A 33061-2022.docx")</f>
        <v/>
      </c>
      <c r="W4">
        <f>HYPERLINK("https://klasma.github.io/Logging_KALMAR/klagomålsmail/A 33061-2022.docx")</f>
        <v/>
      </c>
      <c r="X4">
        <f>HYPERLINK("https://klasma.github.io/Logging_KALMAR/tillsyn/A 33061-2022.docx")</f>
        <v/>
      </c>
      <c r="Y4">
        <f>HYPERLINK("https://klasma.github.io/Logging_KALMAR/tillsynsmail/A 33061-2022.docx")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45180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58854-2021.xlsx")</f>
        <v/>
      </c>
      <c r="T5">
        <f>HYPERLINK("https://klasma.github.io/Logging_KALMAR/kartor/A 58854-2021.png")</f>
        <v/>
      </c>
      <c r="U5">
        <f>HYPERLINK("https://klasma.github.io/Logging_KALMAR/knärot/A 58854-2021.png")</f>
        <v/>
      </c>
      <c r="V5">
        <f>HYPERLINK("https://klasma.github.io/Logging_KALMAR/klagomål/A 58854-2021.docx")</f>
        <v/>
      </c>
      <c r="W5">
        <f>HYPERLINK("https://klasma.github.io/Logging_KALMAR/klagomålsmail/A 58854-2021.docx")</f>
        <v/>
      </c>
      <c r="X5">
        <f>HYPERLINK("https://klasma.github.io/Logging_KALMAR/tillsyn/A 58854-2021.docx")</f>
        <v/>
      </c>
      <c r="Y5">
        <f>HYPERLINK("https://klasma.github.io/Logging_KALMAR/tillsynsmail/A 58854-2021.docx")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45180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49276-2021.xlsx")</f>
        <v/>
      </c>
      <c r="T6">
        <f>HYPERLINK("https://klasma.github.io/Logging_KALMAR/kartor/A 49276-2021.png")</f>
        <v/>
      </c>
      <c r="U6">
        <f>HYPERLINK("https://klasma.github.io/Logging_KALMAR/knärot/A 49276-2021.png")</f>
        <v/>
      </c>
      <c r="V6">
        <f>HYPERLINK("https://klasma.github.io/Logging_KALMAR/klagomål/A 49276-2021.docx")</f>
        <v/>
      </c>
      <c r="W6">
        <f>HYPERLINK("https://klasma.github.io/Logging_KALMAR/klagomålsmail/A 49276-2021.docx")</f>
        <v/>
      </c>
      <c r="X6">
        <f>HYPERLINK("https://klasma.github.io/Logging_KALMAR/tillsyn/A 49276-2021.docx")</f>
        <v/>
      </c>
      <c r="Y6">
        <f>HYPERLINK("https://klasma.github.io/Logging_KALMAR/tillsynsmail/A 49276-2021.docx")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45180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55671-2021.xlsx")</f>
        <v/>
      </c>
      <c r="T7">
        <f>HYPERLINK("https://klasma.github.io/Logging_KALMAR/kartor/A 55671-2021.png")</f>
        <v/>
      </c>
      <c r="U7">
        <f>HYPERLINK("https://klasma.github.io/Logging_KALMAR/knärot/A 55671-2021.png")</f>
        <v/>
      </c>
      <c r="V7">
        <f>HYPERLINK("https://klasma.github.io/Logging_KALMAR/klagomål/A 55671-2021.docx")</f>
        <v/>
      </c>
      <c r="W7">
        <f>HYPERLINK("https://klasma.github.io/Logging_KALMAR/klagomålsmail/A 55671-2021.docx")</f>
        <v/>
      </c>
      <c r="X7">
        <f>HYPERLINK("https://klasma.github.io/Logging_KALMAR/tillsyn/A 55671-2021.docx")</f>
        <v/>
      </c>
      <c r="Y7">
        <f>HYPERLINK("https://klasma.github.io/Logging_KALMAR/tillsynsmail/A 55671-2021.docx")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45180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74213-2021.xlsx")</f>
        <v/>
      </c>
      <c r="T8">
        <f>HYPERLINK("https://klasma.github.io/Logging_KALMAR/kartor/A 74213-2021.png")</f>
        <v/>
      </c>
      <c r="U8">
        <f>HYPERLINK("https://klasma.github.io/Logging_KALMAR/knärot/A 74213-2021.png")</f>
        <v/>
      </c>
      <c r="V8">
        <f>HYPERLINK("https://klasma.github.io/Logging_KALMAR/klagomål/A 74213-2021.docx")</f>
        <v/>
      </c>
      <c r="W8">
        <f>HYPERLINK("https://klasma.github.io/Logging_KALMAR/klagomålsmail/A 74213-2021.docx")</f>
        <v/>
      </c>
      <c r="X8">
        <f>HYPERLINK("https://klasma.github.io/Logging_KALMAR/tillsyn/A 74213-2021.docx")</f>
        <v/>
      </c>
      <c r="Y8">
        <f>HYPERLINK("https://klasma.github.io/Logging_KALMAR/tillsynsmail/A 74213-2021.docx")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45180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5139-2023.xlsx")</f>
        <v/>
      </c>
      <c r="T9">
        <f>HYPERLINK("https://klasma.github.io/Logging_KALMAR/kartor/A 5139-2023.png")</f>
        <v/>
      </c>
      <c r="V9">
        <f>HYPERLINK("https://klasma.github.io/Logging_KALMAR/klagomål/A 5139-2023.docx")</f>
        <v/>
      </c>
      <c r="W9">
        <f>HYPERLINK("https://klasma.github.io/Logging_KALMAR/klagomålsmail/A 5139-2023.docx")</f>
        <v/>
      </c>
      <c r="X9">
        <f>HYPERLINK("https://klasma.github.io/Logging_KALMAR/tillsyn/A 5139-2023.docx")</f>
        <v/>
      </c>
      <c r="Y9">
        <f>HYPERLINK("https://klasma.github.io/Logging_KALMAR/tillsynsmail/A 5139-2023.docx")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45180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45095-2021.xlsx")</f>
        <v/>
      </c>
      <c r="T10">
        <f>HYPERLINK("https://klasma.github.io/Logging_KALMAR/kartor/A 45095-2021.png")</f>
        <v/>
      </c>
      <c r="V10">
        <f>HYPERLINK("https://klasma.github.io/Logging_KALMAR/klagomål/A 45095-2021.docx")</f>
        <v/>
      </c>
      <c r="W10">
        <f>HYPERLINK("https://klasma.github.io/Logging_KALMAR/klagomålsmail/A 45095-2021.docx")</f>
        <v/>
      </c>
      <c r="X10">
        <f>HYPERLINK("https://klasma.github.io/Logging_KALMAR/tillsyn/A 45095-2021.docx")</f>
        <v/>
      </c>
      <c r="Y10">
        <f>HYPERLINK("https://klasma.github.io/Logging_KALMAR/tillsynsmail/A 45095-2021.docx")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45180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22939-2019.xlsx")</f>
        <v/>
      </c>
      <c r="T11">
        <f>HYPERLINK("https://klasma.github.io/Logging_KALMAR/kartor/A 22939-2019.png")</f>
        <v/>
      </c>
      <c r="U11">
        <f>HYPERLINK("https://klasma.github.io/Logging_KALMAR/knärot/A 22939-2019.png")</f>
        <v/>
      </c>
      <c r="V11">
        <f>HYPERLINK("https://klasma.github.io/Logging_KALMAR/klagomål/A 22939-2019.docx")</f>
        <v/>
      </c>
      <c r="W11">
        <f>HYPERLINK("https://klasma.github.io/Logging_KALMAR/klagomålsmail/A 22939-2019.docx")</f>
        <v/>
      </c>
      <c r="X11">
        <f>HYPERLINK("https://klasma.github.io/Logging_KALMAR/tillsyn/A 22939-2019.docx")</f>
        <v/>
      </c>
      <c r="Y11">
        <f>HYPERLINK("https://klasma.github.io/Logging_KALMAR/tillsynsmail/A 22939-2019.docx")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45180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32058-2019.xlsx")</f>
        <v/>
      </c>
      <c r="T12">
        <f>HYPERLINK("https://klasma.github.io/Logging_KALMAR/kartor/A 32058-2019.png")</f>
        <v/>
      </c>
      <c r="V12">
        <f>HYPERLINK("https://klasma.github.io/Logging_KALMAR/klagomål/A 32058-2019.docx")</f>
        <v/>
      </c>
      <c r="W12">
        <f>HYPERLINK("https://klasma.github.io/Logging_KALMAR/klagomålsmail/A 32058-2019.docx")</f>
        <v/>
      </c>
      <c r="X12">
        <f>HYPERLINK("https://klasma.github.io/Logging_KALMAR/tillsyn/A 32058-2019.docx")</f>
        <v/>
      </c>
      <c r="Y12">
        <f>HYPERLINK("https://klasma.github.io/Logging_KALMAR/tillsynsmail/A 32058-2019.docx")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45180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39570-2019.xlsx")</f>
        <v/>
      </c>
      <c r="T13">
        <f>HYPERLINK("https://klasma.github.io/Logging_KALMAR/kartor/A 39570-2019.png")</f>
        <v/>
      </c>
      <c r="V13">
        <f>HYPERLINK("https://klasma.github.io/Logging_KALMAR/klagomål/A 39570-2019.docx")</f>
        <v/>
      </c>
      <c r="W13">
        <f>HYPERLINK("https://klasma.github.io/Logging_KALMAR/klagomålsmail/A 39570-2019.docx")</f>
        <v/>
      </c>
      <c r="X13">
        <f>HYPERLINK("https://klasma.github.io/Logging_KALMAR/tillsyn/A 39570-2019.docx")</f>
        <v/>
      </c>
      <c r="Y13">
        <f>HYPERLINK("https://klasma.github.io/Logging_KALMAR/tillsynsmail/A 39570-2019.docx")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45180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38049-2020.xlsx")</f>
        <v/>
      </c>
      <c r="T14">
        <f>HYPERLINK("https://klasma.github.io/Logging_KALMAR/kartor/A 38049-2020.png")</f>
        <v/>
      </c>
      <c r="U14">
        <f>HYPERLINK("https://klasma.github.io/Logging_KALMAR/knärot/A 38049-2020.png")</f>
        <v/>
      </c>
      <c r="V14">
        <f>HYPERLINK("https://klasma.github.io/Logging_KALMAR/klagomål/A 38049-2020.docx")</f>
        <v/>
      </c>
      <c r="W14">
        <f>HYPERLINK("https://klasma.github.io/Logging_KALMAR/klagomålsmail/A 38049-2020.docx")</f>
        <v/>
      </c>
      <c r="X14">
        <f>HYPERLINK("https://klasma.github.io/Logging_KALMAR/tillsyn/A 38049-2020.docx")</f>
        <v/>
      </c>
      <c r="Y14">
        <f>HYPERLINK("https://klasma.github.io/Logging_KALMAR/tillsynsmail/A 38049-2020.docx")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45180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6933-2023.xlsx")</f>
        <v/>
      </c>
      <c r="T15">
        <f>HYPERLINK("https://klasma.github.io/Logging_KALMAR/kartor/A 6933-2023.png")</f>
        <v/>
      </c>
      <c r="U15">
        <f>HYPERLINK("https://klasma.github.io/Logging_KALMAR/knärot/A 6933-2023.png")</f>
        <v/>
      </c>
      <c r="V15">
        <f>HYPERLINK("https://klasma.github.io/Logging_KALMAR/klagomål/A 6933-2023.docx")</f>
        <v/>
      </c>
      <c r="W15">
        <f>HYPERLINK("https://klasma.github.io/Logging_KALMAR/klagomålsmail/A 6933-2023.docx")</f>
        <v/>
      </c>
      <c r="X15">
        <f>HYPERLINK("https://klasma.github.io/Logging_KALMAR/tillsyn/A 6933-2023.docx")</f>
        <v/>
      </c>
      <c r="Y15">
        <f>HYPERLINK("https://klasma.github.io/Logging_KALMAR/tillsynsmail/A 6933-2023.docx")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45180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8929-2023.xlsx")</f>
        <v/>
      </c>
      <c r="T16">
        <f>HYPERLINK("https://klasma.github.io/Logging_KALMAR/kartor/A 8929-2023.png")</f>
        <v/>
      </c>
      <c r="V16">
        <f>HYPERLINK("https://klasma.github.io/Logging_KALMAR/klagomål/A 8929-2023.docx")</f>
        <v/>
      </c>
      <c r="W16">
        <f>HYPERLINK("https://klasma.github.io/Logging_KALMAR/klagomålsmail/A 8929-2023.docx")</f>
        <v/>
      </c>
      <c r="X16">
        <f>HYPERLINK("https://klasma.github.io/Logging_KALMAR/tillsyn/A 8929-2023.docx")</f>
        <v/>
      </c>
      <c r="Y16">
        <f>HYPERLINK("https://klasma.github.io/Logging_KALMAR/tillsynsmail/A 8929-2023.docx")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45180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26717-2019.xlsx")</f>
        <v/>
      </c>
      <c r="T17">
        <f>HYPERLINK("https://klasma.github.io/Logging_KALMAR/kartor/A 26717-2019.png")</f>
        <v/>
      </c>
      <c r="U17">
        <f>HYPERLINK("https://klasma.github.io/Logging_KALMAR/knärot/A 26717-2019.png")</f>
        <v/>
      </c>
      <c r="V17">
        <f>HYPERLINK("https://klasma.github.io/Logging_KALMAR/klagomål/A 26717-2019.docx")</f>
        <v/>
      </c>
      <c r="W17">
        <f>HYPERLINK("https://klasma.github.io/Logging_KALMAR/klagomålsmail/A 26717-2019.docx")</f>
        <v/>
      </c>
      <c r="X17">
        <f>HYPERLINK("https://klasma.github.io/Logging_KALMAR/tillsyn/A 26717-2019.docx")</f>
        <v/>
      </c>
      <c r="Y17">
        <f>HYPERLINK("https://klasma.github.io/Logging_KALMAR/tillsynsmail/A 26717-2019.docx")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45180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58919-2021.xlsx")</f>
        <v/>
      </c>
      <c r="T18">
        <f>HYPERLINK("https://klasma.github.io/Logging_KALMAR/kartor/A 58919-2021.png")</f>
        <v/>
      </c>
      <c r="U18">
        <f>HYPERLINK("https://klasma.github.io/Logging_KALMAR/knärot/A 58919-2021.png")</f>
        <v/>
      </c>
      <c r="V18">
        <f>HYPERLINK("https://klasma.github.io/Logging_KALMAR/klagomål/A 58919-2021.docx")</f>
        <v/>
      </c>
      <c r="W18">
        <f>HYPERLINK("https://klasma.github.io/Logging_KALMAR/klagomålsmail/A 58919-2021.docx")</f>
        <v/>
      </c>
      <c r="X18">
        <f>HYPERLINK("https://klasma.github.io/Logging_KALMAR/tillsyn/A 58919-2021.docx")</f>
        <v/>
      </c>
      <c r="Y18">
        <f>HYPERLINK("https://klasma.github.io/Logging_KALMAR/tillsynsmail/A 58919-2021.docx")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45180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65973-2021.xlsx")</f>
        <v/>
      </c>
      <c r="T19">
        <f>HYPERLINK("https://klasma.github.io/Logging_KALMAR/kartor/A 65973-2021.png")</f>
        <v/>
      </c>
      <c r="V19">
        <f>HYPERLINK("https://klasma.github.io/Logging_KALMAR/klagomål/A 65973-2021.docx")</f>
        <v/>
      </c>
      <c r="W19">
        <f>HYPERLINK("https://klasma.github.io/Logging_KALMAR/klagomålsmail/A 65973-2021.docx")</f>
        <v/>
      </c>
      <c r="X19">
        <f>HYPERLINK("https://klasma.github.io/Logging_KALMAR/tillsyn/A 65973-2021.docx")</f>
        <v/>
      </c>
      <c r="Y19">
        <f>HYPERLINK("https://klasma.github.io/Logging_KALMAR/tillsynsmail/A 65973-2021.docx")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45180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1933-2022.xlsx")</f>
        <v/>
      </c>
      <c r="T20">
        <f>HYPERLINK("https://klasma.github.io/Logging_KALMAR/kartor/A 1933-2022.png")</f>
        <v/>
      </c>
      <c r="U20">
        <f>HYPERLINK("https://klasma.github.io/Logging_KALMAR/knärot/A 1933-2022.png")</f>
        <v/>
      </c>
      <c r="V20">
        <f>HYPERLINK("https://klasma.github.io/Logging_KALMAR/klagomål/A 1933-2022.docx")</f>
        <v/>
      </c>
      <c r="W20">
        <f>HYPERLINK("https://klasma.github.io/Logging_KALMAR/klagomålsmail/A 1933-2022.docx")</f>
        <v/>
      </c>
      <c r="X20">
        <f>HYPERLINK("https://klasma.github.io/Logging_KALMAR/tillsyn/A 1933-2022.docx")</f>
        <v/>
      </c>
      <c r="Y20">
        <f>HYPERLINK("https://klasma.github.io/Logging_KALMAR/tillsynsmail/A 1933-2022.docx")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45180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33057-2022.xlsx")</f>
        <v/>
      </c>
      <c r="T21">
        <f>HYPERLINK("https://klasma.github.io/Logging_KALMAR/kartor/A 33057-2022.png")</f>
        <v/>
      </c>
      <c r="V21">
        <f>HYPERLINK("https://klasma.github.io/Logging_KALMAR/klagomål/A 33057-2022.docx")</f>
        <v/>
      </c>
      <c r="W21">
        <f>HYPERLINK("https://klasma.github.io/Logging_KALMAR/klagomålsmail/A 33057-2022.docx")</f>
        <v/>
      </c>
      <c r="X21">
        <f>HYPERLINK("https://klasma.github.io/Logging_KALMAR/tillsyn/A 33057-2022.docx")</f>
        <v/>
      </c>
      <c r="Y21">
        <f>HYPERLINK("https://klasma.github.io/Logging_KALMAR/tillsynsmail/A 33057-2022.docx")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45180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41542-2022.xlsx")</f>
        <v/>
      </c>
      <c r="T22">
        <f>HYPERLINK("https://klasma.github.io/Logging_KALMAR/kartor/A 41542-2022.png")</f>
        <v/>
      </c>
      <c r="U22">
        <f>HYPERLINK("https://klasma.github.io/Logging_KALMAR/knärot/A 41542-2022.png")</f>
        <v/>
      </c>
      <c r="V22">
        <f>HYPERLINK("https://klasma.github.io/Logging_KALMAR/klagomål/A 41542-2022.docx")</f>
        <v/>
      </c>
      <c r="W22">
        <f>HYPERLINK("https://klasma.github.io/Logging_KALMAR/klagomålsmail/A 41542-2022.docx")</f>
        <v/>
      </c>
      <c r="X22">
        <f>HYPERLINK("https://klasma.github.io/Logging_KALMAR/tillsyn/A 41542-2022.docx")</f>
        <v/>
      </c>
      <c r="Y22">
        <f>HYPERLINK("https://klasma.github.io/Logging_KALMAR/tillsynsmail/A 41542-2022.docx")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45180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47451-2022.xlsx")</f>
        <v/>
      </c>
      <c r="T23">
        <f>HYPERLINK("https://klasma.github.io/Logging_KALMAR/kartor/A 47451-2022.png")</f>
        <v/>
      </c>
      <c r="U23">
        <f>HYPERLINK("https://klasma.github.io/Logging_KALMAR/knärot/A 47451-2022.png")</f>
        <v/>
      </c>
      <c r="V23">
        <f>HYPERLINK("https://klasma.github.io/Logging_KALMAR/klagomål/A 47451-2022.docx")</f>
        <v/>
      </c>
      <c r="W23">
        <f>HYPERLINK("https://klasma.github.io/Logging_KALMAR/klagomålsmail/A 47451-2022.docx")</f>
        <v/>
      </c>
      <c r="X23">
        <f>HYPERLINK("https://klasma.github.io/Logging_KALMAR/tillsyn/A 47451-2022.docx")</f>
        <v/>
      </c>
      <c r="Y23">
        <f>HYPERLINK("https://klasma.github.io/Logging_KALMAR/tillsynsmail/A 47451-2022.docx")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45180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53138-2022.xlsx")</f>
        <v/>
      </c>
      <c r="T24">
        <f>HYPERLINK("https://klasma.github.io/Logging_KALMAR/kartor/A 53138-2022.png")</f>
        <v/>
      </c>
      <c r="U24">
        <f>HYPERLINK("https://klasma.github.io/Logging_KALMAR/knärot/A 53138-2022.png")</f>
        <v/>
      </c>
      <c r="V24">
        <f>HYPERLINK("https://klasma.github.io/Logging_KALMAR/klagomål/A 53138-2022.docx")</f>
        <v/>
      </c>
      <c r="W24">
        <f>HYPERLINK("https://klasma.github.io/Logging_KALMAR/klagomålsmail/A 53138-2022.docx")</f>
        <v/>
      </c>
      <c r="X24">
        <f>HYPERLINK("https://klasma.github.io/Logging_KALMAR/tillsyn/A 53138-2022.docx")</f>
        <v/>
      </c>
      <c r="Y24">
        <f>HYPERLINK("https://klasma.github.io/Logging_KALMAR/tillsynsmail/A 53138-2022.docx")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45180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31781-2023.xlsx")</f>
        <v/>
      </c>
      <c r="T25">
        <f>HYPERLINK("https://klasma.github.io/Logging_KALMAR/kartor/A 31781-2023.png")</f>
        <v/>
      </c>
      <c r="V25">
        <f>HYPERLINK("https://klasma.github.io/Logging_KALMAR/klagomål/A 31781-2023.docx")</f>
        <v/>
      </c>
      <c r="W25">
        <f>HYPERLINK("https://klasma.github.io/Logging_KALMAR/klagomålsmail/A 31781-2023.docx")</f>
        <v/>
      </c>
      <c r="X25">
        <f>HYPERLINK("https://klasma.github.io/Logging_KALMAR/tillsyn/A 31781-2023.docx")</f>
        <v/>
      </c>
      <c r="Y25">
        <f>HYPERLINK("https://klasma.github.io/Logging_KALMAR/tillsynsmail/A 31781-2023.docx")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45180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70951-2018.xlsx")</f>
        <v/>
      </c>
      <c r="T26">
        <f>HYPERLINK("https://klasma.github.io/Logging_KALMAR/kartor/A 70951-2018.png")</f>
        <v/>
      </c>
      <c r="V26">
        <f>HYPERLINK("https://klasma.github.io/Logging_KALMAR/klagomål/A 70951-2018.docx")</f>
        <v/>
      </c>
      <c r="W26">
        <f>HYPERLINK("https://klasma.github.io/Logging_KALMAR/klagomålsmail/A 70951-2018.docx")</f>
        <v/>
      </c>
      <c r="X26">
        <f>HYPERLINK("https://klasma.github.io/Logging_KALMAR/tillsyn/A 70951-2018.docx")</f>
        <v/>
      </c>
      <c r="Y26">
        <f>HYPERLINK("https://klasma.github.io/Logging_KALMAR/tillsynsmail/A 70951-2018.docx")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45180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31267-2019.xlsx")</f>
        <v/>
      </c>
      <c r="T27">
        <f>HYPERLINK("https://klasma.github.io/Logging_KALMAR/kartor/A 31267-2019.png")</f>
        <v/>
      </c>
      <c r="U27">
        <f>HYPERLINK("https://klasma.github.io/Logging_KALMAR/knärot/A 31267-2019.png")</f>
        <v/>
      </c>
      <c r="V27">
        <f>HYPERLINK("https://klasma.github.io/Logging_KALMAR/klagomål/A 31267-2019.docx")</f>
        <v/>
      </c>
      <c r="W27">
        <f>HYPERLINK("https://klasma.github.io/Logging_KALMAR/klagomålsmail/A 31267-2019.docx")</f>
        <v/>
      </c>
      <c r="X27">
        <f>HYPERLINK("https://klasma.github.io/Logging_KALMAR/tillsyn/A 31267-2019.docx")</f>
        <v/>
      </c>
      <c r="Y27">
        <f>HYPERLINK("https://klasma.github.io/Logging_KALMAR/tillsynsmail/A 31267-2019.docx")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45180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46727-2019.xlsx")</f>
        <v/>
      </c>
      <c r="T28">
        <f>HYPERLINK("https://klasma.github.io/Logging_KALMAR/kartor/A 46727-2019.png")</f>
        <v/>
      </c>
      <c r="V28">
        <f>HYPERLINK("https://klasma.github.io/Logging_KALMAR/klagomål/A 46727-2019.docx")</f>
        <v/>
      </c>
      <c r="W28">
        <f>HYPERLINK("https://klasma.github.io/Logging_KALMAR/klagomålsmail/A 46727-2019.docx")</f>
        <v/>
      </c>
      <c r="X28">
        <f>HYPERLINK("https://klasma.github.io/Logging_KALMAR/tillsyn/A 46727-2019.docx")</f>
        <v/>
      </c>
      <c r="Y28">
        <f>HYPERLINK("https://klasma.github.io/Logging_KALMAR/tillsynsmail/A 46727-2019.docx")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45180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63949-2019.xlsx")</f>
        <v/>
      </c>
      <c r="T29">
        <f>HYPERLINK("https://klasma.github.io/Logging_KALMAR/kartor/A 63949-2019.png")</f>
        <v/>
      </c>
      <c r="V29">
        <f>HYPERLINK("https://klasma.github.io/Logging_KALMAR/klagomål/A 63949-2019.docx")</f>
        <v/>
      </c>
      <c r="W29">
        <f>HYPERLINK("https://klasma.github.io/Logging_KALMAR/klagomålsmail/A 63949-2019.docx")</f>
        <v/>
      </c>
      <c r="X29">
        <f>HYPERLINK("https://klasma.github.io/Logging_KALMAR/tillsyn/A 63949-2019.docx")</f>
        <v/>
      </c>
      <c r="Y29">
        <f>HYPERLINK("https://klasma.github.io/Logging_KALMAR/tillsynsmail/A 63949-2019.docx")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45180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33043-2022.xlsx")</f>
        <v/>
      </c>
      <c r="T30">
        <f>HYPERLINK("https://klasma.github.io/Logging_KALMAR/kartor/A 33043-2022.png")</f>
        <v/>
      </c>
      <c r="U30">
        <f>HYPERLINK("https://klasma.github.io/Logging_KALMAR/knärot/A 33043-2022.png")</f>
        <v/>
      </c>
      <c r="V30">
        <f>HYPERLINK("https://klasma.github.io/Logging_KALMAR/klagomål/A 33043-2022.docx")</f>
        <v/>
      </c>
      <c r="W30">
        <f>HYPERLINK("https://klasma.github.io/Logging_KALMAR/klagomålsmail/A 33043-2022.docx")</f>
        <v/>
      </c>
      <c r="X30">
        <f>HYPERLINK("https://klasma.github.io/Logging_KALMAR/tillsyn/A 33043-2022.docx")</f>
        <v/>
      </c>
      <c r="Y30">
        <f>HYPERLINK("https://klasma.github.io/Logging_KALMAR/tillsynsmail/A 33043-2022.docx")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45180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35871-2022.xlsx")</f>
        <v/>
      </c>
      <c r="T31">
        <f>HYPERLINK("https://klasma.github.io/Logging_KALMAR/kartor/A 35871-2022.png")</f>
        <v/>
      </c>
      <c r="V31">
        <f>HYPERLINK("https://klasma.github.io/Logging_KALMAR/klagomål/A 35871-2022.docx")</f>
        <v/>
      </c>
      <c r="W31">
        <f>HYPERLINK("https://klasma.github.io/Logging_KALMAR/klagomålsmail/A 35871-2022.docx")</f>
        <v/>
      </c>
      <c r="X31">
        <f>HYPERLINK("https://klasma.github.io/Logging_KALMAR/tillsyn/A 35871-2022.docx")</f>
        <v/>
      </c>
      <c r="Y31">
        <f>HYPERLINK("https://klasma.github.io/Logging_KALMAR/tillsynsmail/A 35871-2022.docx")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45180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57330-2022.xlsx")</f>
        <v/>
      </c>
      <c r="T32">
        <f>HYPERLINK("https://klasma.github.io/Logging_KALMAR/kartor/A 57330-2022.png")</f>
        <v/>
      </c>
      <c r="V32">
        <f>HYPERLINK("https://klasma.github.io/Logging_KALMAR/klagomål/A 57330-2022.docx")</f>
        <v/>
      </c>
      <c r="W32">
        <f>HYPERLINK("https://klasma.github.io/Logging_KALMAR/klagomålsmail/A 57330-2022.docx")</f>
        <v/>
      </c>
      <c r="X32">
        <f>HYPERLINK("https://klasma.github.io/Logging_KALMAR/tillsyn/A 57330-2022.docx")</f>
        <v/>
      </c>
      <c r="Y32">
        <f>HYPERLINK("https://klasma.github.io/Logging_KALMAR/tillsynsmail/A 57330-2022.docx")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45180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4538-2023.xlsx")</f>
        <v/>
      </c>
      <c r="T33">
        <f>HYPERLINK("https://klasma.github.io/Logging_KALMAR/kartor/A 4538-2023.png")</f>
        <v/>
      </c>
      <c r="V33">
        <f>HYPERLINK("https://klasma.github.io/Logging_KALMAR/klagomål/A 4538-2023.docx")</f>
        <v/>
      </c>
      <c r="W33">
        <f>HYPERLINK("https://klasma.github.io/Logging_KALMAR/klagomålsmail/A 4538-2023.docx")</f>
        <v/>
      </c>
      <c r="X33">
        <f>HYPERLINK("https://klasma.github.io/Logging_KALMAR/tillsyn/A 4538-2023.docx")</f>
        <v/>
      </c>
      <c r="Y33">
        <f>HYPERLINK("https://klasma.github.io/Logging_KALMAR/tillsynsmail/A 4538-2023.docx")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45180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31692-2023.xlsx")</f>
        <v/>
      </c>
      <c r="T34">
        <f>HYPERLINK("https://klasma.github.io/Logging_KALMAR/kartor/A 31692-2023.png")</f>
        <v/>
      </c>
      <c r="V34">
        <f>HYPERLINK("https://klasma.github.io/Logging_KALMAR/klagomål/A 31692-2023.docx")</f>
        <v/>
      </c>
      <c r="W34">
        <f>HYPERLINK("https://klasma.github.io/Logging_KALMAR/klagomålsmail/A 31692-2023.docx")</f>
        <v/>
      </c>
      <c r="X34">
        <f>HYPERLINK("https://klasma.github.io/Logging_KALMAR/tillsyn/A 31692-2023.docx")</f>
        <v/>
      </c>
      <c r="Y34">
        <f>HYPERLINK("https://klasma.github.io/Logging_KALMAR/tillsynsmail/A 31692-2023.docx")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45180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48007-2018.xlsx")</f>
        <v/>
      </c>
      <c r="T35">
        <f>HYPERLINK("https://klasma.github.io/Logging_KALMAR/kartor/A 48007-2018.png")</f>
        <v/>
      </c>
      <c r="V35">
        <f>HYPERLINK("https://klasma.github.io/Logging_KALMAR/klagomål/A 48007-2018.docx")</f>
        <v/>
      </c>
      <c r="W35">
        <f>HYPERLINK("https://klasma.github.io/Logging_KALMAR/klagomålsmail/A 48007-2018.docx")</f>
        <v/>
      </c>
      <c r="X35">
        <f>HYPERLINK("https://klasma.github.io/Logging_KALMAR/tillsyn/A 48007-2018.docx")</f>
        <v/>
      </c>
      <c r="Y35">
        <f>HYPERLINK("https://klasma.github.io/Logging_KALMAR/tillsynsmail/A 48007-2018.docx")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45180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52781-2018.xlsx")</f>
        <v/>
      </c>
      <c r="T36">
        <f>HYPERLINK("https://klasma.github.io/Logging_KALMAR/kartor/A 52781-2018.png")</f>
        <v/>
      </c>
      <c r="U36">
        <f>HYPERLINK("https://klasma.github.io/Logging_KALMAR/knärot/A 52781-2018.png")</f>
        <v/>
      </c>
      <c r="V36">
        <f>HYPERLINK("https://klasma.github.io/Logging_KALMAR/klagomål/A 52781-2018.docx")</f>
        <v/>
      </c>
      <c r="W36">
        <f>HYPERLINK("https://klasma.github.io/Logging_KALMAR/klagomålsmail/A 52781-2018.docx")</f>
        <v/>
      </c>
      <c r="X36">
        <f>HYPERLINK("https://klasma.github.io/Logging_KALMAR/tillsyn/A 52781-2018.docx")</f>
        <v/>
      </c>
      <c r="Y36">
        <f>HYPERLINK("https://klasma.github.io/Logging_KALMAR/tillsynsmail/A 52781-2018.docx")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45180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56760-2018.xlsx")</f>
        <v/>
      </c>
      <c r="T37">
        <f>HYPERLINK("https://klasma.github.io/Logging_KALMAR/kartor/A 56760-2018.png")</f>
        <v/>
      </c>
      <c r="V37">
        <f>HYPERLINK("https://klasma.github.io/Logging_KALMAR/klagomål/A 56760-2018.docx")</f>
        <v/>
      </c>
      <c r="W37">
        <f>HYPERLINK("https://klasma.github.io/Logging_KALMAR/klagomålsmail/A 56760-2018.docx")</f>
        <v/>
      </c>
      <c r="X37">
        <f>HYPERLINK("https://klasma.github.io/Logging_KALMAR/tillsyn/A 56760-2018.docx")</f>
        <v/>
      </c>
      <c r="Y37">
        <f>HYPERLINK("https://klasma.github.io/Logging_KALMAR/tillsynsmail/A 56760-2018.docx")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45180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4513-2019.xlsx")</f>
        <v/>
      </c>
      <c r="T38">
        <f>HYPERLINK("https://klasma.github.io/Logging_KALMAR/kartor/A 4513-2019.png")</f>
        <v/>
      </c>
      <c r="V38">
        <f>HYPERLINK("https://klasma.github.io/Logging_KALMAR/klagomål/A 4513-2019.docx")</f>
        <v/>
      </c>
      <c r="W38">
        <f>HYPERLINK("https://klasma.github.io/Logging_KALMAR/klagomålsmail/A 4513-2019.docx")</f>
        <v/>
      </c>
      <c r="X38">
        <f>HYPERLINK("https://klasma.github.io/Logging_KALMAR/tillsyn/A 4513-2019.docx")</f>
        <v/>
      </c>
      <c r="Y38">
        <f>HYPERLINK("https://klasma.github.io/Logging_KALMAR/tillsynsmail/A 4513-2019.docx")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45180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13783-2019.xlsx")</f>
        <v/>
      </c>
      <c r="T39">
        <f>HYPERLINK("https://klasma.github.io/Logging_KALMAR/kartor/A 13783-2019.png")</f>
        <v/>
      </c>
      <c r="V39">
        <f>HYPERLINK("https://klasma.github.io/Logging_KALMAR/klagomål/A 13783-2019.docx")</f>
        <v/>
      </c>
      <c r="W39">
        <f>HYPERLINK("https://klasma.github.io/Logging_KALMAR/klagomålsmail/A 13783-2019.docx")</f>
        <v/>
      </c>
      <c r="X39">
        <f>HYPERLINK("https://klasma.github.io/Logging_KALMAR/tillsyn/A 13783-2019.docx")</f>
        <v/>
      </c>
      <c r="Y39">
        <f>HYPERLINK("https://klasma.github.io/Logging_KALMAR/tillsynsmail/A 13783-2019.docx")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45180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25168-2019.xlsx")</f>
        <v/>
      </c>
      <c r="T40">
        <f>HYPERLINK("https://klasma.github.io/Logging_KALMAR/kartor/A 25168-2019.png")</f>
        <v/>
      </c>
      <c r="V40">
        <f>HYPERLINK("https://klasma.github.io/Logging_KALMAR/klagomål/A 25168-2019.docx")</f>
        <v/>
      </c>
      <c r="W40">
        <f>HYPERLINK("https://klasma.github.io/Logging_KALMAR/klagomålsmail/A 25168-2019.docx")</f>
        <v/>
      </c>
      <c r="X40">
        <f>HYPERLINK("https://klasma.github.io/Logging_KALMAR/tillsyn/A 25168-2019.docx")</f>
        <v/>
      </c>
      <c r="Y40">
        <f>HYPERLINK("https://klasma.github.io/Logging_KALMAR/tillsynsmail/A 25168-2019.docx")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45180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26976-2019.xlsx")</f>
        <v/>
      </c>
      <c r="T41">
        <f>HYPERLINK("https://klasma.github.io/Logging_KALMAR/kartor/A 26976-2019.png")</f>
        <v/>
      </c>
      <c r="V41">
        <f>HYPERLINK("https://klasma.github.io/Logging_KALMAR/klagomål/A 26976-2019.docx")</f>
        <v/>
      </c>
      <c r="W41">
        <f>HYPERLINK("https://klasma.github.io/Logging_KALMAR/klagomålsmail/A 26976-2019.docx")</f>
        <v/>
      </c>
      <c r="X41">
        <f>HYPERLINK("https://klasma.github.io/Logging_KALMAR/tillsyn/A 26976-2019.docx")</f>
        <v/>
      </c>
      <c r="Y41">
        <f>HYPERLINK("https://klasma.github.io/Logging_KALMAR/tillsynsmail/A 26976-2019.docx")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45180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37605-2019.xlsx")</f>
        <v/>
      </c>
      <c r="T42">
        <f>HYPERLINK("https://klasma.github.io/Logging_KALMAR/kartor/A 37605-2019.png")</f>
        <v/>
      </c>
      <c r="V42">
        <f>HYPERLINK("https://klasma.github.io/Logging_KALMAR/klagomål/A 37605-2019.docx")</f>
        <v/>
      </c>
      <c r="W42">
        <f>HYPERLINK("https://klasma.github.io/Logging_KALMAR/klagomålsmail/A 37605-2019.docx")</f>
        <v/>
      </c>
      <c r="X42">
        <f>HYPERLINK("https://klasma.github.io/Logging_KALMAR/tillsyn/A 37605-2019.docx")</f>
        <v/>
      </c>
      <c r="Y42">
        <f>HYPERLINK("https://klasma.github.io/Logging_KALMAR/tillsynsmail/A 37605-2019.docx")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45180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49015-2019.xlsx")</f>
        <v/>
      </c>
      <c r="T43">
        <f>HYPERLINK("https://klasma.github.io/Logging_KALMAR/kartor/A 49015-2019.png")</f>
        <v/>
      </c>
      <c r="U43">
        <f>HYPERLINK("https://klasma.github.io/Logging_KALMAR/knärot/A 49015-2019.png")</f>
        <v/>
      </c>
      <c r="V43">
        <f>HYPERLINK("https://klasma.github.io/Logging_KALMAR/klagomål/A 49015-2019.docx")</f>
        <v/>
      </c>
      <c r="W43">
        <f>HYPERLINK("https://klasma.github.io/Logging_KALMAR/klagomålsmail/A 49015-2019.docx")</f>
        <v/>
      </c>
      <c r="X43">
        <f>HYPERLINK("https://klasma.github.io/Logging_KALMAR/tillsyn/A 49015-2019.docx")</f>
        <v/>
      </c>
      <c r="Y43">
        <f>HYPERLINK("https://klasma.github.io/Logging_KALMAR/tillsynsmail/A 49015-2019.docx")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45180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50067-2019.xlsx")</f>
        <v/>
      </c>
      <c r="T44">
        <f>HYPERLINK("https://klasma.github.io/Logging_KALMAR/kartor/A 50067-2019.png")</f>
        <v/>
      </c>
      <c r="V44">
        <f>HYPERLINK("https://klasma.github.io/Logging_KALMAR/klagomål/A 50067-2019.docx")</f>
        <v/>
      </c>
      <c r="W44">
        <f>HYPERLINK("https://klasma.github.io/Logging_KALMAR/klagomålsmail/A 50067-2019.docx")</f>
        <v/>
      </c>
      <c r="X44">
        <f>HYPERLINK("https://klasma.github.io/Logging_KALMAR/tillsyn/A 50067-2019.docx")</f>
        <v/>
      </c>
      <c r="Y44">
        <f>HYPERLINK("https://klasma.github.io/Logging_KALMAR/tillsynsmail/A 50067-2019.docx")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45180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3928-2020.xlsx")</f>
        <v/>
      </c>
      <c r="T45">
        <f>HYPERLINK("https://klasma.github.io/Logging_KALMAR/kartor/A 3928-2020.png")</f>
        <v/>
      </c>
      <c r="V45">
        <f>HYPERLINK("https://klasma.github.io/Logging_KALMAR/klagomål/A 3928-2020.docx")</f>
        <v/>
      </c>
      <c r="W45">
        <f>HYPERLINK("https://klasma.github.io/Logging_KALMAR/klagomålsmail/A 3928-2020.docx")</f>
        <v/>
      </c>
      <c r="X45">
        <f>HYPERLINK("https://klasma.github.io/Logging_KALMAR/tillsyn/A 3928-2020.docx")</f>
        <v/>
      </c>
      <c r="Y45">
        <f>HYPERLINK("https://klasma.github.io/Logging_KALMAR/tillsynsmail/A 3928-2020.docx")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45180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18186-2020.xlsx")</f>
        <v/>
      </c>
      <c r="T46">
        <f>HYPERLINK("https://klasma.github.io/Logging_KALMAR/kartor/A 18186-2020.png")</f>
        <v/>
      </c>
      <c r="V46">
        <f>HYPERLINK("https://klasma.github.io/Logging_KALMAR/klagomål/A 18186-2020.docx")</f>
        <v/>
      </c>
      <c r="W46">
        <f>HYPERLINK("https://klasma.github.io/Logging_KALMAR/klagomålsmail/A 18186-2020.docx")</f>
        <v/>
      </c>
      <c r="X46">
        <f>HYPERLINK("https://klasma.github.io/Logging_KALMAR/tillsyn/A 18186-2020.docx")</f>
        <v/>
      </c>
      <c r="Y46">
        <f>HYPERLINK("https://klasma.github.io/Logging_KALMAR/tillsynsmail/A 18186-2020.docx")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45180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18351-2020.xlsx")</f>
        <v/>
      </c>
      <c r="T47">
        <f>HYPERLINK("https://klasma.github.io/Logging_KALMAR/kartor/A 18351-2020.png")</f>
        <v/>
      </c>
      <c r="V47">
        <f>HYPERLINK("https://klasma.github.io/Logging_KALMAR/klagomål/A 18351-2020.docx")</f>
        <v/>
      </c>
      <c r="W47">
        <f>HYPERLINK("https://klasma.github.io/Logging_KALMAR/klagomålsmail/A 18351-2020.docx")</f>
        <v/>
      </c>
      <c r="X47">
        <f>HYPERLINK("https://klasma.github.io/Logging_KALMAR/tillsyn/A 18351-2020.docx")</f>
        <v/>
      </c>
      <c r="Y47">
        <f>HYPERLINK("https://klasma.github.io/Logging_KALMAR/tillsynsmail/A 18351-2020.docx")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45180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40734-2020.xlsx")</f>
        <v/>
      </c>
      <c r="T48">
        <f>HYPERLINK("https://klasma.github.io/Logging_KALMAR/kartor/A 40734-2020.png")</f>
        <v/>
      </c>
      <c r="V48">
        <f>HYPERLINK("https://klasma.github.io/Logging_KALMAR/klagomål/A 40734-2020.docx")</f>
        <v/>
      </c>
      <c r="W48">
        <f>HYPERLINK("https://klasma.github.io/Logging_KALMAR/klagomålsmail/A 40734-2020.docx")</f>
        <v/>
      </c>
      <c r="X48">
        <f>HYPERLINK("https://klasma.github.io/Logging_KALMAR/tillsyn/A 40734-2020.docx")</f>
        <v/>
      </c>
      <c r="Y48">
        <f>HYPERLINK("https://klasma.github.io/Logging_KALMAR/tillsynsmail/A 40734-2020.docx")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45180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48581-2020.xlsx")</f>
        <v/>
      </c>
      <c r="T49">
        <f>HYPERLINK("https://klasma.github.io/Logging_KALMAR/kartor/A 48581-2020.png")</f>
        <v/>
      </c>
      <c r="V49">
        <f>HYPERLINK("https://klasma.github.io/Logging_KALMAR/klagomål/A 48581-2020.docx")</f>
        <v/>
      </c>
      <c r="W49">
        <f>HYPERLINK("https://klasma.github.io/Logging_KALMAR/klagomålsmail/A 48581-2020.docx")</f>
        <v/>
      </c>
      <c r="X49">
        <f>HYPERLINK("https://klasma.github.io/Logging_KALMAR/tillsyn/A 48581-2020.docx")</f>
        <v/>
      </c>
      <c r="Y49">
        <f>HYPERLINK("https://klasma.github.io/Logging_KALMAR/tillsynsmail/A 48581-2020.docx")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45180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60199-2020.xlsx")</f>
        <v/>
      </c>
      <c r="T50">
        <f>HYPERLINK("https://klasma.github.io/Logging_KALMAR/kartor/A 60199-2020.png")</f>
        <v/>
      </c>
      <c r="V50">
        <f>HYPERLINK("https://klasma.github.io/Logging_KALMAR/klagomål/A 60199-2020.docx")</f>
        <v/>
      </c>
      <c r="W50">
        <f>HYPERLINK("https://klasma.github.io/Logging_KALMAR/klagomålsmail/A 60199-2020.docx")</f>
        <v/>
      </c>
      <c r="X50">
        <f>HYPERLINK("https://klasma.github.io/Logging_KALMAR/tillsyn/A 60199-2020.docx")</f>
        <v/>
      </c>
      <c r="Y50">
        <f>HYPERLINK("https://klasma.github.io/Logging_KALMAR/tillsynsmail/A 60199-2020.docx")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45180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10962-2021.xlsx")</f>
        <v/>
      </c>
      <c r="T51">
        <f>HYPERLINK("https://klasma.github.io/Logging_KALMAR/kartor/A 10962-2021.png")</f>
        <v/>
      </c>
      <c r="V51">
        <f>HYPERLINK("https://klasma.github.io/Logging_KALMAR/klagomål/A 10962-2021.docx")</f>
        <v/>
      </c>
      <c r="W51">
        <f>HYPERLINK("https://klasma.github.io/Logging_KALMAR/klagomålsmail/A 10962-2021.docx")</f>
        <v/>
      </c>
      <c r="X51">
        <f>HYPERLINK("https://klasma.github.io/Logging_KALMAR/tillsyn/A 10962-2021.docx")</f>
        <v/>
      </c>
      <c r="Y51">
        <f>HYPERLINK("https://klasma.github.io/Logging_KALMAR/tillsynsmail/A 10962-2021.docx")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45180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14343-2021.xlsx")</f>
        <v/>
      </c>
      <c r="T52">
        <f>HYPERLINK("https://klasma.github.io/Logging_KALMAR/kartor/A 14343-2021.png")</f>
        <v/>
      </c>
      <c r="V52">
        <f>HYPERLINK("https://klasma.github.io/Logging_KALMAR/klagomål/A 14343-2021.docx")</f>
        <v/>
      </c>
      <c r="W52">
        <f>HYPERLINK("https://klasma.github.io/Logging_KALMAR/klagomålsmail/A 14343-2021.docx")</f>
        <v/>
      </c>
      <c r="X52">
        <f>HYPERLINK("https://klasma.github.io/Logging_KALMAR/tillsyn/A 14343-2021.docx")</f>
        <v/>
      </c>
      <c r="Y52">
        <f>HYPERLINK("https://klasma.github.io/Logging_KALMAR/tillsynsmail/A 14343-2021.docx")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45180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52670-2021.xlsx")</f>
        <v/>
      </c>
      <c r="T53">
        <f>HYPERLINK("https://klasma.github.io/Logging_KALMAR/kartor/A 52670-2021.png")</f>
        <v/>
      </c>
      <c r="U53">
        <f>HYPERLINK("https://klasma.github.io/Logging_KALMAR/knärot/A 52670-2021.png")</f>
        <v/>
      </c>
      <c r="V53">
        <f>HYPERLINK("https://klasma.github.io/Logging_KALMAR/klagomål/A 52670-2021.docx")</f>
        <v/>
      </c>
      <c r="W53">
        <f>HYPERLINK("https://klasma.github.io/Logging_KALMAR/klagomålsmail/A 52670-2021.docx")</f>
        <v/>
      </c>
      <c r="X53">
        <f>HYPERLINK("https://klasma.github.io/Logging_KALMAR/tillsyn/A 52670-2021.docx")</f>
        <v/>
      </c>
      <c r="Y53">
        <f>HYPERLINK("https://klasma.github.io/Logging_KALMAR/tillsynsmail/A 52670-2021.docx")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45180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57058-2021.xlsx")</f>
        <v/>
      </c>
      <c r="T54">
        <f>HYPERLINK("https://klasma.github.io/Logging_KALMAR/kartor/A 57058-2021.png")</f>
        <v/>
      </c>
      <c r="U54">
        <f>HYPERLINK("https://klasma.github.io/Logging_KALMAR/knärot/A 57058-2021.png")</f>
        <v/>
      </c>
      <c r="V54">
        <f>HYPERLINK("https://klasma.github.io/Logging_KALMAR/klagomål/A 57058-2021.docx")</f>
        <v/>
      </c>
      <c r="W54">
        <f>HYPERLINK("https://klasma.github.io/Logging_KALMAR/klagomålsmail/A 57058-2021.docx")</f>
        <v/>
      </c>
      <c r="X54">
        <f>HYPERLINK("https://klasma.github.io/Logging_KALMAR/tillsyn/A 57058-2021.docx")</f>
        <v/>
      </c>
      <c r="Y54">
        <f>HYPERLINK("https://klasma.github.io/Logging_KALMAR/tillsynsmail/A 57058-2021.docx")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45180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58044-2021.xlsx")</f>
        <v/>
      </c>
      <c r="T55">
        <f>HYPERLINK("https://klasma.github.io/Logging_KALMAR/kartor/A 58044-2021.png")</f>
        <v/>
      </c>
      <c r="U55">
        <f>HYPERLINK("https://klasma.github.io/Logging_KALMAR/knärot/A 58044-2021.png")</f>
        <v/>
      </c>
      <c r="V55">
        <f>HYPERLINK("https://klasma.github.io/Logging_KALMAR/klagomål/A 58044-2021.docx")</f>
        <v/>
      </c>
      <c r="W55">
        <f>HYPERLINK("https://klasma.github.io/Logging_KALMAR/klagomålsmail/A 58044-2021.docx")</f>
        <v/>
      </c>
      <c r="X55">
        <f>HYPERLINK("https://klasma.github.io/Logging_KALMAR/tillsyn/A 58044-2021.docx")</f>
        <v/>
      </c>
      <c r="Y55">
        <f>HYPERLINK("https://klasma.github.io/Logging_KALMAR/tillsynsmail/A 58044-2021.docx")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45180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58927-2021.xlsx")</f>
        <v/>
      </c>
      <c r="T56">
        <f>HYPERLINK("https://klasma.github.io/Logging_KALMAR/kartor/A 58927-2021.png")</f>
        <v/>
      </c>
      <c r="V56">
        <f>HYPERLINK("https://klasma.github.io/Logging_KALMAR/klagomål/A 58927-2021.docx")</f>
        <v/>
      </c>
      <c r="W56">
        <f>HYPERLINK("https://klasma.github.io/Logging_KALMAR/klagomålsmail/A 58927-2021.docx")</f>
        <v/>
      </c>
      <c r="X56">
        <f>HYPERLINK("https://klasma.github.io/Logging_KALMAR/tillsyn/A 58927-2021.docx")</f>
        <v/>
      </c>
      <c r="Y56">
        <f>HYPERLINK("https://klasma.github.io/Logging_KALMAR/tillsynsmail/A 58927-2021.docx")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45180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24437-2022.xlsx")</f>
        <v/>
      </c>
      <c r="T57">
        <f>HYPERLINK("https://klasma.github.io/Logging_KALMAR/kartor/A 24437-2022.png")</f>
        <v/>
      </c>
      <c r="V57">
        <f>HYPERLINK("https://klasma.github.io/Logging_KALMAR/klagomål/A 24437-2022.docx")</f>
        <v/>
      </c>
      <c r="W57">
        <f>HYPERLINK("https://klasma.github.io/Logging_KALMAR/klagomålsmail/A 24437-2022.docx")</f>
        <v/>
      </c>
      <c r="X57">
        <f>HYPERLINK("https://klasma.github.io/Logging_KALMAR/tillsyn/A 24437-2022.docx")</f>
        <v/>
      </c>
      <c r="Y57">
        <f>HYPERLINK("https://klasma.github.io/Logging_KALMAR/tillsynsmail/A 24437-2022.docx")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45180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42052-2022.xlsx")</f>
        <v/>
      </c>
      <c r="T58">
        <f>HYPERLINK("https://klasma.github.io/Logging_KALMAR/kartor/A 42052-2022.png")</f>
        <v/>
      </c>
      <c r="V58">
        <f>HYPERLINK("https://klasma.github.io/Logging_KALMAR/klagomål/A 42052-2022.docx")</f>
        <v/>
      </c>
      <c r="W58">
        <f>HYPERLINK("https://klasma.github.io/Logging_KALMAR/klagomålsmail/A 42052-2022.docx")</f>
        <v/>
      </c>
      <c r="X58">
        <f>HYPERLINK("https://klasma.github.io/Logging_KALMAR/tillsyn/A 42052-2022.docx")</f>
        <v/>
      </c>
      <c r="Y58">
        <f>HYPERLINK("https://klasma.github.io/Logging_KALMAR/tillsynsmail/A 42052-2022.docx")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45180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61236-2022.xlsx")</f>
        <v/>
      </c>
      <c r="T59">
        <f>HYPERLINK("https://klasma.github.io/Logging_KALMAR/kartor/A 61236-2022.png")</f>
        <v/>
      </c>
      <c r="V59">
        <f>HYPERLINK("https://klasma.github.io/Logging_KALMAR/klagomål/A 61236-2022.docx")</f>
        <v/>
      </c>
      <c r="W59">
        <f>HYPERLINK("https://klasma.github.io/Logging_KALMAR/klagomålsmail/A 61236-2022.docx")</f>
        <v/>
      </c>
      <c r="X59">
        <f>HYPERLINK("https://klasma.github.io/Logging_KALMAR/tillsyn/A 61236-2022.docx")</f>
        <v/>
      </c>
      <c r="Y59">
        <f>HYPERLINK("https://klasma.github.io/Logging_KALMAR/tillsynsmail/A 61236-2022.docx")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45180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183-2023.xlsx")</f>
        <v/>
      </c>
      <c r="T60">
        <f>HYPERLINK("https://klasma.github.io/Logging_KALMAR/kartor/A 183-2023.png")</f>
        <v/>
      </c>
      <c r="V60">
        <f>HYPERLINK("https://klasma.github.io/Logging_KALMAR/klagomål/A 183-2023.docx")</f>
        <v/>
      </c>
      <c r="W60">
        <f>HYPERLINK("https://klasma.github.io/Logging_KALMAR/klagomålsmail/A 183-2023.docx")</f>
        <v/>
      </c>
      <c r="X60">
        <f>HYPERLINK("https://klasma.github.io/Logging_KALMAR/tillsyn/A 183-2023.docx")</f>
        <v/>
      </c>
      <c r="Y60">
        <f>HYPERLINK("https://klasma.github.io/Logging_KALMAR/tillsynsmail/A 183-2023.docx")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45180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3404-2023.xlsx")</f>
        <v/>
      </c>
      <c r="T61">
        <f>HYPERLINK("https://klasma.github.io/Logging_KALMAR/kartor/A 3404-2023.png")</f>
        <v/>
      </c>
      <c r="V61">
        <f>HYPERLINK("https://klasma.github.io/Logging_KALMAR/klagomål/A 3404-2023.docx")</f>
        <v/>
      </c>
      <c r="W61">
        <f>HYPERLINK("https://klasma.github.io/Logging_KALMAR/klagomålsmail/A 3404-2023.docx")</f>
        <v/>
      </c>
      <c r="X61">
        <f>HYPERLINK("https://klasma.github.io/Logging_KALMAR/tillsyn/A 3404-2023.docx")</f>
        <v/>
      </c>
      <c r="Y61">
        <f>HYPERLINK("https://klasma.github.io/Logging_KALMAR/tillsynsmail/A 3404-2023.docx")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45180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13721-2023.xlsx")</f>
        <v/>
      </c>
      <c r="T62">
        <f>HYPERLINK("https://klasma.github.io/Logging_KALMAR/kartor/A 13721-2023.png")</f>
        <v/>
      </c>
      <c r="V62">
        <f>HYPERLINK("https://klasma.github.io/Logging_KALMAR/klagomål/A 13721-2023.docx")</f>
        <v/>
      </c>
      <c r="W62">
        <f>HYPERLINK("https://klasma.github.io/Logging_KALMAR/klagomålsmail/A 13721-2023.docx")</f>
        <v/>
      </c>
      <c r="X62">
        <f>HYPERLINK("https://klasma.github.io/Logging_KALMAR/tillsyn/A 13721-2023.docx")</f>
        <v/>
      </c>
      <c r="Y62">
        <f>HYPERLINK("https://klasma.github.io/Logging_KALMAR/tillsynsmail/A 13721-2023.docx")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45180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18475-2023.xlsx")</f>
        <v/>
      </c>
      <c r="T63">
        <f>HYPERLINK("https://klasma.github.io/Logging_KALMAR/kartor/A 18475-2023.png")</f>
        <v/>
      </c>
      <c r="V63">
        <f>HYPERLINK("https://klasma.github.io/Logging_KALMAR/klagomål/A 18475-2023.docx")</f>
        <v/>
      </c>
      <c r="W63">
        <f>HYPERLINK("https://klasma.github.io/Logging_KALMAR/klagomålsmail/A 18475-2023.docx")</f>
        <v/>
      </c>
      <c r="X63">
        <f>HYPERLINK("https://klasma.github.io/Logging_KALMAR/tillsyn/A 18475-2023.docx")</f>
        <v/>
      </c>
      <c r="Y63">
        <f>HYPERLINK("https://klasma.github.io/Logging_KALMAR/tillsynsmail/A 18475-2023.docx")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45180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18874-2023.xlsx")</f>
        <v/>
      </c>
      <c r="T64">
        <f>HYPERLINK("https://klasma.github.io/Logging_KALMAR/kartor/A 18874-2023.png")</f>
        <v/>
      </c>
      <c r="V64">
        <f>HYPERLINK("https://klasma.github.io/Logging_KALMAR/klagomål/A 18874-2023.docx")</f>
        <v/>
      </c>
      <c r="W64">
        <f>HYPERLINK("https://klasma.github.io/Logging_KALMAR/klagomålsmail/A 18874-2023.docx")</f>
        <v/>
      </c>
      <c r="X64">
        <f>HYPERLINK("https://klasma.github.io/Logging_KALMAR/tillsyn/A 18874-2023.docx")</f>
        <v/>
      </c>
      <c r="Y64">
        <f>HYPERLINK("https://klasma.github.io/Logging_KALMAR/tillsynsmail/A 18874-2023.docx")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45180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21518-2023.xlsx")</f>
        <v/>
      </c>
      <c r="T65">
        <f>HYPERLINK("https://klasma.github.io/Logging_KALMAR/kartor/A 21518-2023.png")</f>
        <v/>
      </c>
      <c r="V65">
        <f>HYPERLINK("https://klasma.github.io/Logging_KALMAR/klagomål/A 21518-2023.docx")</f>
        <v/>
      </c>
      <c r="W65">
        <f>HYPERLINK("https://klasma.github.io/Logging_KALMAR/klagomålsmail/A 21518-2023.docx")</f>
        <v/>
      </c>
      <c r="X65">
        <f>HYPERLINK("https://klasma.github.io/Logging_KALMAR/tillsyn/A 21518-2023.docx")</f>
        <v/>
      </c>
      <c r="Y65">
        <f>HYPERLINK("https://klasma.github.io/Logging_KALMAR/tillsynsmail/A 21518-2023.docx")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45180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22014-2023.xlsx")</f>
        <v/>
      </c>
      <c r="T66">
        <f>HYPERLINK("https://klasma.github.io/Logging_KALMAR/kartor/A 22014-2023.png")</f>
        <v/>
      </c>
      <c r="V66">
        <f>HYPERLINK("https://klasma.github.io/Logging_KALMAR/klagomål/A 22014-2023.docx")</f>
        <v/>
      </c>
      <c r="W66">
        <f>HYPERLINK("https://klasma.github.io/Logging_KALMAR/klagomålsmail/A 22014-2023.docx")</f>
        <v/>
      </c>
      <c r="X66">
        <f>HYPERLINK("https://klasma.github.io/Logging_KALMAR/tillsyn/A 22014-2023.docx")</f>
        <v/>
      </c>
      <c r="Y66">
        <f>HYPERLINK("https://klasma.github.io/Logging_KALMAR/tillsynsmail/A 22014-2023.docx")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45180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39745-2023.xlsx")</f>
        <v/>
      </c>
      <c r="T67">
        <f>HYPERLINK("https://klasma.github.io/Logging_KALMAR/kartor/A 39745-2023.png")</f>
        <v/>
      </c>
      <c r="V67">
        <f>HYPERLINK("https://klasma.github.io/Logging_KALMAR/klagomål/A 39745-2023.docx")</f>
        <v/>
      </c>
      <c r="W67">
        <f>HYPERLINK("https://klasma.github.io/Logging_KALMAR/klagomålsmail/A 39745-2023.docx")</f>
        <v/>
      </c>
      <c r="X67">
        <f>HYPERLINK("https://klasma.github.io/Logging_KALMAR/tillsyn/A 39745-2023.docx")</f>
        <v/>
      </c>
      <c r="Y67">
        <f>HYPERLINK("https://klasma.github.io/Logging_KALMAR/tillsynsmail/A 39745-2023.docx")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45180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34030-2018.png")</f>
        <v/>
      </c>
      <c r="V68">
        <f>HYPERLINK("https://klasma.github.io/Logging_KALMAR/klagomål/A 34030-2018.docx")</f>
        <v/>
      </c>
      <c r="W68">
        <f>HYPERLINK("https://klasma.github.io/Logging_KALMAR/klagomålsmail/A 34030-2018.docx")</f>
        <v/>
      </c>
      <c r="X68">
        <f>HYPERLINK("https://klasma.github.io/Logging_KALMAR/tillsyn/A 34030-2018.docx")</f>
        <v/>
      </c>
      <c r="Y68">
        <f>HYPERLINK("https://klasma.github.io/Logging_KALMAR/tillsynsmail/A 34030-2018.docx")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45180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45180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45180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45180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45180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45180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45180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45180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45180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45180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45180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45180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45180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45180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45180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45180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45180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45180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45180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45180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45180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45180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45180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45180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45180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45180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45180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45180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45180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45180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45180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45180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45180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45180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45180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45180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45180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45180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45180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45180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45180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45180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45180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45180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45180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45180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45180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45180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45180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45180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45180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45180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45180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45180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45180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45180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45180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45180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45180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45180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45180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45180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45180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45180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45180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45180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45180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45180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45180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45180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45180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45180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45180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45180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45180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45180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45180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45180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45180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45180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45180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45180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45180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45180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45180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45180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45180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45180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45180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45180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45180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45180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45180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45180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45180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45180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45180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45180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45180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45180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45180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45180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45180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45180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45180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45180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45180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45180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45180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45180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45180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45180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45180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45180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45180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45180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45180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45180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45180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45180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45180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45180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45180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45180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45180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45180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45180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45180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45180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45180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45180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45180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45180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45180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45180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45180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45180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45180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45180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45180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45180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45180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45180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45180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45180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45180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45180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45180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45180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45180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45180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45180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45180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45180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45180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45180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45180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45180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45180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45180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45180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45180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45180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45180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45180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45180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45180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45180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45180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45180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45180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45180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45180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45180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45180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45180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45180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45180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45180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45180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45180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45180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45180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45180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45180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45180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45180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45180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45180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45180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45180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45180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45180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45180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45180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45180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45180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45180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45180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45180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45180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45180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45180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45180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45180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45180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45180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45180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45180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45180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45180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45180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45180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44761-2019.png")</f>
        <v/>
      </c>
      <c r="V281">
        <f>HYPERLINK("https://klasma.github.io/Logging_KALMAR/klagomål/A 44761-2019.docx")</f>
        <v/>
      </c>
      <c r="W281">
        <f>HYPERLINK("https://klasma.github.io/Logging_KALMAR/klagomålsmail/A 44761-2019.docx")</f>
        <v/>
      </c>
      <c r="X281">
        <f>HYPERLINK("https://klasma.github.io/Logging_KALMAR/tillsyn/A 44761-2019.docx")</f>
        <v/>
      </c>
      <c r="Y281">
        <f>HYPERLINK("https://klasma.github.io/Logging_KALMAR/tillsynsmail/A 44761-2019.docx")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45180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45180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45180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45180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45180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45180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45180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45180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45180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45180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45180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45180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45180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45180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45180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45180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45180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45180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45180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45180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45180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45180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45180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45180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45180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45180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45180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45180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45180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45180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45180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45180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45180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45180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45180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45180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45180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45180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45180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45180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45180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45180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45180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45180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45180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45180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45180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45180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45180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45180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45180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45180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45180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45180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45180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45180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45180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45180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45180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45180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45180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45180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45180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45180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45180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45180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45180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45180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45180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45180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45180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45180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45180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45180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45180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45180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45180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45180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45180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45180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45180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45180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45180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45180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45180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45180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45180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45180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45180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45180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45180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45180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45180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45180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45180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45180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45180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45180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45180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45180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45180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45180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45180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45180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45180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45180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45180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45180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45180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45180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45180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45180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45180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45180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45180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45180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45180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45180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45180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45180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45180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45180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45180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45180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45180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45180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45180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45180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45180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45180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45180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45180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45180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45180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45180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45180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45180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45180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45180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45180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45180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45180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45180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45180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45180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45180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45180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45180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45180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45180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45180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45180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45180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45180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45180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45180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45180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45180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45180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45180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45180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45180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45180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45180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45180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45180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45180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45180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45180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45180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45180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45180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45180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45180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45180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45180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45180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45180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45180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45180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45180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45180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45180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45180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45180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45180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45180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45180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45180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45180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45180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45180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45180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45180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45180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45180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45180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45180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45180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45180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45180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45180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45180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45180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45180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45180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45180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45180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45180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45180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45180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45180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45180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45180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45180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45180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45180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45180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45180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45180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45180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45180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45180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45180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45180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45180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45180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45180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45180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45180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45180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45180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45180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45180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45180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45180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45180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45180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45180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45180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45180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45180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45180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45180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45180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45180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45180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45180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45180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45180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45180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45180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45180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45180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45180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45180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45180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45180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45180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45180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45180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45180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45180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45180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45180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45180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45180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45180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45180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45180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45180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45180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45180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45180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45180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45180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45180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45180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45180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45180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45180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45180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45180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45180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45180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45180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45180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45180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45180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45180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45180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45180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45180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45180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45180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45180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45180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45180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45180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45180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45180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45180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45180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45180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45180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45180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45180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45180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45180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45180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45180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45180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45180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45180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45180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45180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45180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45180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45180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45180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45180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45180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45180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45180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45180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45180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45180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45180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45180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45180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45180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45180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45180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45180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45180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45180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45180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45180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45180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45180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45180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45180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45180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45180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45180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45180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45180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45180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45180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45180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45180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45180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45180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45180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45180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45180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45180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45180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45180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45180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45180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45180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45180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45180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45180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45180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45180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45180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45180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45180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45180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45180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45180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45180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45180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45180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45180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45180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45180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45180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45180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45180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45180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45180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45180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45180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45180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45180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45180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45180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45180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45180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45180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45180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45180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45180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45180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45180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45180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45180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45180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45180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45180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45180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45180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45180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45180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45180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45180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45180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45180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45180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45180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45180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45180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45180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45180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45180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45180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45180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45180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45180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45180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45180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45180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45180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45180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45180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45180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45180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45180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45180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45180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45180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45180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45180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45180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45180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45180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45180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45180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45180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45180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45180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45180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45180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45180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45180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45180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45180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45180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45180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45180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45180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45180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45180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45180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45180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45180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45180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45180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45180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45180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45180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45180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45180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45180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45180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45180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45180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2023-09-11T05:26:49Z</dcterms:created>
  <dcterms:modified xmlns:dcterms="http://purl.org/dc/terms/" xmlns:xsi="http://www.w3.org/2001/XMLSchema-instance" xsi:type="dcterms:W3CDTF">2023-09-11T05:26:49Z</dcterms:modified>
</cp:coreProperties>
</file>