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45184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45184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45184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45184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45184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45184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41227-2023.xlsx")</f>
        <v/>
      </c>
      <c r="T7">
        <f>HYPERLINK("https://klasma.github.io/Logging_KARLSTAD/kartor/A 41227-2023.png")</f>
        <v/>
      </c>
      <c r="V7">
        <f>HYPERLINK("https://klasma.github.io/Logging_KARLSTAD/klagomål/A 41227-2023.docx")</f>
        <v/>
      </c>
      <c r="W7">
        <f>HYPERLINK("https://klasma.github.io/Logging_KARLSTAD/klagomålsmail/A 41227-2023.docx")</f>
        <v/>
      </c>
      <c r="X7">
        <f>HYPERLINK("https://klasma.github.io/Logging_KARLSTAD/tillsyn/A 41227-2023.docx")</f>
        <v/>
      </c>
      <c r="Y7">
        <f>HYPERLINK("https://klasma.github.io/Logging_KARLSTAD/tillsynsmail/A 41227-2023.docx")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45184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70664-2018.xlsx")</f>
        <v/>
      </c>
      <c r="T8">
        <f>HYPERLINK("https://klasma.github.io/Logging_KARLSTAD/kartor/A 70664-2018.png")</f>
        <v/>
      </c>
      <c r="V8">
        <f>HYPERLINK("https://klasma.github.io/Logging_KARLSTAD/klagomål/A 70664-2018.docx")</f>
        <v/>
      </c>
      <c r="W8">
        <f>HYPERLINK("https://klasma.github.io/Logging_KARLSTAD/klagomålsmail/A 70664-2018.docx")</f>
        <v/>
      </c>
      <c r="X8">
        <f>HYPERLINK("https://klasma.github.io/Logging_KARLSTAD/tillsyn/A 70664-2018.docx")</f>
        <v/>
      </c>
      <c r="Y8">
        <f>HYPERLINK("https://klasma.github.io/Logging_KARLSTAD/tillsynsmail/A 70664-2018.docx")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45184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22865-2019.xlsx")</f>
        <v/>
      </c>
      <c r="T9">
        <f>HYPERLINK("https://klasma.github.io/Logging_KARLSTAD/kartor/A 22865-2019.png")</f>
        <v/>
      </c>
      <c r="V9">
        <f>HYPERLINK("https://klasma.github.io/Logging_KARLSTAD/klagomål/A 22865-2019.docx")</f>
        <v/>
      </c>
      <c r="W9">
        <f>HYPERLINK("https://klasma.github.io/Logging_KARLSTAD/klagomålsmail/A 22865-2019.docx")</f>
        <v/>
      </c>
      <c r="X9">
        <f>HYPERLINK("https://klasma.github.io/Logging_KARLSTAD/tillsyn/A 22865-2019.docx")</f>
        <v/>
      </c>
      <c r="Y9">
        <f>HYPERLINK("https://klasma.github.io/Logging_KARLSTAD/tillsynsmail/A 22865-2019.docx")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45184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5520-2020.xlsx")</f>
        <v/>
      </c>
      <c r="T10">
        <f>HYPERLINK("https://klasma.github.io/Logging_KARLSTAD/kartor/A 5520-2020.png")</f>
        <v/>
      </c>
      <c r="V10">
        <f>HYPERLINK("https://klasma.github.io/Logging_KARLSTAD/klagomål/A 5520-2020.docx")</f>
        <v/>
      </c>
      <c r="W10">
        <f>HYPERLINK("https://klasma.github.io/Logging_KARLSTAD/klagomålsmail/A 5520-2020.docx")</f>
        <v/>
      </c>
      <c r="X10">
        <f>HYPERLINK("https://klasma.github.io/Logging_KARLSTAD/tillsyn/A 5520-2020.docx")</f>
        <v/>
      </c>
      <c r="Y10">
        <f>HYPERLINK("https://klasma.github.io/Logging_KARLSTAD/tillsynsmail/A 5520-2020.docx")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45184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40945-2020.xlsx")</f>
        <v/>
      </c>
      <c r="T11">
        <f>HYPERLINK("https://klasma.github.io/Logging_KARLSTAD/kartor/A 40945-2020.png")</f>
        <v/>
      </c>
      <c r="U11">
        <f>HYPERLINK("https://klasma.github.io/Logging_KARLSTAD/knärot/A 40945-2020.png")</f>
        <v/>
      </c>
      <c r="V11">
        <f>HYPERLINK("https://klasma.github.io/Logging_KARLSTAD/klagomål/A 40945-2020.docx")</f>
        <v/>
      </c>
      <c r="W11">
        <f>HYPERLINK("https://klasma.github.io/Logging_KARLSTAD/klagomålsmail/A 40945-2020.docx")</f>
        <v/>
      </c>
      <c r="X11">
        <f>HYPERLINK("https://klasma.github.io/Logging_KARLSTAD/tillsyn/A 40945-2020.docx")</f>
        <v/>
      </c>
      <c r="Y11">
        <f>HYPERLINK("https://klasma.github.io/Logging_KARLSTAD/tillsynsmail/A 40945-2020.docx")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45184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11927-2022.xlsx")</f>
        <v/>
      </c>
      <c r="T12">
        <f>HYPERLINK("https://klasma.github.io/Logging_KARLSTAD/kartor/A 11927-2022.png")</f>
        <v/>
      </c>
      <c r="V12">
        <f>HYPERLINK("https://klasma.github.io/Logging_KARLSTAD/klagomål/A 11927-2022.docx")</f>
        <v/>
      </c>
      <c r="W12">
        <f>HYPERLINK("https://klasma.github.io/Logging_KARLSTAD/klagomålsmail/A 11927-2022.docx")</f>
        <v/>
      </c>
      <c r="X12">
        <f>HYPERLINK("https://klasma.github.io/Logging_KARLSTAD/tillsyn/A 11927-2022.docx")</f>
        <v/>
      </c>
      <c r="Y12">
        <f>HYPERLINK("https://klasma.github.io/Logging_KARLSTAD/tillsynsmail/A 11927-2022.docx")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45184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31151-2022.xlsx")</f>
        <v/>
      </c>
      <c r="T13">
        <f>HYPERLINK("https://klasma.github.io/Logging_KARLSTAD/kartor/A 31151-2022.png")</f>
        <v/>
      </c>
      <c r="V13">
        <f>HYPERLINK("https://klasma.github.io/Logging_KARLSTAD/klagomål/A 31151-2022.docx")</f>
        <v/>
      </c>
      <c r="W13">
        <f>HYPERLINK("https://klasma.github.io/Logging_KARLSTAD/klagomålsmail/A 31151-2022.docx")</f>
        <v/>
      </c>
      <c r="X13">
        <f>HYPERLINK("https://klasma.github.io/Logging_KARLSTAD/tillsyn/A 31151-2022.docx")</f>
        <v/>
      </c>
      <c r="Y13">
        <f>HYPERLINK("https://klasma.github.io/Logging_KARLSTAD/tillsynsmail/A 31151-2022.docx")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45184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53051-2022.xlsx")</f>
        <v/>
      </c>
      <c r="T14">
        <f>HYPERLINK("https://klasma.github.io/Logging_KARLSTAD/kartor/A 53051-2022.png")</f>
        <v/>
      </c>
      <c r="V14">
        <f>HYPERLINK("https://klasma.github.io/Logging_KARLSTAD/klagomål/A 53051-2022.docx")</f>
        <v/>
      </c>
      <c r="W14">
        <f>HYPERLINK("https://klasma.github.io/Logging_KARLSTAD/klagomålsmail/A 53051-2022.docx")</f>
        <v/>
      </c>
      <c r="X14">
        <f>HYPERLINK("https://klasma.github.io/Logging_KARLSTAD/tillsyn/A 53051-2022.docx")</f>
        <v/>
      </c>
      <c r="Y14">
        <f>HYPERLINK("https://klasma.github.io/Logging_KARLSTAD/tillsynsmail/A 53051-2022.docx")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45184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11615-2023.xlsx")</f>
        <v/>
      </c>
      <c r="T15">
        <f>HYPERLINK("https://klasma.github.io/Logging_KARLSTAD/kartor/A 11615-2023.png")</f>
        <v/>
      </c>
      <c r="V15">
        <f>HYPERLINK("https://klasma.github.io/Logging_KARLSTAD/klagomål/A 11615-2023.docx")</f>
        <v/>
      </c>
      <c r="W15">
        <f>HYPERLINK("https://klasma.github.io/Logging_KARLSTAD/klagomålsmail/A 11615-2023.docx")</f>
        <v/>
      </c>
      <c r="X15">
        <f>HYPERLINK("https://klasma.github.io/Logging_KARLSTAD/tillsyn/A 11615-2023.docx")</f>
        <v/>
      </c>
      <c r="Y15">
        <f>HYPERLINK("https://klasma.github.io/Logging_KARLSTAD/tillsynsmail/A 11615-2023.docx")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45184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14815-2023.xlsx")</f>
        <v/>
      </c>
      <c r="T16">
        <f>HYPERLINK("https://klasma.github.io/Logging_KARLSTAD/kartor/A 14815-2023.png")</f>
        <v/>
      </c>
      <c r="U16">
        <f>HYPERLINK("https://klasma.github.io/Logging_KARLSTAD/knärot/A 14815-2023.png")</f>
        <v/>
      </c>
      <c r="V16">
        <f>HYPERLINK("https://klasma.github.io/Logging_KARLSTAD/klagomål/A 14815-2023.docx")</f>
        <v/>
      </c>
      <c r="W16">
        <f>HYPERLINK("https://klasma.github.io/Logging_KARLSTAD/klagomålsmail/A 14815-2023.docx")</f>
        <v/>
      </c>
      <c r="X16">
        <f>HYPERLINK("https://klasma.github.io/Logging_KARLSTAD/tillsyn/A 14815-2023.docx")</f>
        <v/>
      </c>
      <c r="Y16">
        <f>HYPERLINK("https://klasma.github.io/Logging_KARLSTAD/tillsynsmail/A 14815-2023.docx")</f>
        <v/>
      </c>
    </row>
    <row r="17" ht="15" customHeight="1">
      <c r="A17" t="inlineStr">
        <is>
          <t>A 18231-2020</t>
        </is>
      </c>
      <c r="B17" s="1" t="n">
        <v>43928</v>
      </c>
      <c r="C17" s="1" t="n">
        <v>45184</v>
      </c>
      <c r="D17" t="inlineStr">
        <is>
          <t>VÄRMLANDS LÄN</t>
        </is>
      </c>
      <c r="E17" t="inlineStr">
        <is>
          <t>KARLSTAD</t>
        </is>
      </c>
      <c r="G17" t="n">
        <v>0.5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HYPERLINK("https://klasma.github.io/Logging_KARLSTAD/artfynd/A 18231-2020.xlsx")</f>
        <v/>
      </c>
      <c r="T17">
        <f>HYPERLINK("https://klasma.github.io/Logging_KARLSTAD/kartor/A 18231-2020.png")</f>
        <v/>
      </c>
      <c r="U17">
        <f>HYPERLINK("https://klasma.github.io/Logging_KARLSTAD/knärot/A 18231-2020.png")</f>
        <v/>
      </c>
      <c r="V17">
        <f>HYPERLINK("https://klasma.github.io/Logging_KARLSTAD/klagomål/A 18231-2020.docx")</f>
        <v/>
      </c>
      <c r="W17">
        <f>HYPERLINK("https://klasma.github.io/Logging_KARLSTAD/klagomålsmail/A 18231-2020.docx")</f>
        <v/>
      </c>
      <c r="X17">
        <f>HYPERLINK("https://klasma.github.io/Logging_KARLSTAD/tillsyn/A 18231-2020.docx")</f>
        <v/>
      </c>
      <c r="Y17">
        <f>HYPERLINK("https://klasma.github.io/Logging_KARLSTAD/tillsynsmail/A 18231-2020.docx")</f>
        <v/>
      </c>
    </row>
    <row r="18" ht="15" customHeight="1">
      <c r="A18" t="inlineStr">
        <is>
          <t>A 11581-2021</t>
        </is>
      </c>
      <c r="B18" s="1" t="n">
        <v>44264</v>
      </c>
      <c r="C18" s="1" t="n">
        <v>45184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2.3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Vågbandad barkbock</t>
        </is>
      </c>
      <c r="S18">
        <f>HYPERLINK("https://klasma.github.io/Logging_KARLSTAD/artfynd/A 11581-2021.xlsx")</f>
        <v/>
      </c>
      <c r="T18">
        <f>HYPERLINK("https://klasma.github.io/Logging_KARLSTAD/kartor/A 11581-2021.png")</f>
        <v/>
      </c>
      <c r="V18">
        <f>HYPERLINK("https://klasma.github.io/Logging_KARLSTAD/klagomål/A 11581-2021.docx")</f>
        <v/>
      </c>
      <c r="W18">
        <f>HYPERLINK("https://klasma.github.io/Logging_KARLSTAD/klagomålsmail/A 11581-2021.docx")</f>
        <v/>
      </c>
      <c r="X18">
        <f>HYPERLINK("https://klasma.github.io/Logging_KARLSTAD/tillsyn/A 11581-2021.docx")</f>
        <v/>
      </c>
      <c r="Y18">
        <f>HYPERLINK("https://klasma.github.io/Logging_KARLSTAD/tillsynsmail/A 11581-2021.docx")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45184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HYPERLINK("https://klasma.github.io/Logging_KARLSTAD/artfynd/A 33866-2021.xlsx")</f>
        <v/>
      </c>
      <c r="T19">
        <f>HYPERLINK("https://klasma.github.io/Logging_KARLSTAD/kartor/A 33866-2021.png")</f>
        <v/>
      </c>
      <c r="V19">
        <f>HYPERLINK("https://klasma.github.io/Logging_KARLSTAD/klagomål/A 33866-2021.docx")</f>
        <v/>
      </c>
      <c r="W19">
        <f>HYPERLINK("https://klasma.github.io/Logging_KARLSTAD/klagomålsmail/A 33866-2021.docx")</f>
        <v/>
      </c>
      <c r="X19">
        <f>HYPERLINK("https://klasma.github.io/Logging_KARLSTAD/tillsyn/A 33866-2021.docx")</f>
        <v/>
      </c>
      <c r="Y19">
        <f>HYPERLINK("https://klasma.github.io/Logging_KARLSTAD/tillsynsmail/A 33866-2021.docx")</f>
        <v/>
      </c>
    </row>
    <row r="20" ht="15" customHeight="1">
      <c r="A20" t="inlineStr">
        <is>
          <t>A 20765-2022</t>
        </is>
      </c>
      <c r="B20" s="1" t="n">
        <v>44701</v>
      </c>
      <c r="C20" s="1" t="n">
        <v>45184</v>
      </c>
      <c r="D20" t="inlineStr">
        <is>
          <t>VÄRMLANDS LÄN</t>
        </is>
      </c>
      <c r="E20" t="inlineStr">
        <is>
          <t>KARLSTAD</t>
        </is>
      </c>
      <c r="F20" t="inlineStr">
        <is>
          <t>Bergvik skog väst AB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Mattlummer</t>
        </is>
      </c>
      <c r="S20">
        <f>HYPERLINK("https://klasma.github.io/Logging_KARLSTAD/artfynd/A 20765-2022.xlsx")</f>
        <v/>
      </c>
      <c r="T20">
        <f>HYPERLINK("https://klasma.github.io/Logging_KARLSTAD/kartor/A 20765-2022.png")</f>
        <v/>
      </c>
      <c r="V20">
        <f>HYPERLINK("https://klasma.github.io/Logging_KARLSTAD/klagomål/A 20765-2022.docx")</f>
        <v/>
      </c>
      <c r="W20">
        <f>HYPERLINK("https://klasma.github.io/Logging_KARLSTAD/klagomålsmail/A 20765-2022.docx")</f>
        <v/>
      </c>
      <c r="X20">
        <f>HYPERLINK("https://klasma.github.io/Logging_KARLSTAD/tillsyn/A 20765-2022.docx")</f>
        <v/>
      </c>
      <c r="Y20">
        <f>HYPERLINK("https://klasma.github.io/Logging_KARLSTAD/tillsynsmail/A 20765-2022.docx")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45184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45184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45184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45184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45184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45184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45184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45184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45184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45184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45184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45184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45184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45184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45184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45184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45184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45184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45184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45184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45184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45184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45184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45184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45184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45184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45184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45184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45184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45184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45184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45184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45184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45184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45184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45184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45184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45184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45184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45184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45184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45184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45184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45184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45184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45184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45184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45184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45184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45184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45184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45184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45184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45184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45184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45184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45184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45184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45184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45184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45184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45184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45184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45184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45184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45184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45184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45184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45184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45184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45184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45184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45184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45184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45184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45184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45184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45184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45184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45184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45184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45184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45184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45184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45184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45184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45184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45184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45184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45184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45184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45184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45184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45184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45184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45184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45184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45184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45184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45184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45184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45184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45184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45184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45184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45184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45184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45184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45184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45184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45184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45184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45184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45184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45184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45184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45184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45184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45184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45184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45184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45184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45184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45184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45184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45184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45184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45184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45184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45184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45184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45184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45184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45184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45184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45184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45184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45184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45184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45184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45184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45184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45184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45184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45184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45184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45184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45184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45184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45184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45184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45184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45184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45184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45184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45184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45184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45184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45184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45184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45184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45184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45184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45184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45184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45184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45184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45184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45184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45184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45184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45184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45184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45184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45184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45184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45184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45184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45184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45184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45184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45184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45184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45184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45184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45184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45184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45184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45184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45184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45184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45184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45184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45184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45184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45184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45184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45184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45184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45184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45184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45184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45184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45184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45184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45184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45184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45184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45184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45184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45184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45184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45184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45184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45184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45184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45184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45184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45184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45184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45184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45184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45184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45184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45184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45184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45184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45184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45184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45184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45184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45184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45184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45184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45184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45184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45184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45184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45184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45184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45184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45184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45184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45184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45184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45184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45184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45184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45184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45184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45184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45184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45184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45184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45184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45184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45184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45184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45184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45184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45184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45184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45184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45184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45184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45184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45184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45184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45184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45184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45184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45184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45184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45184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45184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45184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45184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45184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45184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45184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45184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45184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45184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45184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45184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45184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45184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45184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45184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45184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45184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45184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45184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45184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45184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45184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45184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45184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45184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45184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45184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45184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45184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45184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45184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45184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45184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45184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45184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45184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45184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45184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45184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45184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45184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45184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45184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45184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45184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45184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45184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45184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45184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45184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45184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45184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45184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45184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45184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45184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45184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45184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45184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45184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45184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45184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45184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45184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45184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45184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45184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45184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45184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45184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45184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45184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45184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45184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45184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45184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45184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45184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45184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45184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45184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45184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45184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45184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45184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45184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45184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45184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45184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45184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45184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45184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45184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45184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45184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45184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45184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45184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45184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45184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45184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45184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45184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45184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45184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45184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45184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45184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45184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45184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45184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45184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45184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45184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45184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45184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45184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45184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45184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45184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45184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45184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45184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45184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45184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45184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45184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45184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45184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45184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45184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45184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45184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45184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45184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45184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45184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45184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45184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45184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45184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45184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45184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45184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45184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45184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45184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45184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45184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45184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45184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45184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45184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45184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45184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45184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45184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45184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45184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45184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45184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45184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45184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45184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45184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45184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45184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45184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45184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45184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45184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45184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45184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45184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45184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45184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45184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45184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45184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45184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45184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45184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45184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45184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45184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45184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45184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45184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45184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45184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45184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45184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45184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45184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45184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45184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45184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45184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45184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45184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45184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45184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45184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45184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45184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45184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45184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45184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45184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45184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45184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45184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45184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45184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45184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45184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45184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45184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45184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45184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45184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45184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45184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45184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45184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45184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45184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45184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45184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45184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45184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45184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45184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45184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45184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45184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45184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45184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45184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45184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45184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45184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45184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45184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45184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45184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45184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45184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45184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45184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45184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45184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45184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45184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45184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45184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45184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45184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45184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45184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45184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45184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45184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45184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45184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45184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45184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45184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45184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45184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45184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45184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45184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45184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45184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45184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45184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45184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45184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45184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45184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45184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45184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45184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45184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45184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45184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45184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45184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45184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45184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45184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45184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45184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45184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45184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45184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45184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45184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45184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45184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45184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45184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45184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45184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45184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45184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45184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45184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45184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45184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45184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45184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45184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45184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45184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45184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45184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45184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45184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45184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45184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45184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45184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45184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45184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45184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45184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45184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45184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45184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45184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45184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45184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45184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45184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45184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45184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45184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45184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45184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45184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45184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45184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45184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45184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45184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45184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45184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45184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45184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45184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45184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45184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45184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45184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45184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45184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45184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2023-09-15T06:03:56Z</dcterms:created>
  <dcterms:modified xmlns:dcterms="http://purl.org/dc/terms/" xmlns:xsi="http://www.w3.org/2001/XMLSchema-instance" xsi:type="dcterms:W3CDTF">2023-09-15T06:03:57Z</dcterms:modified>
</cp:coreProperties>
</file>