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38837-2022</t>
        </is>
      </c>
      <c r="B2" s="1" t="n">
        <v>44816</v>
      </c>
      <c r="C2" s="1" t="n">
        <v>45190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22.6</v>
      </c>
      <c r="H2" t="n">
        <v>3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Talltita
Ullticka
Grön sköldmossa
Vedticka
Blåsippa</t>
        </is>
      </c>
      <c r="S2">
        <f>HYPERLINK("https://klasma.github.io/Logging_KIL/artfynd/A 38837-2022.xlsx", "A 38837-2022")</f>
        <v/>
      </c>
      <c r="T2">
        <f>HYPERLINK("https://klasma.github.io/Logging_KIL/kartor/A 38837-2022.png", "A 38837-2022")</f>
        <v/>
      </c>
      <c r="V2">
        <f>HYPERLINK("https://klasma.github.io/Logging_KIL/klagomål/A 38837-2022.docx", "A 38837-2022")</f>
        <v/>
      </c>
      <c r="W2">
        <f>HYPERLINK("https://klasma.github.io/Logging_KIL/klagomålsmail/A 38837-2022.docx", "A 38837-2022")</f>
        <v/>
      </c>
      <c r="X2">
        <f>HYPERLINK("https://klasma.github.io/Logging_KIL/tillsyn/A 38837-2022.docx", "A 38837-2022")</f>
        <v/>
      </c>
      <c r="Y2">
        <f>HYPERLINK("https://klasma.github.io/Logging_KIL/tillsynsmail/A 38837-2022.docx", "A 38837-2022")</f>
        <v/>
      </c>
    </row>
    <row r="3" ht="15" customHeight="1">
      <c r="A3" t="inlineStr">
        <is>
          <t>A 47192-2019</t>
        </is>
      </c>
      <c r="B3" s="1" t="n">
        <v>43721</v>
      </c>
      <c r="C3" s="1" t="n">
        <v>45190</v>
      </c>
      <c r="D3" t="inlineStr">
        <is>
          <t>VÄRMLANDS LÄN</t>
        </is>
      </c>
      <c r="E3" t="inlineStr">
        <is>
          <t>KIL</t>
        </is>
      </c>
      <c r="G3" t="n">
        <v>4.4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HYPERLINK("https://klasma.github.io/Logging_KIL/artfynd/A 47192-2019.xlsx", "A 47192-2019")</f>
        <v/>
      </c>
      <c r="T3">
        <f>HYPERLINK("https://klasma.github.io/Logging_KIL/kartor/A 47192-2019.png", "A 47192-2019")</f>
        <v/>
      </c>
      <c r="U3">
        <f>HYPERLINK("https://klasma.github.io/Logging_KIL/knärot/A 47192-2019.png", "A 47192-2019")</f>
        <v/>
      </c>
      <c r="V3">
        <f>HYPERLINK("https://klasma.github.io/Logging_KIL/klagomål/A 47192-2019.docx", "A 47192-2019")</f>
        <v/>
      </c>
      <c r="W3">
        <f>HYPERLINK("https://klasma.github.io/Logging_KIL/klagomålsmail/A 47192-2019.docx", "A 47192-2019")</f>
        <v/>
      </c>
      <c r="X3">
        <f>HYPERLINK("https://klasma.github.io/Logging_KIL/tillsyn/A 47192-2019.docx", "A 47192-2019")</f>
        <v/>
      </c>
      <c r="Y3">
        <f>HYPERLINK("https://klasma.github.io/Logging_KIL/tillsynsmail/A 47192-2019.docx", "A 47192-2019")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45190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HYPERLINK("https://klasma.github.io/Logging_KIL/artfynd/A 9558-2021.xlsx", "A 9558-2021")</f>
        <v/>
      </c>
      <c r="T4">
        <f>HYPERLINK("https://klasma.github.io/Logging_KIL/kartor/A 9558-2021.png", "A 9558-2021")</f>
        <v/>
      </c>
      <c r="V4">
        <f>HYPERLINK("https://klasma.github.io/Logging_KIL/klagomål/A 9558-2021.docx", "A 9558-2021")</f>
        <v/>
      </c>
      <c r="W4">
        <f>HYPERLINK("https://klasma.github.io/Logging_KIL/klagomålsmail/A 9558-2021.docx", "A 9558-2021")</f>
        <v/>
      </c>
      <c r="X4">
        <f>HYPERLINK("https://klasma.github.io/Logging_KIL/tillsyn/A 9558-2021.docx", "A 9558-2021")</f>
        <v/>
      </c>
      <c r="Y4">
        <f>HYPERLINK("https://klasma.github.io/Logging_KIL/tillsynsmail/A 9558-2021.docx", "A 9558-2021")</f>
        <v/>
      </c>
    </row>
    <row r="5" ht="15" customHeight="1">
      <c r="A5" t="inlineStr">
        <is>
          <t>A 42209-2021</t>
        </is>
      </c>
      <c r="B5" s="1" t="n">
        <v>44426</v>
      </c>
      <c r="C5" s="1" t="n">
        <v>45190</v>
      </c>
      <c r="D5" t="inlineStr">
        <is>
          <t>VÄRMLANDS LÄN</t>
        </is>
      </c>
      <c r="E5" t="inlineStr">
        <is>
          <t>KIL</t>
        </is>
      </c>
      <c r="G5" t="n">
        <v>8.300000000000001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Tallticka</t>
        </is>
      </c>
      <c r="S5">
        <f>HYPERLINK("https://klasma.github.io/Logging_KIL/artfynd/A 42209-2021.xlsx", "A 42209-2021")</f>
        <v/>
      </c>
      <c r="T5">
        <f>HYPERLINK("https://klasma.github.io/Logging_KIL/kartor/A 42209-2021.png", "A 42209-2021")</f>
        <v/>
      </c>
      <c r="V5">
        <f>HYPERLINK("https://klasma.github.io/Logging_KIL/klagomål/A 42209-2021.docx", "A 42209-2021")</f>
        <v/>
      </c>
      <c r="W5">
        <f>HYPERLINK("https://klasma.github.io/Logging_KIL/klagomålsmail/A 42209-2021.docx", "A 42209-2021")</f>
        <v/>
      </c>
      <c r="X5">
        <f>HYPERLINK("https://klasma.github.io/Logging_KIL/tillsyn/A 42209-2021.docx", "A 42209-2021")</f>
        <v/>
      </c>
      <c r="Y5">
        <f>HYPERLINK("https://klasma.github.io/Logging_KIL/tillsynsmail/A 42209-2021.docx", "A 42209-2021")</f>
        <v/>
      </c>
    </row>
    <row r="6" ht="15" customHeight="1">
      <c r="A6" t="inlineStr">
        <is>
          <t>A 64504-2021</t>
        </is>
      </c>
      <c r="B6" s="1" t="n">
        <v>44511</v>
      </c>
      <c r="C6" s="1" t="n">
        <v>45190</v>
      </c>
      <c r="D6" t="inlineStr">
        <is>
          <t>VÄRMLANDS LÄN</t>
        </is>
      </c>
      <c r="E6" t="inlineStr">
        <is>
          <t>KIL</t>
        </is>
      </c>
      <c r="G6" t="n">
        <v>3.2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HYPERLINK("https://klasma.github.io/Logging_KIL/artfynd/A 64504-2021.xlsx", "A 64504-2021")</f>
        <v/>
      </c>
      <c r="T6">
        <f>HYPERLINK("https://klasma.github.io/Logging_KIL/kartor/A 64504-2021.png", "A 64504-2021")</f>
        <v/>
      </c>
      <c r="U6">
        <f>HYPERLINK("https://klasma.github.io/Logging_KIL/knärot/A 64504-2021.png", "A 64504-2021")</f>
        <v/>
      </c>
      <c r="V6">
        <f>HYPERLINK("https://klasma.github.io/Logging_KIL/klagomål/A 64504-2021.docx", "A 64504-2021")</f>
        <v/>
      </c>
      <c r="W6">
        <f>HYPERLINK("https://klasma.github.io/Logging_KIL/klagomålsmail/A 64504-2021.docx", "A 64504-2021")</f>
        <v/>
      </c>
      <c r="X6">
        <f>HYPERLINK("https://klasma.github.io/Logging_KIL/tillsyn/A 64504-2021.docx", "A 64504-2021")</f>
        <v/>
      </c>
      <c r="Y6">
        <f>HYPERLINK("https://klasma.github.io/Logging_KIL/tillsynsmail/A 64504-2021.docx", "A 64504-2021")</f>
        <v/>
      </c>
    </row>
    <row r="7" ht="15" customHeight="1">
      <c r="A7" t="inlineStr">
        <is>
          <t>A 37408-2022</t>
        </is>
      </c>
      <c r="B7" s="1" t="n">
        <v>44809</v>
      </c>
      <c r="C7" s="1" t="n">
        <v>45190</v>
      </c>
      <c r="D7" t="inlineStr">
        <is>
          <t>VÄRMLANDS LÄN</t>
        </is>
      </c>
      <c r="E7" t="inlineStr">
        <is>
          <t>KIL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HYPERLINK("https://klasma.github.io/Logging_KIL/artfynd/A 37408-2022.xlsx", "A 37408-2022")</f>
        <v/>
      </c>
      <c r="T7">
        <f>HYPERLINK("https://klasma.github.io/Logging_KIL/kartor/A 37408-2022.png", "A 37408-2022")</f>
        <v/>
      </c>
      <c r="V7">
        <f>HYPERLINK("https://klasma.github.io/Logging_KIL/klagomål/A 37408-2022.docx", "A 37408-2022")</f>
        <v/>
      </c>
      <c r="W7">
        <f>HYPERLINK("https://klasma.github.io/Logging_KIL/klagomålsmail/A 37408-2022.docx", "A 37408-2022")</f>
        <v/>
      </c>
      <c r="X7">
        <f>HYPERLINK("https://klasma.github.io/Logging_KIL/tillsyn/A 37408-2022.docx", "A 37408-2022")</f>
        <v/>
      </c>
      <c r="Y7">
        <f>HYPERLINK("https://klasma.github.io/Logging_KIL/tillsynsmail/A 37408-2022.docx", "A 37408-2022")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45190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HYPERLINK("https://klasma.github.io/Logging_KIL/artfynd/A 56642-2022.xlsx", "A 56642-2022")</f>
        <v/>
      </c>
      <c r="T8">
        <f>HYPERLINK("https://klasma.github.io/Logging_KIL/kartor/A 56642-2022.png", "A 56642-2022")</f>
        <v/>
      </c>
      <c r="V8">
        <f>HYPERLINK("https://klasma.github.io/Logging_KIL/klagomål/A 56642-2022.docx", "A 56642-2022")</f>
        <v/>
      </c>
      <c r="W8">
        <f>HYPERLINK("https://klasma.github.io/Logging_KIL/klagomålsmail/A 56642-2022.docx", "A 56642-2022")</f>
        <v/>
      </c>
      <c r="X8">
        <f>HYPERLINK("https://klasma.github.io/Logging_KIL/tillsyn/A 56642-2022.docx", "A 56642-2022")</f>
        <v/>
      </c>
      <c r="Y8">
        <f>HYPERLINK("https://klasma.github.io/Logging_KIL/tillsynsmail/A 56642-2022.docx", "A 56642-2022")</f>
        <v/>
      </c>
    </row>
    <row r="9" ht="15" customHeight="1">
      <c r="A9" t="inlineStr">
        <is>
          <t>A 62010-2022</t>
        </is>
      </c>
      <c r="B9" s="1" t="n">
        <v>44914</v>
      </c>
      <c r="C9" s="1" t="n">
        <v>45190</v>
      </c>
      <c r="D9" t="inlineStr">
        <is>
          <t>VÄRMLANDS LÄN</t>
        </is>
      </c>
      <c r="E9" t="inlineStr">
        <is>
          <t>KIL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Ögonpyrola</t>
        </is>
      </c>
      <c r="S9">
        <f>HYPERLINK("https://klasma.github.io/Logging_KIL/artfynd/A 62010-2022.xlsx", "A 62010-2022")</f>
        <v/>
      </c>
      <c r="T9">
        <f>HYPERLINK("https://klasma.github.io/Logging_KIL/kartor/A 62010-2022.png", "A 62010-2022")</f>
        <v/>
      </c>
      <c r="V9">
        <f>HYPERLINK("https://klasma.github.io/Logging_KIL/klagomål/A 62010-2022.docx", "A 62010-2022")</f>
        <v/>
      </c>
      <c r="W9">
        <f>HYPERLINK("https://klasma.github.io/Logging_KIL/klagomålsmail/A 62010-2022.docx", "A 62010-2022")</f>
        <v/>
      </c>
      <c r="X9">
        <f>HYPERLINK("https://klasma.github.io/Logging_KIL/tillsyn/A 62010-2022.docx", "A 62010-2022")</f>
        <v/>
      </c>
      <c r="Y9">
        <f>HYPERLINK("https://klasma.github.io/Logging_KIL/tillsynsmail/A 62010-2022.docx", "A 62010-2022")</f>
        <v/>
      </c>
    </row>
    <row r="10" ht="15" customHeight="1">
      <c r="A10" t="inlineStr">
        <is>
          <t>A 11849-2023</t>
        </is>
      </c>
      <c r="B10" s="1" t="n">
        <v>44995</v>
      </c>
      <c r="C10" s="1" t="n">
        <v>45190</v>
      </c>
      <c r="D10" t="inlineStr">
        <is>
          <t>VÄRMLANDS LÄN</t>
        </is>
      </c>
      <c r="E10" t="inlineStr">
        <is>
          <t>KIL</t>
        </is>
      </c>
      <c r="G10" t="n">
        <v>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HYPERLINK("https://klasma.github.io/Logging_KIL/artfynd/A 11849-2023.xlsx", "A 11849-2023")</f>
        <v/>
      </c>
      <c r="T10">
        <f>HYPERLINK("https://klasma.github.io/Logging_KIL/kartor/A 11849-2023.png", "A 11849-2023")</f>
        <v/>
      </c>
      <c r="V10">
        <f>HYPERLINK("https://klasma.github.io/Logging_KIL/klagomål/A 11849-2023.docx", "A 11849-2023")</f>
        <v/>
      </c>
      <c r="W10">
        <f>HYPERLINK("https://klasma.github.io/Logging_KIL/klagomålsmail/A 11849-2023.docx", "A 11849-2023")</f>
        <v/>
      </c>
      <c r="X10">
        <f>HYPERLINK("https://klasma.github.io/Logging_KIL/tillsyn/A 11849-2023.docx", "A 11849-2023")</f>
        <v/>
      </c>
      <c r="Y10">
        <f>HYPERLINK("https://klasma.github.io/Logging_KIL/tillsynsmail/A 11849-2023.docx", "A 11849-2023")</f>
        <v/>
      </c>
    </row>
    <row r="11" ht="15" customHeight="1">
      <c r="A11" t="inlineStr">
        <is>
          <t>A 45586-2018</t>
        </is>
      </c>
      <c r="B11" s="1" t="n">
        <v>43363</v>
      </c>
      <c r="C11" s="1" t="n">
        <v>45190</v>
      </c>
      <c r="D11" t="inlineStr">
        <is>
          <t>VÄRMLANDS LÄN</t>
        </is>
      </c>
      <c r="E11" t="inlineStr">
        <is>
          <t>KIL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48179-2018</t>
        </is>
      </c>
      <c r="B12" s="1" t="n">
        <v>43370</v>
      </c>
      <c r="C12" s="1" t="n">
        <v>45190</v>
      </c>
      <c r="D12" t="inlineStr">
        <is>
          <t>VÄRMLANDS LÄN</t>
        </is>
      </c>
      <c r="E12" t="inlineStr">
        <is>
          <t>KIL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49780-2018</t>
        </is>
      </c>
      <c r="B13" s="1" t="n">
        <v>43374</v>
      </c>
      <c r="C13" s="1" t="n">
        <v>45190</v>
      </c>
      <c r="D13" t="inlineStr">
        <is>
          <t>VÄRMLANDS LÄN</t>
        </is>
      </c>
      <c r="E13" t="inlineStr">
        <is>
          <t>KIL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59619-2018</t>
        </is>
      </c>
      <c r="B14" s="1" t="n">
        <v>43404</v>
      </c>
      <c r="C14" s="1" t="n">
        <v>45190</v>
      </c>
      <c r="D14" t="inlineStr">
        <is>
          <t>VÄRMLANDS LÄN</t>
        </is>
      </c>
      <c r="E14" t="inlineStr">
        <is>
          <t>KIL</t>
        </is>
      </c>
      <c r="G14" t="n">
        <v>10.5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60581-2018</t>
        </is>
      </c>
      <c r="B15" s="1" t="n">
        <v>43406</v>
      </c>
      <c r="C15" s="1" t="n">
        <v>45190</v>
      </c>
      <c r="D15" t="inlineStr">
        <is>
          <t>VÄRMLANDS LÄN</t>
        </is>
      </c>
      <c r="E15" t="inlineStr">
        <is>
          <t>KIL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62458-2018</t>
        </is>
      </c>
      <c r="B16" s="1" t="n">
        <v>43415</v>
      </c>
      <c r="C16" s="1" t="n">
        <v>45190</v>
      </c>
      <c r="D16" t="inlineStr">
        <is>
          <t>VÄRMLANDS LÄN</t>
        </is>
      </c>
      <c r="E16" t="inlineStr">
        <is>
          <t>KIL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61035-2018</t>
        </is>
      </c>
      <c r="B17" s="1" t="n">
        <v>43423</v>
      </c>
      <c r="C17" s="1" t="n">
        <v>45190</v>
      </c>
      <c r="D17" t="inlineStr">
        <is>
          <t>VÄRMLANDS LÄN</t>
        </is>
      </c>
      <c r="E17" t="inlineStr">
        <is>
          <t>KIL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63348-2018</t>
        </is>
      </c>
      <c r="B18" s="1" t="n">
        <v>43427</v>
      </c>
      <c r="C18" s="1" t="n">
        <v>45190</v>
      </c>
      <c r="D18" t="inlineStr">
        <is>
          <t>VÄRMLANDS LÄN</t>
        </is>
      </c>
      <c r="E18" t="inlineStr">
        <is>
          <t>KIL</t>
        </is>
      </c>
      <c r="F18" t="inlineStr">
        <is>
          <t>Bergvik skog väst AB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63356-2018</t>
        </is>
      </c>
      <c r="B19" s="1" t="n">
        <v>43427</v>
      </c>
      <c r="C19" s="1" t="n">
        <v>45190</v>
      </c>
      <c r="D19" t="inlineStr">
        <is>
          <t>VÄRMLANDS LÄN</t>
        </is>
      </c>
      <c r="E19" t="inlineStr">
        <is>
          <t>KIL</t>
        </is>
      </c>
      <c r="F19" t="inlineStr">
        <is>
          <t>Bergvik skog väst AB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65523-2018</t>
        </is>
      </c>
      <c r="B20" s="1" t="n">
        <v>43433</v>
      </c>
      <c r="C20" s="1" t="n">
        <v>45190</v>
      </c>
      <c r="D20" t="inlineStr">
        <is>
          <t>VÄRMLANDS LÄN</t>
        </is>
      </c>
      <c r="E20" t="inlineStr">
        <is>
          <t>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67441-2018</t>
        </is>
      </c>
      <c r="B21" s="1" t="n">
        <v>43439</v>
      </c>
      <c r="C21" s="1" t="n">
        <v>45190</v>
      </c>
      <c r="D21" t="inlineStr">
        <is>
          <t>VÄRMLANDS LÄN</t>
        </is>
      </c>
      <c r="E21" t="inlineStr">
        <is>
          <t>KIL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69319-2018</t>
        </is>
      </c>
      <c r="B22" s="1" t="n">
        <v>43443</v>
      </c>
      <c r="C22" s="1" t="n">
        <v>45190</v>
      </c>
      <c r="D22" t="inlineStr">
        <is>
          <t>VÄRMLANDS LÄN</t>
        </is>
      </c>
      <c r="E22" t="inlineStr">
        <is>
          <t>KIL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71218-2018</t>
        </is>
      </c>
      <c r="B23" s="1" t="n">
        <v>43451</v>
      </c>
      <c r="C23" s="1" t="n">
        <v>45190</v>
      </c>
      <c r="D23" t="inlineStr">
        <is>
          <t>VÄRMLANDS LÄN</t>
        </is>
      </c>
      <c r="E23" t="inlineStr">
        <is>
          <t>KIL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415-2019</t>
        </is>
      </c>
      <c r="B24" s="1" t="n">
        <v>43468</v>
      </c>
      <c r="C24" s="1" t="n">
        <v>45190</v>
      </c>
      <c r="D24" t="inlineStr">
        <is>
          <t>VÄRMLANDS LÄN</t>
        </is>
      </c>
      <c r="E24" t="inlineStr">
        <is>
          <t>KIL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4312-2019</t>
        </is>
      </c>
      <c r="B25" s="1" t="n">
        <v>43483</v>
      </c>
      <c r="C25" s="1" t="n">
        <v>45190</v>
      </c>
      <c r="D25" t="inlineStr">
        <is>
          <t>VÄRMLANDS LÄN</t>
        </is>
      </c>
      <c r="E25" t="inlineStr">
        <is>
          <t>KIL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9000-2019</t>
        </is>
      </c>
      <c r="B26" s="1" t="n">
        <v>43503</v>
      </c>
      <c r="C26" s="1" t="n">
        <v>45190</v>
      </c>
      <c r="D26" t="inlineStr">
        <is>
          <t>VÄRMLANDS LÄN</t>
        </is>
      </c>
      <c r="E26" t="inlineStr">
        <is>
          <t>KIL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9243-2019</t>
        </is>
      </c>
      <c r="B27" s="1" t="n">
        <v>43507</v>
      </c>
      <c r="C27" s="1" t="n">
        <v>45190</v>
      </c>
      <c r="D27" t="inlineStr">
        <is>
          <t>VÄRMLANDS LÄN</t>
        </is>
      </c>
      <c r="E27" t="inlineStr">
        <is>
          <t>KIL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10924-2019</t>
        </is>
      </c>
      <c r="B28" s="1" t="n">
        <v>43515</v>
      </c>
      <c r="C28" s="1" t="n">
        <v>45190</v>
      </c>
      <c r="D28" t="inlineStr">
        <is>
          <t>VÄRMLANDS LÄN</t>
        </is>
      </c>
      <c r="E28" t="inlineStr">
        <is>
          <t>KIL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13764-2019</t>
        </is>
      </c>
      <c r="B29" s="1" t="n">
        <v>43531</v>
      </c>
      <c r="C29" s="1" t="n">
        <v>45190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13769-2019</t>
        </is>
      </c>
      <c r="B30" s="1" t="n">
        <v>43531</v>
      </c>
      <c r="C30" s="1" t="n">
        <v>45190</v>
      </c>
      <c r="D30" t="inlineStr">
        <is>
          <t>VÄRMLANDS LÄN</t>
        </is>
      </c>
      <c r="E30" t="inlineStr">
        <is>
          <t>KIL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14414-2019</t>
        </is>
      </c>
      <c r="B31" s="1" t="n">
        <v>43536</v>
      </c>
      <c r="C31" s="1" t="n">
        <v>45190</v>
      </c>
      <c r="D31" t="inlineStr">
        <is>
          <t>VÄRMLANDS LÄN</t>
        </is>
      </c>
      <c r="E31" t="inlineStr">
        <is>
          <t>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14451-2019</t>
        </is>
      </c>
      <c r="B32" s="1" t="n">
        <v>43536</v>
      </c>
      <c r="C32" s="1" t="n">
        <v>45190</v>
      </c>
      <c r="D32" t="inlineStr">
        <is>
          <t>VÄRMLANDS LÄN</t>
        </is>
      </c>
      <c r="E32" t="inlineStr">
        <is>
          <t>KIL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15485-2019</t>
        </is>
      </c>
      <c r="B33" s="1" t="n">
        <v>43542</v>
      </c>
      <c r="C33" s="1" t="n">
        <v>45190</v>
      </c>
      <c r="D33" t="inlineStr">
        <is>
          <t>VÄRMLANDS LÄN</t>
        </is>
      </c>
      <c r="E33" t="inlineStr">
        <is>
          <t>KIL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18093-2019</t>
        </is>
      </c>
      <c r="B34" s="1" t="n">
        <v>43558</v>
      </c>
      <c r="C34" s="1" t="n">
        <v>45190</v>
      </c>
      <c r="D34" t="inlineStr">
        <is>
          <t>VÄRMLANDS LÄN</t>
        </is>
      </c>
      <c r="E34" t="inlineStr">
        <is>
          <t>KIL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18451-2019</t>
        </is>
      </c>
      <c r="B35" s="1" t="n">
        <v>43559</v>
      </c>
      <c r="C35" s="1" t="n">
        <v>45190</v>
      </c>
      <c r="D35" t="inlineStr">
        <is>
          <t>VÄRMLANDS LÄN</t>
        </is>
      </c>
      <c r="E35" t="inlineStr">
        <is>
          <t>KIL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18309-2019</t>
        </is>
      </c>
      <c r="B36" s="1" t="n">
        <v>43559</v>
      </c>
      <c r="C36" s="1" t="n">
        <v>45190</v>
      </c>
      <c r="D36" t="inlineStr">
        <is>
          <t>VÄRMLANDS LÄN</t>
        </is>
      </c>
      <c r="E36" t="inlineStr">
        <is>
          <t>KIL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18308-2019</t>
        </is>
      </c>
      <c r="B37" s="1" t="n">
        <v>43559</v>
      </c>
      <c r="C37" s="1" t="n">
        <v>45190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18852-2019</t>
        </is>
      </c>
      <c r="B38" s="1" t="n">
        <v>43563</v>
      </c>
      <c r="C38" s="1" t="n">
        <v>45190</v>
      </c>
      <c r="D38" t="inlineStr">
        <is>
          <t>VÄRMLANDS LÄN</t>
        </is>
      </c>
      <c r="E38" t="inlineStr">
        <is>
          <t>KIL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19173-2019</t>
        </is>
      </c>
      <c r="B39" s="1" t="n">
        <v>43564</v>
      </c>
      <c r="C39" s="1" t="n">
        <v>45190</v>
      </c>
      <c r="D39" t="inlineStr">
        <is>
          <t>VÄRMLANDS LÄN</t>
        </is>
      </c>
      <c r="E39" t="inlineStr">
        <is>
          <t>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20385-2019</t>
        </is>
      </c>
      <c r="B40" s="1" t="n">
        <v>43571</v>
      </c>
      <c r="C40" s="1" t="n">
        <v>45190</v>
      </c>
      <c r="D40" t="inlineStr">
        <is>
          <t>VÄRMLANDS LÄN</t>
        </is>
      </c>
      <c r="E40" t="inlineStr">
        <is>
          <t>KIL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21005-2019</t>
        </is>
      </c>
      <c r="B41" s="1" t="n">
        <v>43578</v>
      </c>
      <c r="C41" s="1" t="n">
        <v>45190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21002-2019</t>
        </is>
      </c>
      <c r="B42" s="1" t="n">
        <v>43578</v>
      </c>
      <c r="C42" s="1" t="n">
        <v>45190</v>
      </c>
      <c r="D42" t="inlineStr">
        <is>
          <t>VÄRMLANDS LÄN</t>
        </is>
      </c>
      <c r="E42" t="inlineStr">
        <is>
          <t>KIL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22815-2019</t>
        </is>
      </c>
      <c r="B43" s="1" t="n">
        <v>43590</v>
      </c>
      <c r="C43" s="1" t="n">
        <v>45190</v>
      </c>
      <c r="D43" t="inlineStr">
        <is>
          <t>VÄRMLANDS LÄN</t>
        </is>
      </c>
      <c r="E43" t="inlineStr">
        <is>
          <t>KIL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22816-2019</t>
        </is>
      </c>
      <c r="B44" s="1" t="n">
        <v>43590</v>
      </c>
      <c r="C44" s="1" t="n">
        <v>45190</v>
      </c>
      <c r="D44" t="inlineStr">
        <is>
          <t>VÄRMLANDS LÄN</t>
        </is>
      </c>
      <c r="E44" t="inlineStr">
        <is>
          <t>KIL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22813-2019</t>
        </is>
      </c>
      <c r="B45" s="1" t="n">
        <v>43590</v>
      </c>
      <c r="C45" s="1" t="n">
        <v>45190</v>
      </c>
      <c r="D45" t="inlineStr">
        <is>
          <t>VÄRMLANDS LÄN</t>
        </is>
      </c>
      <c r="E45" t="inlineStr">
        <is>
          <t>KIL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24238-2019</t>
        </is>
      </c>
      <c r="B46" s="1" t="n">
        <v>43596</v>
      </c>
      <c r="C46" s="1" t="n">
        <v>45190</v>
      </c>
      <c r="D46" t="inlineStr">
        <is>
          <t>VÄRMLANDS LÄN</t>
        </is>
      </c>
      <c r="E46" t="inlineStr">
        <is>
          <t>KIL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24288-2019</t>
        </is>
      </c>
      <c r="B47" s="1" t="n">
        <v>43598</v>
      </c>
      <c r="C47" s="1" t="n">
        <v>45190</v>
      </c>
      <c r="D47" t="inlineStr">
        <is>
          <t>VÄRMLANDS LÄN</t>
        </is>
      </c>
      <c r="E47" t="inlineStr">
        <is>
          <t>KIL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24289-2019</t>
        </is>
      </c>
      <c r="B48" s="1" t="n">
        <v>43599</v>
      </c>
      <c r="C48" s="1" t="n">
        <v>45190</v>
      </c>
      <c r="D48" t="inlineStr">
        <is>
          <t>VÄRMLANDS LÄN</t>
        </is>
      </c>
      <c r="E48" t="inlineStr">
        <is>
          <t>KIL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25207-2019</t>
        </is>
      </c>
      <c r="B49" s="1" t="n">
        <v>43600</v>
      </c>
      <c r="C49" s="1" t="n">
        <v>45190</v>
      </c>
      <c r="D49" t="inlineStr">
        <is>
          <t>VÄRMLANDS LÄN</t>
        </is>
      </c>
      <c r="E49" t="inlineStr">
        <is>
          <t>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24521-2019</t>
        </is>
      </c>
      <c r="B50" s="1" t="n">
        <v>43600</v>
      </c>
      <c r="C50" s="1" t="n">
        <v>45190</v>
      </c>
      <c r="D50" t="inlineStr">
        <is>
          <t>VÄRMLANDS LÄN</t>
        </is>
      </c>
      <c r="E50" t="inlineStr">
        <is>
          <t>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32250-2019</t>
        </is>
      </c>
      <c r="B51" s="1" t="n">
        <v>43644</v>
      </c>
      <c r="C51" s="1" t="n">
        <v>45190</v>
      </c>
      <c r="D51" t="inlineStr">
        <is>
          <t>VÄRMLANDS LÄN</t>
        </is>
      </c>
      <c r="E51" t="inlineStr">
        <is>
          <t>KIL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33375-2019</t>
        </is>
      </c>
      <c r="B52" s="1" t="n">
        <v>43650</v>
      </c>
      <c r="C52" s="1" t="n">
        <v>45190</v>
      </c>
      <c r="D52" t="inlineStr">
        <is>
          <t>VÄRMLANDS LÄN</t>
        </is>
      </c>
      <c r="E52" t="inlineStr">
        <is>
          <t>KIL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33232-2019</t>
        </is>
      </c>
      <c r="B53" s="1" t="n">
        <v>43650</v>
      </c>
      <c r="C53" s="1" t="n">
        <v>45190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41105-2019</t>
        </is>
      </c>
      <c r="B54" s="1" t="n">
        <v>43691</v>
      </c>
      <c r="C54" s="1" t="n">
        <v>45190</v>
      </c>
      <c r="D54" t="inlineStr">
        <is>
          <t>VÄRMLANDS LÄN</t>
        </is>
      </c>
      <c r="E54" t="inlineStr">
        <is>
          <t>KIL</t>
        </is>
      </c>
      <c r="G54" t="n">
        <v>14.3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39959-2019</t>
        </is>
      </c>
      <c r="B55" s="1" t="n">
        <v>43692</v>
      </c>
      <c r="C55" s="1" t="n">
        <v>45190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40719-2019</t>
        </is>
      </c>
      <c r="B56" s="1" t="n">
        <v>43697</v>
      </c>
      <c r="C56" s="1" t="n">
        <v>45190</v>
      </c>
      <c r="D56" t="inlineStr">
        <is>
          <t>VÄRMLANDS LÄN</t>
        </is>
      </c>
      <c r="E56" t="inlineStr">
        <is>
          <t>KIL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41530-2019</t>
        </is>
      </c>
      <c r="B57" s="1" t="n">
        <v>43699</v>
      </c>
      <c r="C57" s="1" t="n">
        <v>45190</v>
      </c>
      <c r="D57" t="inlineStr">
        <is>
          <t>VÄRMLANDS LÄN</t>
        </is>
      </c>
      <c r="E57" t="inlineStr">
        <is>
          <t>KIL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42988-2019</t>
        </is>
      </c>
      <c r="B58" s="1" t="n">
        <v>43700</v>
      </c>
      <c r="C58" s="1" t="n">
        <v>45190</v>
      </c>
      <c r="D58" t="inlineStr">
        <is>
          <t>VÄRMLANDS LÄN</t>
        </is>
      </c>
      <c r="E58" t="inlineStr">
        <is>
          <t>KIL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43015-2019</t>
        </is>
      </c>
      <c r="B59" s="1" t="n">
        <v>43700</v>
      </c>
      <c r="C59" s="1" t="n">
        <v>45190</v>
      </c>
      <c r="D59" t="inlineStr">
        <is>
          <t>VÄRMLANDS LÄN</t>
        </is>
      </c>
      <c r="E59" t="inlineStr">
        <is>
          <t>KIL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41854-2019</t>
        </is>
      </c>
      <c r="B60" s="1" t="n">
        <v>43700</v>
      </c>
      <c r="C60" s="1" t="n">
        <v>45190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42984-2019</t>
        </is>
      </c>
      <c r="B61" s="1" t="n">
        <v>43700</v>
      </c>
      <c r="C61" s="1" t="n">
        <v>45190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44577-2019</t>
        </is>
      </c>
      <c r="B62" s="1" t="n">
        <v>43711</v>
      </c>
      <c r="C62" s="1" t="n">
        <v>45190</v>
      </c>
      <c r="D62" t="inlineStr">
        <is>
          <t>VÄRMLANDS LÄN</t>
        </is>
      </c>
      <c r="E62" t="inlineStr">
        <is>
          <t>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44576-2019</t>
        </is>
      </c>
      <c r="B63" s="1" t="n">
        <v>43711</v>
      </c>
      <c r="C63" s="1" t="n">
        <v>45190</v>
      </c>
      <c r="D63" t="inlineStr">
        <is>
          <t>VÄRMLANDS LÄN</t>
        </is>
      </c>
      <c r="E63" t="inlineStr">
        <is>
          <t>KIL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55296-2019</t>
        </is>
      </c>
      <c r="B64" s="1" t="n">
        <v>43756</v>
      </c>
      <c r="C64" s="1" t="n">
        <v>45190</v>
      </c>
      <c r="D64" t="inlineStr">
        <is>
          <t>VÄRMLANDS LÄN</t>
        </is>
      </c>
      <c r="E64" t="inlineStr">
        <is>
          <t>KIL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62902-2019</t>
        </is>
      </c>
      <c r="B65" s="1" t="n">
        <v>43790</v>
      </c>
      <c r="C65" s="1" t="n">
        <v>45190</v>
      </c>
      <c r="D65" t="inlineStr">
        <is>
          <t>VÄRMLANDS LÄN</t>
        </is>
      </c>
      <c r="E65" t="inlineStr">
        <is>
          <t>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63620-2019</t>
        </is>
      </c>
      <c r="B66" s="1" t="n">
        <v>43795</v>
      </c>
      <c r="C66" s="1" t="n">
        <v>45190</v>
      </c>
      <c r="D66" t="inlineStr">
        <is>
          <t>VÄRMLANDS LÄN</t>
        </is>
      </c>
      <c r="E66" t="inlineStr">
        <is>
          <t>KIL</t>
        </is>
      </c>
      <c r="F66" t="inlineStr">
        <is>
          <t>Kyrkan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1091-2020</t>
        </is>
      </c>
      <c r="B67" s="1" t="n">
        <v>43840</v>
      </c>
      <c r="C67" s="1" t="n">
        <v>45190</v>
      </c>
      <c r="D67" t="inlineStr">
        <is>
          <t>VÄRMLANDS LÄN</t>
        </is>
      </c>
      <c r="E67" t="inlineStr">
        <is>
          <t>KIL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1277-2020</t>
        </is>
      </c>
      <c r="B68" s="1" t="n">
        <v>43841</v>
      </c>
      <c r="C68" s="1" t="n">
        <v>45190</v>
      </c>
      <c r="D68" t="inlineStr">
        <is>
          <t>VÄRMLANDS LÄN</t>
        </is>
      </c>
      <c r="E68" t="inlineStr">
        <is>
          <t>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2842-2020</t>
        </is>
      </c>
      <c r="B69" s="1" t="n">
        <v>43843</v>
      </c>
      <c r="C69" s="1" t="n">
        <v>45190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10053-2020</t>
        </is>
      </c>
      <c r="B70" s="1" t="n">
        <v>43882</v>
      </c>
      <c r="C70" s="1" t="n">
        <v>45190</v>
      </c>
      <c r="D70" t="inlineStr">
        <is>
          <t>VÄRMLANDS LÄN</t>
        </is>
      </c>
      <c r="E70" t="inlineStr">
        <is>
          <t>KIL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10077-2020</t>
        </is>
      </c>
      <c r="B71" s="1" t="n">
        <v>43884</v>
      </c>
      <c r="C71" s="1" t="n">
        <v>45190</v>
      </c>
      <c r="D71" t="inlineStr">
        <is>
          <t>VÄRMLANDS LÄN</t>
        </is>
      </c>
      <c r="E71" t="inlineStr">
        <is>
          <t>KIL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12155-2020</t>
        </is>
      </c>
      <c r="B72" s="1" t="n">
        <v>43891</v>
      </c>
      <c r="C72" s="1" t="n">
        <v>45190</v>
      </c>
      <c r="D72" t="inlineStr">
        <is>
          <t>VÄRMLANDS LÄN</t>
        </is>
      </c>
      <c r="E72" t="inlineStr">
        <is>
          <t>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16503-2020</t>
        </is>
      </c>
      <c r="B73" s="1" t="n">
        <v>43909</v>
      </c>
      <c r="C73" s="1" t="n">
        <v>45190</v>
      </c>
      <c r="D73" t="inlineStr">
        <is>
          <t>VÄRMLANDS LÄN</t>
        </is>
      </c>
      <c r="E73" t="inlineStr">
        <is>
          <t>KIL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16455-2020</t>
        </is>
      </c>
      <c r="B74" s="1" t="n">
        <v>43909</v>
      </c>
      <c r="C74" s="1" t="n">
        <v>45190</v>
      </c>
      <c r="D74" t="inlineStr">
        <is>
          <t>VÄRMLANDS LÄN</t>
        </is>
      </c>
      <c r="E74" t="inlineStr">
        <is>
          <t>KIL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14916-2020</t>
        </is>
      </c>
      <c r="B75" s="1" t="n">
        <v>43910</v>
      </c>
      <c r="C75" s="1" t="n">
        <v>45190</v>
      </c>
      <c r="D75" t="inlineStr">
        <is>
          <t>VÄRMLANDS LÄN</t>
        </is>
      </c>
      <c r="E75" t="inlineStr">
        <is>
          <t>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15140-2020</t>
        </is>
      </c>
      <c r="B76" s="1" t="n">
        <v>43911</v>
      </c>
      <c r="C76" s="1" t="n">
        <v>45190</v>
      </c>
      <c r="D76" t="inlineStr">
        <is>
          <t>VÄRMLANDS LÄN</t>
        </is>
      </c>
      <c r="E76" t="inlineStr">
        <is>
          <t>KIL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15145-2020</t>
        </is>
      </c>
      <c r="B77" s="1" t="n">
        <v>43911</v>
      </c>
      <c r="C77" s="1" t="n">
        <v>45190</v>
      </c>
      <c r="D77" t="inlineStr">
        <is>
          <t>VÄRMLANDS LÄN</t>
        </is>
      </c>
      <c r="E77" t="inlineStr">
        <is>
          <t>KIL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15144-2020</t>
        </is>
      </c>
      <c r="B78" s="1" t="n">
        <v>43911</v>
      </c>
      <c r="C78" s="1" t="n">
        <v>45190</v>
      </c>
      <c r="D78" t="inlineStr">
        <is>
          <t>VÄRMLANDS LÄN</t>
        </is>
      </c>
      <c r="E78" t="inlineStr">
        <is>
          <t>KIL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15142-2020</t>
        </is>
      </c>
      <c r="B79" s="1" t="n">
        <v>43911</v>
      </c>
      <c r="C79" s="1" t="n">
        <v>45190</v>
      </c>
      <c r="D79" t="inlineStr">
        <is>
          <t>VÄRMLANDS LÄN</t>
        </is>
      </c>
      <c r="E79" t="inlineStr">
        <is>
          <t>KIL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15146-2020</t>
        </is>
      </c>
      <c r="B80" s="1" t="n">
        <v>43911</v>
      </c>
      <c r="C80" s="1" t="n">
        <v>45190</v>
      </c>
      <c r="D80" t="inlineStr">
        <is>
          <t>VÄRMLANDS LÄN</t>
        </is>
      </c>
      <c r="E80" t="inlineStr">
        <is>
          <t>KIL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15143-2020</t>
        </is>
      </c>
      <c r="B81" s="1" t="n">
        <v>43911</v>
      </c>
      <c r="C81" s="1" t="n">
        <v>45190</v>
      </c>
      <c r="D81" t="inlineStr">
        <is>
          <t>VÄRMLANDS LÄN</t>
        </is>
      </c>
      <c r="E81" t="inlineStr">
        <is>
          <t>KIL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15316-2020</t>
        </is>
      </c>
      <c r="B82" s="1" t="n">
        <v>43913</v>
      </c>
      <c r="C82" s="1" t="n">
        <v>45190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17915-2020</t>
        </is>
      </c>
      <c r="B83" s="1" t="n">
        <v>43924</v>
      </c>
      <c r="C83" s="1" t="n">
        <v>45190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18523-2020</t>
        </is>
      </c>
      <c r="B84" s="1" t="n">
        <v>43929</v>
      </c>
      <c r="C84" s="1" t="n">
        <v>45190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18942-2020</t>
        </is>
      </c>
      <c r="B85" s="1" t="n">
        <v>43929</v>
      </c>
      <c r="C85" s="1" t="n">
        <v>45190</v>
      </c>
      <c r="D85" t="inlineStr">
        <is>
          <t>VÄRMLANDS LÄN</t>
        </is>
      </c>
      <c r="E85" t="inlineStr">
        <is>
          <t>KIL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19133-2020</t>
        </is>
      </c>
      <c r="B86" s="1" t="n">
        <v>43936</v>
      </c>
      <c r="C86" s="1" t="n">
        <v>45190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19835-2020</t>
        </is>
      </c>
      <c r="B87" s="1" t="n">
        <v>43940</v>
      </c>
      <c r="C87" s="1" t="n">
        <v>45190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20094-2020</t>
        </is>
      </c>
      <c r="B88" s="1" t="n">
        <v>43943</v>
      </c>
      <c r="C88" s="1" t="n">
        <v>45190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21397-2020</t>
        </is>
      </c>
      <c r="B89" s="1" t="n">
        <v>43955</v>
      </c>
      <c r="C89" s="1" t="n">
        <v>45190</v>
      </c>
      <c r="D89" t="inlineStr">
        <is>
          <t>VÄRMLANDS LÄN</t>
        </is>
      </c>
      <c r="E89" t="inlineStr">
        <is>
          <t>KIL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21386-2020</t>
        </is>
      </c>
      <c r="B90" s="1" t="n">
        <v>43955</v>
      </c>
      <c r="C90" s="1" t="n">
        <v>45190</v>
      </c>
      <c r="D90" t="inlineStr">
        <is>
          <t>VÄRMLANDS LÄN</t>
        </is>
      </c>
      <c r="E90" t="inlineStr">
        <is>
          <t>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24489-2020</t>
        </is>
      </c>
      <c r="B91" s="1" t="n">
        <v>43976</v>
      </c>
      <c r="C91" s="1" t="n">
        <v>45190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33896-2020</t>
        </is>
      </c>
      <c r="B92" s="1" t="n">
        <v>44027</v>
      </c>
      <c r="C92" s="1" t="n">
        <v>45190</v>
      </c>
      <c r="D92" t="inlineStr">
        <is>
          <t>VÄRMLANDS LÄN</t>
        </is>
      </c>
      <c r="E92" t="inlineStr">
        <is>
          <t>KIL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33904-2020</t>
        </is>
      </c>
      <c r="B93" s="1" t="n">
        <v>44027</v>
      </c>
      <c r="C93" s="1" t="n">
        <v>45190</v>
      </c>
      <c r="D93" t="inlineStr">
        <is>
          <t>VÄRMLANDS LÄN</t>
        </is>
      </c>
      <c r="E93" t="inlineStr">
        <is>
          <t>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34526-2020</t>
        </is>
      </c>
      <c r="B94" s="1" t="n">
        <v>44031</v>
      </c>
      <c r="C94" s="1" t="n">
        <v>45190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34537-2020</t>
        </is>
      </c>
      <c r="B95" s="1" t="n">
        <v>44031</v>
      </c>
      <c r="C95" s="1" t="n">
        <v>45190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34803-2020</t>
        </is>
      </c>
      <c r="B96" s="1" t="n">
        <v>44036</v>
      </c>
      <c r="C96" s="1" t="n">
        <v>45190</v>
      </c>
      <c r="D96" t="inlineStr">
        <is>
          <t>VÄRMLANDS LÄN</t>
        </is>
      </c>
      <c r="E96" t="inlineStr">
        <is>
          <t>KIL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36004-2020</t>
        </is>
      </c>
      <c r="B97" s="1" t="n">
        <v>44047</v>
      </c>
      <c r="C97" s="1" t="n">
        <v>45190</v>
      </c>
      <c r="D97" t="inlineStr">
        <is>
          <t>VÄRMLANDS LÄN</t>
        </is>
      </c>
      <c r="E97" t="inlineStr">
        <is>
          <t>KIL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36006-2020</t>
        </is>
      </c>
      <c r="B98" s="1" t="n">
        <v>44047</v>
      </c>
      <c r="C98" s="1" t="n">
        <v>45190</v>
      </c>
      <c r="D98" t="inlineStr">
        <is>
          <t>VÄRMLANDS LÄN</t>
        </is>
      </c>
      <c r="E98" t="inlineStr">
        <is>
          <t>KIL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36005-2020</t>
        </is>
      </c>
      <c r="B99" s="1" t="n">
        <v>44047</v>
      </c>
      <c r="C99" s="1" t="n">
        <v>45190</v>
      </c>
      <c r="D99" t="inlineStr">
        <is>
          <t>VÄRMLANDS LÄN</t>
        </is>
      </c>
      <c r="E99" t="inlineStr">
        <is>
          <t>KIL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36732-2020</t>
        </is>
      </c>
      <c r="B100" s="1" t="n">
        <v>44053</v>
      </c>
      <c r="C100" s="1" t="n">
        <v>45190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37755-2020</t>
        </is>
      </c>
      <c r="B101" s="1" t="n">
        <v>44056</v>
      </c>
      <c r="C101" s="1" t="n">
        <v>45190</v>
      </c>
      <c r="D101" t="inlineStr">
        <is>
          <t>VÄRMLANDS LÄN</t>
        </is>
      </c>
      <c r="E101" t="inlineStr">
        <is>
          <t>KIL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37751-2020</t>
        </is>
      </c>
      <c r="B102" s="1" t="n">
        <v>44056</v>
      </c>
      <c r="C102" s="1" t="n">
        <v>45190</v>
      </c>
      <c r="D102" t="inlineStr">
        <is>
          <t>VÄRMLANDS LÄN</t>
        </is>
      </c>
      <c r="E102" t="inlineStr">
        <is>
          <t>KIL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39518-2020</t>
        </is>
      </c>
      <c r="B103" s="1" t="n">
        <v>44064</v>
      </c>
      <c r="C103" s="1" t="n">
        <v>45190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40328-2020</t>
        </is>
      </c>
      <c r="B104" s="1" t="n">
        <v>44067</v>
      </c>
      <c r="C104" s="1" t="n">
        <v>45190</v>
      </c>
      <c r="D104" t="inlineStr">
        <is>
          <t>VÄRMLANDS LÄN</t>
        </is>
      </c>
      <c r="E104" t="inlineStr">
        <is>
          <t>KIL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40616-2020</t>
        </is>
      </c>
      <c r="B105" s="1" t="n">
        <v>44069</v>
      </c>
      <c r="C105" s="1" t="n">
        <v>45190</v>
      </c>
      <c r="D105" t="inlineStr">
        <is>
          <t>VÄRMLANDS LÄN</t>
        </is>
      </c>
      <c r="E105" t="inlineStr">
        <is>
          <t>KIL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40429-2020</t>
        </is>
      </c>
      <c r="B106" s="1" t="n">
        <v>44069</v>
      </c>
      <c r="C106" s="1" t="n">
        <v>45190</v>
      </c>
      <c r="D106" t="inlineStr">
        <is>
          <t>VÄRMLANDS LÄN</t>
        </is>
      </c>
      <c r="E106" t="inlineStr">
        <is>
          <t>KIL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40639-2020</t>
        </is>
      </c>
      <c r="B107" s="1" t="n">
        <v>44069</v>
      </c>
      <c r="C107" s="1" t="n">
        <v>45190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41444-2020</t>
        </is>
      </c>
      <c r="B108" s="1" t="n">
        <v>44073</v>
      </c>
      <c r="C108" s="1" t="n">
        <v>45190</v>
      </c>
      <c r="D108" t="inlineStr">
        <is>
          <t>VÄRMLANDS LÄN</t>
        </is>
      </c>
      <c r="E108" t="inlineStr">
        <is>
          <t>KIL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41975-2020</t>
        </is>
      </c>
      <c r="B109" s="1" t="n">
        <v>44075</v>
      </c>
      <c r="C109" s="1" t="n">
        <v>45190</v>
      </c>
      <c r="D109" t="inlineStr">
        <is>
          <t>VÄRMLANDS LÄN</t>
        </is>
      </c>
      <c r="E109" t="inlineStr">
        <is>
          <t>KIL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42710-2020</t>
        </is>
      </c>
      <c r="B110" s="1" t="n">
        <v>44077</v>
      </c>
      <c r="C110" s="1" t="n">
        <v>45190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42716-2020</t>
        </is>
      </c>
      <c r="B111" s="1" t="n">
        <v>44077</v>
      </c>
      <c r="C111" s="1" t="n">
        <v>45190</v>
      </c>
      <c r="D111" t="inlineStr">
        <is>
          <t>VÄRMLANDS LÄN</t>
        </is>
      </c>
      <c r="E111" t="inlineStr">
        <is>
          <t>KIL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44967-2020</t>
        </is>
      </c>
      <c r="B112" s="1" t="n">
        <v>44088</v>
      </c>
      <c r="C112" s="1" t="n">
        <v>45190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49030-2020</t>
        </is>
      </c>
      <c r="B113" s="1" t="n">
        <v>44102</v>
      </c>
      <c r="C113" s="1" t="n">
        <v>45190</v>
      </c>
      <c r="D113" t="inlineStr">
        <is>
          <t>VÄRMLANDS LÄN</t>
        </is>
      </c>
      <c r="E113" t="inlineStr">
        <is>
          <t>KIL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51867-2020</t>
        </is>
      </c>
      <c r="B114" s="1" t="n">
        <v>44109</v>
      </c>
      <c r="C114" s="1" t="n">
        <v>45190</v>
      </c>
      <c r="D114" t="inlineStr">
        <is>
          <t>VÄRMLANDS LÄN</t>
        </is>
      </c>
      <c r="E114" t="inlineStr">
        <is>
          <t>KIL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51882-2020</t>
        </is>
      </c>
      <c r="B115" s="1" t="n">
        <v>44109</v>
      </c>
      <c r="C115" s="1" t="n">
        <v>45190</v>
      </c>
      <c r="D115" t="inlineStr">
        <is>
          <t>VÄRMLANDS LÄN</t>
        </is>
      </c>
      <c r="E115" t="inlineStr">
        <is>
          <t>KIL</t>
        </is>
      </c>
      <c r="F115" t="inlineStr">
        <is>
          <t>Kommuner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51876-2020</t>
        </is>
      </c>
      <c r="B116" s="1" t="n">
        <v>44109</v>
      </c>
      <c r="C116" s="1" t="n">
        <v>45190</v>
      </c>
      <c r="D116" t="inlineStr">
        <is>
          <t>VÄRMLANDS LÄN</t>
        </is>
      </c>
      <c r="E116" t="inlineStr">
        <is>
          <t>KIL</t>
        </is>
      </c>
      <c r="F116" t="inlineStr">
        <is>
          <t>Kommuner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51878-2020</t>
        </is>
      </c>
      <c r="B117" s="1" t="n">
        <v>44109</v>
      </c>
      <c r="C117" s="1" t="n">
        <v>45190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50944-2020</t>
        </is>
      </c>
      <c r="B118" s="1" t="n">
        <v>44111</v>
      </c>
      <c r="C118" s="1" t="n">
        <v>45190</v>
      </c>
      <c r="D118" t="inlineStr">
        <is>
          <t>VÄRMLANDS LÄN</t>
        </is>
      </c>
      <c r="E118" t="inlineStr">
        <is>
          <t>KIL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52411-2020</t>
        </is>
      </c>
      <c r="B119" s="1" t="n">
        <v>44118</v>
      </c>
      <c r="C119" s="1" t="n">
        <v>45190</v>
      </c>
      <c r="D119" t="inlineStr">
        <is>
          <t>VÄRMLANDS LÄN</t>
        </is>
      </c>
      <c r="E119" t="inlineStr">
        <is>
          <t>KIL</t>
        </is>
      </c>
      <c r="G119" t="n">
        <v>17.4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54343-2020</t>
        </is>
      </c>
      <c r="B120" s="1" t="n">
        <v>44126</v>
      </c>
      <c r="C120" s="1" t="n">
        <v>45190</v>
      </c>
      <c r="D120" t="inlineStr">
        <is>
          <t>VÄRMLANDS LÄN</t>
        </is>
      </c>
      <c r="E120" t="inlineStr">
        <is>
          <t>KIL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54350-2020</t>
        </is>
      </c>
      <c r="B121" s="1" t="n">
        <v>44126</v>
      </c>
      <c r="C121" s="1" t="n">
        <v>45190</v>
      </c>
      <c r="D121" t="inlineStr">
        <is>
          <t>VÄRMLANDS LÄN</t>
        </is>
      </c>
      <c r="E121" t="inlineStr">
        <is>
          <t>KIL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59147-2020</t>
        </is>
      </c>
      <c r="B122" s="1" t="n">
        <v>44147</v>
      </c>
      <c r="C122" s="1" t="n">
        <v>45190</v>
      </c>
      <c r="D122" t="inlineStr">
        <is>
          <t>VÄRMLANDS LÄN</t>
        </is>
      </c>
      <c r="E122" t="inlineStr">
        <is>
          <t>KIL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62382-2020</t>
        </is>
      </c>
      <c r="B123" s="1" t="n">
        <v>44160</v>
      </c>
      <c r="C123" s="1" t="n">
        <v>45190</v>
      </c>
      <c r="D123" t="inlineStr">
        <is>
          <t>VÄRMLANDS LÄN</t>
        </is>
      </c>
      <c r="E123" t="inlineStr">
        <is>
          <t>KIL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1313-2021</t>
        </is>
      </c>
      <c r="B124" s="1" t="n">
        <v>44208</v>
      </c>
      <c r="C124" s="1" t="n">
        <v>45190</v>
      </c>
      <c r="D124" t="inlineStr">
        <is>
          <t>VÄRMLANDS LÄN</t>
        </is>
      </c>
      <c r="E124" t="inlineStr">
        <is>
          <t>KIL</t>
        </is>
      </c>
      <c r="F124" t="inlineStr">
        <is>
          <t>Kyrkan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1269-2021</t>
        </is>
      </c>
      <c r="B125" s="1" t="n">
        <v>44208</v>
      </c>
      <c r="C125" s="1" t="n">
        <v>45190</v>
      </c>
      <c r="D125" t="inlineStr">
        <is>
          <t>VÄRMLANDS LÄN</t>
        </is>
      </c>
      <c r="E125" t="inlineStr">
        <is>
          <t>KIL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HYPERLINK("https://klasma.github.io/Logging_KIL/knärot/A 1269-2021.png", "A 1269-2021")</f>
        <v/>
      </c>
      <c r="V125">
        <f>HYPERLINK("https://klasma.github.io/Logging_KIL/klagomål/A 1269-2021.docx", "A 1269-2021")</f>
        <v/>
      </c>
      <c r="W125">
        <f>HYPERLINK("https://klasma.github.io/Logging_KIL/klagomålsmail/A 1269-2021.docx", "A 1269-2021")</f>
        <v/>
      </c>
      <c r="X125">
        <f>HYPERLINK("https://klasma.github.io/Logging_KIL/tillsyn/A 1269-2021.docx", "A 1269-2021")</f>
        <v/>
      </c>
      <c r="Y125">
        <f>HYPERLINK("https://klasma.github.io/Logging_KIL/tillsynsmail/A 1269-2021.docx", "A 1269-2021")</f>
        <v/>
      </c>
    </row>
    <row r="126" ht="15" customHeight="1">
      <c r="A126" t="inlineStr">
        <is>
          <t>A 4238-2021</t>
        </is>
      </c>
      <c r="B126" s="1" t="n">
        <v>44223</v>
      </c>
      <c r="C126" s="1" t="n">
        <v>45190</v>
      </c>
      <c r="D126" t="inlineStr">
        <is>
          <t>VÄRMLANDS LÄN</t>
        </is>
      </c>
      <c r="E126" t="inlineStr">
        <is>
          <t>KIL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8183-2021</t>
        </is>
      </c>
      <c r="B127" s="1" t="n">
        <v>44244</v>
      </c>
      <c r="C127" s="1" t="n">
        <v>45190</v>
      </c>
      <c r="D127" t="inlineStr">
        <is>
          <t>VÄRMLANDS LÄN</t>
        </is>
      </c>
      <c r="E127" t="inlineStr">
        <is>
          <t>KIL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9570-2021</t>
        </is>
      </c>
      <c r="B128" s="1" t="n">
        <v>44251</v>
      </c>
      <c r="C128" s="1" t="n">
        <v>45190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11785-2021</t>
        </is>
      </c>
      <c r="B129" s="1" t="n">
        <v>44265</v>
      </c>
      <c r="C129" s="1" t="n">
        <v>45190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12215-2021</t>
        </is>
      </c>
      <c r="B130" s="1" t="n">
        <v>44266</v>
      </c>
      <c r="C130" s="1" t="n">
        <v>45190</v>
      </c>
      <c r="D130" t="inlineStr">
        <is>
          <t>VÄRMLANDS LÄN</t>
        </is>
      </c>
      <c r="E130" t="inlineStr">
        <is>
          <t>KIL</t>
        </is>
      </c>
      <c r="F130" t="inlineStr">
        <is>
          <t>Kommuner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12424-2021</t>
        </is>
      </c>
      <c r="B131" s="1" t="n">
        <v>44266</v>
      </c>
      <c r="C131" s="1" t="n">
        <v>45190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12728-2021</t>
        </is>
      </c>
      <c r="B132" s="1" t="n">
        <v>44270</v>
      </c>
      <c r="C132" s="1" t="n">
        <v>45190</v>
      </c>
      <c r="D132" t="inlineStr">
        <is>
          <t>VÄRMLANDS LÄN</t>
        </is>
      </c>
      <c r="E132" t="inlineStr">
        <is>
          <t>KIL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15919-2021</t>
        </is>
      </c>
      <c r="B133" s="1" t="n">
        <v>44287</v>
      </c>
      <c r="C133" s="1" t="n">
        <v>45190</v>
      </c>
      <c r="D133" t="inlineStr">
        <is>
          <t>VÄRMLANDS LÄN</t>
        </is>
      </c>
      <c r="E133" t="inlineStr">
        <is>
          <t>KIL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16167-2021</t>
        </is>
      </c>
      <c r="B134" s="1" t="n">
        <v>44287</v>
      </c>
      <c r="C134" s="1" t="n">
        <v>45190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16168-2021</t>
        </is>
      </c>
      <c r="B135" s="1" t="n">
        <v>44287</v>
      </c>
      <c r="C135" s="1" t="n">
        <v>45190</v>
      </c>
      <c r="D135" t="inlineStr">
        <is>
          <t>VÄRMLANDS LÄN</t>
        </is>
      </c>
      <c r="E135" t="inlineStr">
        <is>
          <t>KIL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16163-2021</t>
        </is>
      </c>
      <c r="B136" s="1" t="n">
        <v>44287</v>
      </c>
      <c r="C136" s="1" t="n">
        <v>45190</v>
      </c>
      <c r="D136" t="inlineStr">
        <is>
          <t>VÄRMLANDS LÄN</t>
        </is>
      </c>
      <c r="E136" t="inlineStr">
        <is>
          <t>KIL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16169-2021</t>
        </is>
      </c>
      <c r="B137" s="1" t="n">
        <v>44287</v>
      </c>
      <c r="C137" s="1" t="n">
        <v>45190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17559-2021</t>
        </is>
      </c>
      <c r="B138" s="1" t="n">
        <v>44299</v>
      </c>
      <c r="C138" s="1" t="n">
        <v>45190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20139-2021</t>
        </is>
      </c>
      <c r="B139" s="1" t="n">
        <v>44314</v>
      </c>
      <c r="C139" s="1" t="n">
        <v>45190</v>
      </c>
      <c r="D139" t="inlineStr">
        <is>
          <t>VÄRMLANDS LÄN</t>
        </is>
      </c>
      <c r="E139" t="inlineStr">
        <is>
          <t>KIL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21233-2021</t>
        </is>
      </c>
      <c r="B140" s="1" t="n">
        <v>44314</v>
      </c>
      <c r="C140" s="1" t="n">
        <v>45190</v>
      </c>
      <c r="D140" t="inlineStr">
        <is>
          <t>VÄRMLANDS LÄN</t>
        </is>
      </c>
      <c r="E140" t="inlineStr">
        <is>
          <t>KIL</t>
        </is>
      </c>
      <c r="G140" t="n">
        <v>9.699999999999999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20357-2021</t>
        </is>
      </c>
      <c r="B141" s="1" t="n">
        <v>44315</v>
      </c>
      <c r="C141" s="1" t="n">
        <v>45190</v>
      </c>
      <c r="D141" t="inlineStr">
        <is>
          <t>VÄRMLANDS LÄN</t>
        </is>
      </c>
      <c r="E141" t="inlineStr">
        <is>
          <t>KIL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21378-2021</t>
        </is>
      </c>
      <c r="B142" s="1" t="n">
        <v>44320</v>
      </c>
      <c r="C142" s="1" t="n">
        <v>45190</v>
      </c>
      <c r="D142" t="inlineStr">
        <is>
          <t>VÄRMLANDS LÄN</t>
        </is>
      </c>
      <c r="E142" t="inlineStr">
        <is>
          <t>KIL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21681-2021</t>
        </is>
      </c>
      <c r="B143" s="1" t="n">
        <v>44322</v>
      </c>
      <c r="C143" s="1" t="n">
        <v>45190</v>
      </c>
      <c r="D143" t="inlineStr">
        <is>
          <t>VÄRMLANDS LÄN</t>
        </is>
      </c>
      <c r="E143" t="inlineStr">
        <is>
          <t>KIL</t>
        </is>
      </c>
      <c r="F143" t="inlineStr">
        <is>
          <t>Kommuner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26645-2021</t>
        </is>
      </c>
      <c r="B144" s="1" t="n">
        <v>44348</v>
      </c>
      <c r="C144" s="1" t="n">
        <v>45190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32368-2021</t>
        </is>
      </c>
      <c r="B145" s="1" t="n">
        <v>44371</v>
      </c>
      <c r="C145" s="1" t="n">
        <v>45190</v>
      </c>
      <c r="D145" t="inlineStr">
        <is>
          <t>VÄRMLANDS LÄN</t>
        </is>
      </c>
      <c r="E145" t="inlineStr">
        <is>
          <t>KIL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34607-2021</t>
        </is>
      </c>
      <c r="B146" s="1" t="n">
        <v>44382</v>
      </c>
      <c r="C146" s="1" t="n">
        <v>45190</v>
      </c>
      <c r="D146" t="inlineStr">
        <is>
          <t>VÄRMLANDS LÄN</t>
        </is>
      </c>
      <c r="E146" t="inlineStr">
        <is>
          <t>KIL</t>
        </is>
      </c>
      <c r="G146" t="n">
        <v>16.6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45190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37169-2021</t>
        </is>
      </c>
      <c r="B148" s="1" t="n">
        <v>44395</v>
      </c>
      <c r="C148" s="1" t="n">
        <v>45190</v>
      </c>
      <c r="D148" t="inlineStr">
        <is>
          <t>VÄRMLANDS LÄN</t>
        </is>
      </c>
      <c r="E148" t="inlineStr">
        <is>
          <t>KIL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38635-2021</t>
        </is>
      </c>
      <c r="B149" s="1" t="n">
        <v>44410</v>
      </c>
      <c r="C149" s="1" t="n">
        <v>45190</v>
      </c>
      <c r="D149" t="inlineStr">
        <is>
          <t>VÄRMLANDS LÄN</t>
        </is>
      </c>
      <c r="E149" t="inlineStr">
        <is>
          <t>KIL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39095-2021</t>
        </is>
      </c>
      <c r="B150" s="1" t="n">
        <v>44412</v>
      </c>
      <c r="C150" s="1" t="n">
        <v>45190</v>
      </c>
      <c r="D150" t="inlineStr">
        <is>
          <t>VÄRMLANDS LÄN</t>
        </is>
      </c>
      <c r="E150" t="inlineStr">
        <is>
          <t>KIL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39998-2021</t>
        </is>
      </c>
      <c r="B151" s="1" t="n">
        <v>44418</v>
      </c>
      <c r="C151" s="1" t="n">
        <v>45190</v>
      </c>
      <c r="D151" t="inlineStr">
        <is>
          <t>VÄRMLANDS LÄN</t>
        </is>
      </c>
      <c r="E151" t="inlineStr">
        <is>
          <t>KIL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40292-2021</t>
        </is>
      </c>
      <c r="B152" s="1" t="n">
        <v>44419</v>
      </c>
      <c r="C152" s="1" t="n">
        <v>45190</v>
      </c>
      <c r="D152" t="inlineStr">
        <is>
          <t>VÄRMLANDS LÄN</t>
        </is>
      </c>
      <c r="E152" t="inlineStr">
        <is>
          <t>KIL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42522-2021</t>
        </is>
      </c>
      <c r="B153" s="1" t="n">
        <v>44427</v>
      </c>
      <c r="C153" s="1" t="n">
        <v>45190</v>
      </c>
      <c r="D153" t="inlineStr">
        <is>
          <t>VÄRMLANDS LÄN</t>
        </is>
      </c>
      <c r="E153" t="inlineStr">
        <is>
          <t>KIL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43661-2021</t>
        </is>
      </c>
      <c r="B154" s="1" t="n">
        <v>44433</v>
      </c>
      <c r="C154" s="1" t="n">
        <v>45190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43667-2021</t>
        </is>
      </c>
      <c r="B155" s="1" t="n">
        <v>44433</v>
      </c>
      <c r="C155" s="1" t="n">
        <v>45190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49829-2021</t>
        </is>
      </c>
      <c r="B156" s="1" t="n">
        <v>44455</v>
      </c>
      <c r="C156" s="1" t="n">
        <v>45190</v>
      </c>
      <c r="D156" t="inlineStr">
        <is>
          <t>VÄRMLANDS LÄN</t>
        </is>
      </c>
      <c r="E156" t="inlineStr">
        <is>
          <t>KIL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51174-2021</t>
        </is>
      </c>
      <c r="B157" s="1" t="n">
        <v>44461</v>
      </c>
      <c r="C157" s="1" t="n">
        <v>45190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52526-2021</t>
        </is>
      </c>
      <c r="B158" s="1" t="n">
        <v>44466</v>
      </c>
      <c r="C158" s="1" t="n">
        <v>45190</v>
      </c>
      <c r="D158" t="inlineStr">
        <is>
          <t>VÄRMLANDS LÄN</t>
        </is>
      </c>
      <c r="E158" t="inlineStr">
        <is>
          <t>KIL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53100-2021</t>
        </is>
      </c>
      <c r="B159" s="1" t="n">
        <v>44467</v>
      </c>
      <c r="C159" s="1" t="n">
        <v>45190</v>
      </c>
      <c r="D159" t="inlineStr">
        <is>
          <t>VÄRMLANDS LÄN</t>
        </is>
      </c>
      <c r="E159" t="inlineStr">
        <is>
          <t>KIL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55070-2021</t>
        </is>
      </c>
      <c r="B160" s="1" t="n">
        <v>44474</v>
      </c>
      <c r="C160" s="1" t="n">
        <v>45190</v>
      </c>
      <c r="D160" t="inlineStr">
        <is>
          <t>VÄRMLANDS LÄN</t>
        </is>
      </c>
      <c r="E160" t="inlineStr">
        <is>
          <t>KIL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57967-2021</t>
        </is>
      </c>
      <c r="B161" s="1" t="n">
        <v>44487</v>
      </c>
      <c r="C161" s="1" t="n">
        <v>45190</v>
      </c>
      <c r="D161" t="inlineStr">
        <is>
          <t>VÄRMLANDS LÄN</t>
        </is>
      </c>
      <c r="E161" t="inlineStr">
        <is>
          <t>KIL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58679-2021</t>
        </is>
      </c>
      <c r="B162" s="1" t="n">
        <v>44489</v>
      </c>
      <c r="C162" s="1" t="n">
        <v>45190</v>
      </c>
      <c r="D162" t="inlineStr">
        <is>
          <t>VÄRMLANDS LÄN</t>
        </is>
      </c>
      <c r="E162" t="inlineStr">
        <is>
          <t>KIL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61493-2021</t>
        </is>
      </c>
      <c r="B163" s="1" t="n">
        <v>44501</v>
      </c>
      <c r="C163" s="1" t="n">
        <v>45190</v>
      </c>
      <c r="D163" t="inlineStr">
        <is>
          <t>VÄRMLANDS LÄN</t>
        </is>
      </c>
      <c r="E163" t="inlineStr">
        <is>
          <t>KIL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61638-2021</t>
        </is>
      </c>
      <c r="B164" s="1" t="n">
        <v>44501</v>
      </c>
      <c r="C164" s="1" t="n">
        <v>45190</v>
      </c>
      <c r="D164" t="inlineStr">
        <is>
          <t>VÄRMLANDS LÄN</t>
        </is>
      </c>
      <c r="E164" t="inlineStr">
        <is>
          <t>KIL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62135-2021</t>
        </is>
      </c>
      <c r="B165" s="1" t="n">
        <v>44502</v>
      </c>
      <c r="C165" s="1" t="n">
        <v>45190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70942-2021</t>
        </is>
      </c>
      <c r="B166" s="1" t="n">
        <v>44538</v>
      </c>
      <c r="C166" s="1" t="n">
        <v>45190</v>
      </c>
      <c r="D166" t="inlineStr">
        <is>
          <t>VÄRMLANDS LÄN</t>
        </is>
      </c>
      <c r="E166" t="inlineStr">
        <is>
          <t>KIL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73251-2021</t>
        </is>
      </c>
      <c r="B167" s="1" t="n">
        <v>44550</v>
      </c>
      <c r="C167" s="1" t="n">
        <v>45190</v>
      </c>
      <c r="D167" t="inlineStr">
        <is>
          <t>VÄRMLANDS LÄN</t>
        </is>
      </c>
      <c r="E167" t="inlineStr">
        <is>
          <t>KIL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73022-2021</t>
        </is>
      </c>
      <c r="B168" s="1" t="n">
        <v>44550</v>
      </c>
      <c r="C168" s="1" t="n">
        <v>45190</v>
      </c>
      <c r="D168" t="inlineStr">
        <is>
          <t>VÄRMLANDS LÄN</t>
        </is>
      </c>
      <c r="E168" t="inlineStr">
        <is>
          <t>KIL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74419-2021</t>
        </is>
      </c>
      <c r="B169" s="1" t="n">
        <v>44560</v>
      </c>
      <c r="C169" s="1" t="n">
        <v>45190</v>
      </c>
      <c r="D169" t="inlineStr">
        <is>
          <t>VÄRMLANDS LÄN</t>
        </is>
      </c>
      <c r="E169" t="inlineStr">
        <is>
          <t>KIL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249-2022</t>
        </is>
      </c>
      <c r="B170" s="1" t="n">
        <v>44565</v>
      </c>
      <c r="C170" s="1" t="n">
        <v>45190</v>
      </c>
      <c r="D170" t="inlineStr">
        <is>
          <t>VÄRMLANDS LÄN</t>
        </is>
      </c>
      <c r="E170" t="inlineStr">
        <is>
          <t>KIL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925-2022</t>
        </is>
      </c>
      <c r="B171" s="1" t="n">
        <v>44571</v>
      </c>
      <c r="C171" s="1" t="n">
        <v>45190</v>
      </c>
      <c r="D171" t="inlineStr">
        <is>
          <t>VÄRMLANDS LÄN</t>
        </is>
      </c>
      <c r="E171" t="inlineStr">
        <is>
          <t>KIL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1256-2022</t>
        </is>
      </c>
      <c r="B172" s="1" t="n">
        <v>44572</v>
      </c>
      <c r="C172" s="1" t="n">
        <v>45190</v>
      </c>
      <c r="D172" t="inlineStr">
        <is>
          <t>VÄRMLANDS LÄN</t>
        </is>
      </c>
      <c r="E172" t="inlineStr">
        <is>
          <t>KIL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1330-2022</t>
        </is>
      </c>
      <c r="B173" s="1" t="n">
        <v>44572</v>
      </c>
      <c r="C173" s="1" t="n">
        <v>45190</v>
      </c>
      <c r="D173" t="inlineStr">
        <is>
          <t>VÄRMLANDS LÄN</t>
        </is>
      </c>
      <c r="E173" t="inlineStr">
        <is>
          <t>KIL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2998-2022</t>
        </is>
      </c>
      <c r="B174" s="1" t="n">
        <v>44581</v>
      </c>
      <c r="C174" s="1" t="n">
        <v>45190</v>
      </c>
      <c r="D174" t="inlineStr">
        <is>
          <t>VÄRMLANDS LÄN</t>
        </is>
      </c>
      <c r="E174" t="inlineStr">
        <is>
          <t>KIL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2993-2022</t>
        </is>
      </c>
      <c r="B175" s="1" t="n">
        <v>44581</v>
      </c>
      <c r="C175" s="1" t="n">
        <v>45190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2997-2022</t>
        </is>
      </c>
      <c r="B176" s="1" t="n">
        <v>44581</v>
      </c>
      <c r="C176" s="1" t="n">
        <v>45190</v>
      </c>
      <c r="D176" t="inlineStr">
        <is>
          <t>VÄRMLANDS LÄN</t>
        </is>
      </c>
      <c r="E176" t="inlineStr">
        <is>
          <t>KIL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3993-2022</t>
        </is>
      </c>
      <c r="B177" s="1" t="n">
        <v>44587</v>
      </c>
      <c r="C177" s="1" t="n">
        <v>45190</v>
      </c>
      <c r="D177" t="inlineStr">
        <is>
          <t>VÄRMLANDS LÄN</t>
        </is>
      </c>
      <c r="E177" t="inlineStr">
        <is>
          <t>KIL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3996-2022</t>
        </is>
      </c>
      <c r="B178" s="1" t="n">
        <v>44587</v>
      </c>
      <c r="C178" s="1" t="n">
        <v>45190</v>
      </c>
      <c r="D178" t="inlineStr">
        <is>
          <t>VÄRMLANDS LÄN</t>
        </is>
      </c>
      <c r="E178" t="inlineStr">
        <is>
          <t>KIL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4448-2022</t>
        </is>
      </c>
      <c r="B179" s="1" t="n">
        <v>44589</v>
      </c>
      <c r="C179" s="1" t="n">
        <v>45190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4445-2022</t>
        </is>
      </c>
      <c r="B180" s="1" t="n">
        <v>44589</v>
      </c>
      <c r="C180" s="1" t="n">
        <v>45190</v>
      </c>
      <c r="D180" t="inlineStr">
        <is>
          <t>VÄRMLANDS LÄN</t>
        </is>
      </c>
      <c r="E180" t="inlineStr">
        <is>
          <t>KIL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4450-2022</t>
        </is>
      </c>
      <c r="B181" s="1" t="n">
        <v>44589</v>
      </c>
      <c r="C181" s="1" t="n">
        <v>45190</v>
      </c>
      <c r="D181" t="inlineStr">
        <is>
          <t>VÄRMLANDS LÄN</t>
        </is>
      </c>
      <c r="E181" t="inlineStr">
        <is>
          <t>KIL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4353-2022</t>
        </is>
      </c>
      <c r="B182" s="1" t="n">
        <v>44589</v>
      </c>
      <c r="C182" s="1" t="n">
        <v>45190</v>
      </c>
      <c r="D182" t="inlineStr">
        <is>
          <t>VÄRMLANDS LÄN</t>
        </is>
      </c>
      <c r="E182" t="inlineStr">
        <is>
          <t>KIL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5415-2022</t>
        </is>
      </c>
      <c r="B183" s="1" t="n">
        <v>44594</v>
      </c>
      <c r="C183" s="1" t="n">
        <v>45190</v>
      </c>
      <c r="D183" t="inlineStr">
        <is>
          <t>VÄRMLANDS LÄN</t>
        </is>
      </c>
      <c r="E183" t="inlineStr">
        <is>
          <t>KIL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7653-2022</t>
        </is>
      </c>
      <c r="B184" s="1" t="n">
        <v>44607</v>
      </c>
      <c r="C184" s="1" t="n">
        <v>45190</v>
      </c>
      <c r="D184" t="inlineStr">
        <is>
          <t>VÄRMLANDS LÄN</t>
        </is>
      </c>
      <c r="E184" t="inlineStr">
        <is>
          <t>KIL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8340-2022</t>
        </is>
      </c>
      <c r="B185" s="1" t="n">
        <v>44610</v>
      </c>
      <c r="C185" s="1" t="n">
        <v>45190</v>
      </c>
      <c r="D185" t="inlineStr">
        <is>
          <t>VÄRMLANDS LÄN</t>
        </is>
      </c>
      <c r="E185" t="inlineStr">
        <is>
          <t>KIL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8449-2022</t>
        </is>
      </c>
      <c r="B186" s="1" t="n">
        <v>44612</v>
      </c>
      <c r="C186" s="1" t="n">
        <v>45190</v>
      </c>
      <c r="D186" t="inlineStr">
        <is>
          <t>VÄRMLANDS LÄN</t>
        </is>
      </c>
      <c r="E186" t="inlineStr">
        <is>
          <t>KIL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9873-2022</t>
        </is>
      </c>
      <c r="B187" s="1" t="n">
        <v>44620</v>
      </c>
      <c r="C187" s="1" t="n">
        <v>45190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10364-2022</t>
        </is>
      </c>
      <c r="B188" s="1" t="n">
        <v>44623</v>
      </c>
      <c r="C188" s="1" t="n">
        <v>45190</v>
      </c>
      <c r="D188" t="inlineStr">
        <is>
          <t>VÄRMLANDS LÄN</t>
        </is>
      </c>
      <c r="E188" t="inlineStr">
        <is>
          <t>KIL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10374-2022</t>
        </is>
      </c>
      <c r="B189" s="1" t="n">
        <v>44623</v>
      </c>
      <c r="C189" s="1" t="n">
        <v>45190</v>
      </c>
      <c r="D189" t="inlineStr">
        <is>
          <t>VÄRMLANDS LÄN</t>
        </is>
      </c>
      <c r="E189" t="inlineStr">
        <is>
          <t>KIL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12043-2022</t>
        </is>
      </c>
      <c r="B190" s="1" t="n">
        <v>44636</v>
      </c>
      <c r="C190" s="1" t="n">
        <v>45190</v>
      </c>
      <c r="D190" t="inlineStr">
        <is>
          <t>VÄRMLANDS LÄN</t>
        </is>
      </c>
      <c r="E190" t="inlineStr">
        <is>
          <t>KIL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14732-2022</t>
        </is>
      </c>
      <c r="B191" s="1" t="n">
        <v>44655</v>
      </c>
      <c r="C191" s="1" t="n">
        <v>45190</v>
      </c>
      <c r="D191" t="inlineStr">
        <is>
          <t>VÄRMLANDS LÄN</t>
        </is>
      </c>
      <c r="E191" t="inlineStr">
        <is>
          <t>KIL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14729-2022</t>
        </is>
      </c>
      <c r="B192" s="1" t="n">
        <v>44655</v>
      </c>
      <c r="C192" s="1" t="n">
        <v>45190</v>
      </c>
      <c r="D192" t="inlineStr">
        <is>
          <t>VÄRMLANDS LÄN</t>
        </is>
      </c>
      <c r="E192" t="inlineStr">
        <is>
          <t>KIL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17408-2022</t>
        </is>
      </c>
      <c r="B193" s="1" t="n">
        <v>44678</v>
      </c>
      <c r="C193" s="1" t="n">
        <v>45190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17635-2022</t>
        </is>
      </c>
      <c r="B194" s="1" t="n">
        <v>44680</v>
      </c>
      <c r="C194" s="1" t="n">
        <v>45190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22025-2022</t>
        </is>
      </c>
      <c r="B195" s="1" t="n">
        <v>44711</v>
      </c>
      <c r="C195" s="1" t="n">
        <v>45190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23351-2022</t>
        </is>
      </c>
      <c r="B196" s="1" t="n">
        <v>44720</v>
      </c>
      <c r="C196" s="1" t="n">
        <v>45190</v>
      </c>
      <c r="D196" t="inlineStr">
        <is>
          <t>VÄRMLANDS LÄN</t>
        </is>
      </c>
      <c r="E196" t="inlineStr">
        <is>
          <t>KIL</t>
        </is>
      </c>
      <c r="F196" t="inlineStr">
        <is>
          <t>Bergvik skog väst AB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23786-2022</t>
        </is>
      </c>
      <c r="B197" s="1" t="n">
        <v>44722</v>
      </c>
      <c r="C197" s="1" t="n">
        <v>45190</v>
      </c>
      <c r="D197" t="inlineStr">
        <is>
          <t>VÄRMLANDS LÄN</t>
        </is>
      </c>
      <c r="E197" t="inlineStr">
        <is>
          <t>KIL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25841-2022</t>
        </is>
      </c>
      <c r="B198" s="1" t="n">
        <v>44733</v>
      </c>
      <c r="C198" s="1" t="n">
        <v>45190</v>
      </c>
      <c r="D198" t="inlineStr">
        <is>
          <t>VÄRMLANDS LÄN</t>
        </is>
      </c>
      <c r="E198" t="inlineStr">
        <is>
          <t>KIL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25767-2022</t>
        </is>
      </c>
      <c r="B199" s="1" t="n">
        <v>44733</v>
      </c>
      <c r="C199" s="1" t="n">
        <v>45190</v>
      </c>
      <c r="D199" t="inlineStr">
        <is>
          <t>VÄRMLANDS LÄN</t>
        </is>
      </c>
      <c r="E199" t="inlineStr">
        <is>
          <t>KIL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28195-2022</t>
        </is>
      </c>
      <c r="B200" s="1" t="n">
        <v>44746</v>
      </c>
      <c r="C200" s="1" t="n">
        <v>45190</v>
      </c>
      <c r="D200" t="inlineStr">
        <is>
          <t>VÄRMLANDS LÄN</t>
        </is>
      </c>
      <c r="E200" t="inlineStr">
        <is>
          <t>KIL</t>
        </is>
      </c>
      <c r="F200" t="inlineStr">
        <is>
          <t>Bergvik skog väst AB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29615-2022</t>
        </is>
      </c>
      <c r="B201" s="1" t="n">
        <v>44754</v>
      </c>
      <c r="C201" s="1" t="n">
        <v>45190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30951-2022</t>
        </is>
      </c>
      <c r="B202" s="1" t="n">
        <v>44768</v>
      </c>
      <c r="C202" s="1" t="n">
        <v>45190</v>
      </c>
      <c r="D202" t="inlineStr">
        <is>
          <t>VÄRMLANDS LÄN</t>
        </is>
      </c>
      <c r="E202" t="inlineStr">
        <is>
          <t>KIL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31621-2022</t>
        </is>
      </c>
      <c r="B203" s="1" t="n">
        <v>44775</v>
      </c>
      <c r="C203" s="1" t="n">
        <v>45190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33907-2022</t>
        </is>
      </c>
      <c r="B204" s="1" t="n">
        <v>44790</v>
      </c>
      <c r="C204" s="1" t="n">
        <v>45190</v>
      </c>
      <c r="D204" t="inlineStr">
        <is>
          <t>VÄRMLANDS LÄN</t>
        </is>
      </c>
      <c r="E204" t="inlineStr">
        <is>
          <t>KIL</t>
        </is>
      </c>
      <c r="F204" t="inlineStr">
        <is>
          <t>Kommuner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35927-2022</t>
        </is>
      </c>
      <c r="B205" s="1" t="n">
        <v>44802</v>
      </c>
      <c r="C205" s="1" t="n">
        <v>45190</v>
      </c>
      <c r="D205" t="inlineStr">
        <is>
          <t>VÄRMLANDS LÄN</t>
        </is>
      </c>
      <c r="E205" t="inlineStr">
        <is>
          <t>KIL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36296-2022</t>
        </is>
      </c>
      <c r="B206" s="1" t="n">
        <v>44803</v>
      </c>
      <c r="C206" s="1" t="n">
        <v>45190</v>
      </c>
      <c r="D206" t="inlineStr">
        <is>
          <t>VÄRMLANDS LÄN</t>
        </is>
      </c>
      <c r="E206" t="inlineStr">
        <is>
          <t>KIL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37962-2022</t>
        </is>
      </c>
      <c r="B207" s="1" t="n">
        <v>44811</v>
      </c>
      <c r="C207" s="1" t="n">
        <v>45190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37918-2022</t>
        </is>
      </c>
      <c r="B208" s="1" t="n">
        <v>44811</v>
      </c>
      <c r="C208" s="1" t="n">
        <v>45190</v>
      </c>
      <c r="D208" t="inlineStr">
        <is>
          <t>VÄRMLANDS LÄN</t>
        </is>
      </c>
      <c r="E208" t="inlineStr">
        <is>
          <t>KIL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42952-2022</t>
        </is>
      </c>
      <c r="B209" s="1" t="n">
        <v>44833</v>
      </c>
      <c r="C209" s="1" t="n">
        <v>45190</v>
      </c>
      <c r="D209" t="inlineStr">
        <is>
          <t>VÄRMLANDS LÄN</t>
        </is>
      </c>
      <c r="E209" t="inlineStr">
        <is>
          <t>KIL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45773-2022</t>
        </is>
      </c>
      <c r="B210" s="1" t="n">
        <v>44846</v>
      </c>
      <c r="C210" s="1" t="n">
        <v>45190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45776-2022</t>
        </is>
      </c>
      <c r="B211" s="1" t="n">
        <v>44846</v>
      </c>
      <c r="C211" s="1" t="n">
        <v>45190</v>
      </c>
      <c r="D211" t="inlineStr">
        <is>
          <t>VÄRMLANDS LÄN</t>
        </is>
      </c>
      <c r="E211" t="inlineStr">
        <is>
          <t>KIL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46290-2022</t>
        </is>
      </c>
      <c r="B212" s="1" t="n">
        <v>44847</v>
      </c>
      <c r="C212" s="1" t="n">
        <v>45190</v>
      </c>
      <c r="D212" t="inlineStr">
        <is>
          <t>VÄRMLANDS LÄN</t>
        </is>
      </c>
      <c r="E212" t="inlineStr">
        <is>
          <t>KIL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46111-2022</t>
        </is>
      </c>
      <c r="B213" s="1" t="n">
        <v>44847</v>
      </c>
      <c r="C213" s="1" t="n">
        <v>45190</v>
      </c>
      <c r="D213" t="inlineStr">
        <is>
          <t>VÄRMLANDS LÄN</t>
        </is>
      </c>
      <c r="E213" t="inlineStr">
        <is>
          <t>KIL</t>
        </is>
      </c>
      <c r="G213" t="n">
        <v>11.4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46295-2022</t>
        </is>
      </c>
      <c r="B214" s="1" t="n">
        <v>44847</v>
      </c>
      <c r="C214" s="1" t="n">
        <v>45190</v>
      </c>
      <c r="D214" t="inlineStr">
        <is>
          <t>VÄRMLANDS LÄN</t>
        </is>
      </c>
      <c r="E214" t="inlineStr">
        <is>
          <t>KIL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46108-2022</t>
        </is>
      </c>
      <c r="B215" s="1" t="n">
        <v>44847</v>
      </c>
      <c r="C215" s="1" t="n">
        <v>45190</v>
      </c>
      <c r="D215" t="inlineStr">
        <is>
          <t>VÄRMLANDS LÄN</t>
        </is>
      </c>
      <c r="E215" t="inlineStr">
        <is>
          <t>KIL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46117-2022</t>
        </is>
      </c>
      <c r="B216" s="1" t="n">
        <v>44847</v>
      </c>
      <c r="C216" s="1" t="n">
        <v>45190</v>
      </c>
      <c r="D216" t="inlineStr">
        <is>
          <t>VÄRMLANDS LÄN</t>
        </is>
      </c>
      <c r="E216" t="inlineStr">
        <is>
          <t>KIL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47181-2022</t>
        </is>
      </c>
      <c r="B217" s="1" t="n">
        <v>44852</v>
      </c>
      <c r="C217" s="1" t="n">
        <v>45190</v>
      </c>
      <c r="D217" t="inlineStr">
        <is>
          <t>VÄRMLANDS LÄN</t>
        </is>
      </c>
      <c r="E217" t="inlineStr">
        <is>
          <t>KIL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47090-2022</t>
        </is>
      </c>
      <c r="B218" s="1" t="n">
        <v>44852</v>
      </c>
      <c r="C218" s="1" t="n">
        <v>45190</v>
      </c>
      <c r="D218" t="inlineStr">
        <is>
          <t>VÄRMLANDS LÄN</t>
        </is>
      </c>
      <c r="E218" t="inlineStr">
        <is>
          <t>KIL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47817-2022</t>
        </is>
      </c>
      <c r="B219" s="1" t="n">
        <v>44855</v>
      </c>
      <c r="C219" s="1" t="n">
        <v>45190</v>
      </c>
      <c r="D219" t="inlineStr">
        <is>
          <t>VÄRMLANDS LÄN</t>
        </is>
      </c>
      <c r="E219" t="inlineStr">
        <is>
          <t>KIL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52526-2022</t>
        </is>
      </c>
      <c r="B220" s="1" t="n">
        <v>44874</v>
      </c>
      <c r="C220" s="1" t="n">
        <v>45190</v>
      </c>
      <c r="D220" t="inlineStr">
        <is>
          <t>VÄRMLANDS LÄN</t>
        </is>
      </c>
      <c r="E220" t="inlineStr">
        <is>
          <t>KIL</t>
        </is>
      </c>
      <c r="F220" t="inlineStr">
        <is>
          <t>Bergvik skog väst AB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53116-2022</t>
        </is>
      </c>
      <c r="B221" s="1" t="n">
        <v>44876</v>
      </c>
      <c r="C221" s="1" t="n">
        <v>45190</v>
      </c>
      <c r="D221" t="inlineStr">
        <is>
          <t>VÄRMLANDS LÄN</t>
        </is>
      </c>
      <c r="E221" t="inlineStr">
        <is>
          <t>KIL</t>
        </is>
      </c>
      <c r="F221" t="inlineStr">
        <is>
          <t>Bergvik skog väst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56389-2022</t>
        </is>
      </c>
      <c r="B222" s="1" t="n">
        <v>44890</v>
      </c>
      <c r="C222" s="1" t="n">
        <v>45190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57424-2022</t>
        </is>
      </c>
      <c r="B223" s="1" t="n">
        <v>44896</v>
      </c>
      <c r="C223" s="1" t="n">
        <v>45190</v>
      </c>
      <c r="D223" t="inlineStr">
        <is>
          <t>VÄRMLANDS LÄN</t>
        </is>
      </c>
      <c r="E223" t="inlineStr">
        <is>
          <t>KIL</t>
        </is>
      </c>
      <c r="F223" t="inlineStr">
        <is>
          <t>Bergvik skog väst AB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57483-2022</t>
        </is>
      </c>
      <c r="B224" s="1" t="n">
        <v>44896</v>
      </c>
      <c r="C224" s="1" t="n">
        <v>45190</v>
      </c>
      <c r="D224" t="inlineStr">
        <is>
          <t>VÄRMLANDS LÄN</t>
        </is>
      </c>
      <c r="E224" t="inlineStr">
        <is>
          <t>KIL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61243-2022</t>
        </is>
      </c>
      <c r="B225" s="1" t="n">
        <v>44915</v>
      </c>
      <c r="C225" s="1" t="n">
        <v>45190</v>
      </c>
      <c r="D225" t="inlineStr">
        <is>
          <t>VÄRMLANDS LÄN</t>
        </is>
      </c>
      <c r="E225" t="inlineStr">
        <is>
          <t>KIL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3-2023</t>
        </is>
      </c>
      <c r="B226" s="1" t="n">
        <v>44927</v>
      </c>
      <c r="C226" s="1" t="n">
        <v>45190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666-2023</t>
        </is>
      </c>
      <c r="B227" s="1" t="n">
        <v>44930</v>
      </c>
      <c r="C227" s="1" t="n">
        <v>45190</v>
      </c>
      <c r="D227" t="inlineStr">
        <is>
          <t>VÄRMLANDS LÄN</t>
        </is>
      </c>
      <c r="E227" t="inlineStr">
        <is>
          <t>KIL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1320-2023</t>
        </is>
      </c>
      <c r="B228" s="1" t="n">
        <v>44936</v>
      </c>
      <c r="C228" s="1" t="n">
        <v>45190</v>
      </c>
      <c r="D228" t="inlineStr">
        <is>
          <t>VÄRMLANDS LÄN</t>
        </is>
      </c>
      <c r="E228" t="inlineStr">
        <is>
          <t>KIL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45190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2688-2023</t>
        </is>
      </c>
      <c r="B230" s="1" t="n">
        <v>44942</v>
      </c>
      <c r="C230" s="1" t="n">
        <v>45190</v>
      </c>
      <c r="D230" t="inlineStr">
        <is>
          <t>VÄRMLANDS LÄN</t>
        </is>
      </c>
      <c r="E230" t="inlineStr">
        <is>
          <t>KIL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2708-2023</t>
        </is>
      </c>
      <c r="B231" s="1" t="n">
        <v>44942</v>
      </c>
      <c r="C231" s="1" t="n">
        <v>45190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3780-2023</t>
        </is>
      </c>
      <c r="B232" s="1" t="n">
        <v>44951</v>
      </c>
      <c r="C232" s="1" t="n">
        <v>45190</v>
      </c>
      <c r="D232" t="inlineStr">
        <is>
          <t>VÄRMLANDS LÄN</t>
        </is>
      </c>
      <c r="E232" t="inlineStr">
        <is>
          <t>KIL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45190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7407-2023</t>
        </is>
      </c>
      <c r="B234" s="1" t="n">
        <v>44971</v>
      </c>
      <c r="C234" s="1" t="n">
        <v>45190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9783-2023</t>
        </is>
      </c>
      <c r="B235" s="1" t="n">
        <v>44984</v>
      </c>
      <c r="C235" s="1" t="n">
        <v>45190</v>
      </c>
      <c r="D235" t="inlineStr">
        <is>
          <t>VÄRMLANDS LÄN</t>
        </is>
      </c>
      <c r="E235" t="inlineStr">
        <is>
          <t>KIL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10910-2023</t>
        </is>
      </c>
      <c r="B236" s="1" t="n">
        <v>44991</v>
      </c>
      <c r="C236" s="1" t="n">
        <v>45190</v>
      </c>
      <c r="D236" t="inlineStr">
        <is>
          <t>VÄRMLANDS LÄN</t>
        </is>
      </c>
      <c r="E236" t="inlineStr">
        <is>
          <t>KIL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11368-2023</t>
        </is>
      </c>
      <c r="B237" s="1" t="n">
        <v>44993</v>
      </c>
      <c r="C237" s="1" t="n">
        <v>45190</v>
      </c>
      <c r="D237" t="inlineStr">
        <is>
          <t>VÄRMLANDS LÄN</t>
        </is>
      </c>
      <c r="E237" t="inlineStr">
        <is>
          <t>KIL</t>
        </is>
      </c>
      <c r="G237" t="n">
        <v>11.9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12147-2023</t>
        </is>
      </c>
      <c r="B238" s="1" t="n">
        <v>44998</v>
      </c>
      <c r="C238" s="1" t="n">
        <v>45190</v>
      </c>
      <c r="D238" t="inlineStr">
        <is>
          <t>VÄRMLANDS LÄN</t>
        </is>
      </c>
      <c r="E238" t="inlineStr">
        <is>
          <t>KIL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16596-2023</t>
        </is>
      </c>
      <c r="B239" s="1" t="n">
        <v>45030</v>
      </c>
      <c r="C239" s="1" t="n">
        <v>45190</v>
      </c>
      <c r="D239" t="inlineStr">
        <is>
          <t>VÄRMLANDS LÄN</t>
        </is>
      </c>
      <c r="E239" t="inlineStr">
        <is>
          <t>KIL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17477-2023</t>
        </is>
      </c>
      <c r="B240" s="1" t="n">
        <v>45034</v>
      </c>
      <c r="C240" s="1" t="n">
        <v>45190</v>
      </c>
      <c r="D240" t="inlineStr">
        <is>
          <t>VÄRMLANDS LÄN</t>
        </is>
      </c>
      <c r="E240" t="inlineStr">
        <is>
          <t>KIL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17557-2023</t>
        </is>
      </c>
      <c r="B241" s="1" t="n">
        <v>45036</v>
      </c>
      <c r="C241" s="1" t="n">
        <v>45190</v>
      </c>
      <c r="D241" t="inlineStr">
        <is>
          <t>VÄRMLANDS LÄN</t>
        </is>
      </c>
      <c r="E241" t="inlineStr">
        <is>
          <t>KIL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17564-2023</t>
        </is>
      </c>
      <c r="B242" s="1" t="n">
        <v>45036</v>
      </c>
      <c r="C242" s="1" t="n">
        <v>45190</v>
      </c>
      <c r="D242" t="inlineStr">
        <is>
          <t>VÄRMLANDS LÄN</t>
        </is>
      </c>
      <c r="E242" t="inlineStr">
        <is>
          <t>KIL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17579-2023</t>
        </is>
      </c>
      <c r="B243" s="1" t="n">
        <v>45036</v>
      </c>
      <c r="C243" s="1" t="n">
        <v>45190</v>
      </c>
      <c r="D243" t="inlineStr">
        <is>
          <t>VÄRMLANDS LÄN</t>
        </is>
      </c>
      <c r="E243" t="inlineStr">
        <is>
          <t>KIL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17810-2023</t>
        </is>
      </c>
      <c r="B244" s="1" t="n">
        <v>45037</v>
      </c>
      <c r="C244" s="1" t="n">
        <v>45190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18336-2023</t>
        </is>
      </c>
      <c r="B245" s="1" t="n">
        <v>45041</v>
      </c>
      <c r="C245" s="1" t="n">
        <v>45190</v>
      </c>
      <c r="D245" t="inlineStr">
        <is>
          <t>VÄRMLANDS LÄN</t>
        </is>
      </c>
      <c r="E245" t="inlineStr">
        <is>
          <t>KIL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20477-2023</t>
        </is>
      </c>
      <c r="B246" s="1" t="n">
        <v>45057</v>
      </c>
      <c r="C246" s="1" t="n">
        <v>45190</v>
      </c>
      <c r="D246" t="inlineStr">
        <is>
          <t>VÄRMLANDS LÄN</t>
        </is>
      </c>
      <c r="E246" t="inlineStr">
        <is>
          <t>KIL</t>
        </is>
      </c>
      <c r="F246" t="inlineStr">
        <is>
          <t>Bergvik skog väst AB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20697-2023</t>
        </is>
      </c>
      <c r="B247" s="1" t="n">
        <v>45058</v>
      </c>
      <c r="C247" s="1" t="n">
        <v>45190</v>
      </c>
      <c r="D247" t="inlineStr">
        <is>
          <t>VÄRMLANDS LÄN</t>
        </is>
      </c>
      <c r="E247" t="inlineStr">
        <is>
          <t>KIL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20686-2023</t>
        </is>
      </c>
      <c r="B248" s="1" t="n">
        <v>45058</v>
      </c>
      <c r="C248" s="1" t="n">
        <v>45190</v>
      </c>
      <c r="D248" t="inlineStr">
        <is>
          <t>VÄRMLANDS LÄN</t>
        </is>
      </c>
      <c r="E248" t="inlineStr">
        <is>
          <t>KIL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23368-2023</t>
        </is>
      </c>
      <c r="B249" s="1" t="n">
        <v>45076</v>
      </c>
      <c r="C249" s="1" t="n">
        <v>45190</v>
      </c>
      <c r="D249" t="inlineStr">
        <is>
          <t>VÄRMLANDS LÄN</t>
        </is>
      </c>
      <c r="E249" t="inlineStr">
        <is>
          <t>KIL</t>
        </is>
      </c>
      <c r="F249" t="inlineStr">
        <is>
          <t>Bergvik skog väst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23795-2023</t>
        </is>
      </c>
      <c r="B250" s="1" t="n">
        <v>45078</v>
      </c>
      <c r="C250" s="1" t="n">
        <v>45190</v>
      </c>
      <c r="D250" t="inlineStr">
        <is>
          <t>VÄRMLANDS LÄN</t>
        </is>
      </c>
      <c r="E250" t="inlineStr">
        <is>
          <t>KIL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23796-2023</t>
        </is>
      </c>
      <c r="B251" s="1" t="n">
        <v>45078</v>
      </c>
      <c r="C251" s="1" t="n">
        <v>45190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23794-2023</t>
        </is>
      </c>
      <c r="B252" s="1" t="n">
        <v>45078</v>
      </c>
      <c r="C252" s="1" t="n">
        <v>45190</v>
      </c>
      <c r="D252" t="inlineStr">
        <is>
          <t>VÄRMLANDS LÄN</t>
        </is>
      </c>
      <c r="E252" t="inlineStr">
        <is>
          <t>KIL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26213-2023</t>
        </is>
      </c>
      <c r="B253" s="1" t="n">
        <v>45091</v>
      </c>
      <c r="C253" s="1" t="n">
        <v>45190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26269-2023</t>
        </is>
      </c>
      <c r="B254" s="1" t="n">
        <v>45091</v>
      </c>
      <c r="C254" s="1" t="n">
        <v>45190</v>
      </c>
      <c r="D254" t="inlineStr">
        <is>
          <t>VÄRMLANDS LÄN</t>
        </is>
      </c>
      <c r="E254" t="inlineStr">
        <is>
          <t>KIL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26853-2023</t>
        </is>
      </c>
      <c r="B255" s="1" t="n">
        <v>45093</v>
      </c>
      <c r="C255" s="1" t="n">
        <v>45190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26837-2023</t>
        </is>
      </c>
      <c r="B256" s="1" t="n">
        <v>45093</v>
      </c>
      <c r="C256" s="1" t="n">
        <v>45190</v>
      </c>
      <c r="D256" t="inlineStr">
        <is>
          <t>VÄRMLANDS LÄN</t>
        </is>
      </c>
      <c r="E256" t="inlineStr">
        <is>
          <t>KIL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26849-2023</t>
        </is>
      </c>
      <c r="B257" s="1" t="n">
        <v>45093</v>
      </c>
      <c r="C257" s="1" t="n">
        <v>45190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29283-2023</t>
        </is>
      </c>
      <c r="B258" s="1" t="n">
        <v>45098</v>
      </c>
      <c r="C258" s="1" t="n">
        <v>45190</v>
      </c>
      <c r="D258" t="inlineStr">
        <is>
          <t>VÄRMLANDS LÄN</t>
        </is>
      </c>
      <c r="E258" t="inlineStr">
        <is>
          <t>KIL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32806-2023</t>
        </is>
      </c>
      <c r="B259" s="1" t="n">
        <v>45109</v>
      </c>
      <c r="C259" s="1" t="n">
        <v>45190</v>
      </c>
      <c r="D259" t="inlineStr">
        <is>
          <t>VÄRMLANDS LÄN</t>
        </is>
      </c>
      <c r="E259" t="inlineStr">
        <is>
          <t>KIL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32842-2023</t>
        </is>
      </c>
      <c r="B260" s="1" t="n">
        <v>45109</v>
      </c>
      <c r="C260" s="1" t="n">
        <v>45190</v>
      </c>
      <c r="D260" t="inlineStr">
        <is>
          <t>VÄRMLANDS LÄN</t>
        </is>
      </c>
      <c r="E260" t="inlineStr">
        <is>
          <t>KIL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32270-2023</t>
        </is>
      </c>
      <c r="B261" s="1" t="n">
        <v>45109</v>
      </c>
      <c r="C261" s="1" t="n">
        <v>45190</v>
      </c>
      <c r="D261" t="inlineStr">
        <is>
          <t>VÄRMLANDS LÄN</t>
        </is>
      </c>
      <c r="E261" t="inlineStr">
        <is>
          <t>KIL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32839-2023</t>
        </is>
      </c>
      <c r="B262" s="1" t="n">
        <v>45109</v>
      </c>
      <c r="C262" s="1" t="n">
        <v>45190</v>
      </c>
      <c r="D262" t="inlineStr">
        <is>
          <t>VÄRMLANDS LÄN</t>
        </is>
      </c>
      <c r="E262" t="inlineStr">
        <is>
          <t>KIL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30599-2023</t>
        </is>
      </c>
      <c r="B263" s="1" t="n">
        <v>45112</v>
      </c>
      <c r="C263" s="1" t="n">
        <v>45190</v>
      </c>
      <c r="D263" t="inlineStr">
        <is>
          <t>VÄRMLANDS LÄN</t>
        </is>
      </c>
      <c r="E263" t="inlineStr">
        <is>
          <t>KIL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32558-2023</t>
        </is>
      </c>
      <c r="B264" s="1" t="n">
        <v>45121</v>
      </c>
      <c r="C264" s="1" t="n">
        <v>45190</v>
      </c>
      <c r="D264" t="inlineStr">
        <is>
          <t>VÄRMLANDS LÄN</t>
        </is>
      </c>
      <c r="E264" t="inlineStr">
        <is>
          <t>KIL</t>
        </is>
      </c>
      <c r="F264" t="inlineStr">
        <is>
          <t>Bergvik skog väst AB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32599-2023</t>
        </is>
      </c>
      <c r="B265" s="1" t="n">
        <v>45121</v>
      </c>
      <c r="C265" s="1" t="n">
        <v>45190</v>
      </c>
      <c r="D265" t="inlineStr">
        <is>
          <t>VÄRMLANDS LÄN</t>
        </is>
      </c>
      <c r="E265" t="inlineStr">
        <is>
          <t>KIL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33940-2023</t>
        </is>
      </c>
      <c r="B266" s="1" t="n">
        <v>45124</v>
      </c>
      <c r="C266" s="1" t="n">
        <v>45190</v>
      </c>
      <c r="D266" t="inlineStr">
        <is>
          <t>VÄRMLANDS LÄN</t>
        </is>
      </c>
      <c r="E266" t="inlineStr">
        <is>
          <t>KIL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34358-2023</t>
        </is>
      </c>
      <c r="B267" s="1" t="n">
        <v>45139</v>
      </c>
      <c r="C267" s="1" t="n">
        <v>45190</v>
      </c>
      <c r="D267" t="inlineStr">
        <is>
          <t>VÄRMLANDS LÄN</t>
        </is>
      </c>
      <c r="E267" t="inlineStr">
        <is>
          <t>KIL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38756-2023</t>
        </is>
      </c>
      <c r="B268" s="1" t="n">
        <v>45163</v>
      </c>
      <c r="C268" s="1" t="n">
        <v>45190</v>
      </c>
      <c r="D268" t="inlineStr">
        <is>
          <t>VÄRMLANDS LÄN</t>
        </is>
      </c>
      <c r="E268" t="inlineStr">
        <is>
          <t>KIL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38760-2023</t>
        </is>
      </c>
      <c r="B269" s="1" t="n">
        <v>45163</v>
      </c>
      <c r="C269" s="1" t="n">
        <v>45190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39492-2023</t>
        </is>
      </c>
      <c r="B270" s="1" t="n">
        <v>45166</v>
      </c>
      <c r="C270" s="1" t="n">
        <v>45190</v>
      </c>
      <c r="D270" t="inlineStr">
        <is>
          <t>VÄRMLANDS LÄN</t>
        </is>
      </c>
      <c r="E270" t="inlineStr">
        <is>
          <t>KIL</t>
        </is>
      </c>
      <c r="F270" t="inlineStr">
        <is>
          <t>Kyrkan</t>
        </is>
      </c>
      <c r="G270" t="n">
        <v>24.9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39512-2023</t>
        </is>
      </c>
      <c r="B271" s="1" t="n">
        <v>45166</v>
      </c>
      <c r="C271" s="1" t="n">
        <v>45190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2023-09-21T06:51:06Z</dcterms:created>
  <dcterms:modified xmlns:dcterms="http://purl.org/dc/terms/" xmlns:xsi="http://www.w3.org/2001/XMLSchema-instance" xsi:type="dcterms:W3CDTF">2023-09-21T06:51:06Z</dcterms:modified>
</cp:coreProperties>
</file>