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45189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9801-2019.xlsx", "A 9801-2019")</f>
        <v/>
      </c>
      <c r="T2">
        <f>HYPERLINK("https://klasma.github.io/Logging_LJUNGBY/kartor/A 9801-2019.png", "A 9801-2019")</f>
        <v/>
      </c>
      <c r="V2">
        <f>HYPERLINK("https://klasma.github.io/Logging_LJUNGBY/klagomål/A 9801-2019.docx", "A 9801-2019")</f>
        <v/>
      </c>
      <c r="W2">
        <f>HYPERLINK("https://klasma.github.io/Logging_LJUNGBY/klagomålsmail/A 9801-2019.docx", "A 9801-2019")</f>
        <v/>
      </c>
      <c r="X2">
        <f>HYPERLINK("https://klasma.github.io/Logging_LJUNGBY/tillsyn/A 9801-2019.docx", "A 9801-2019")</f>
        <v/>
      </c>
      <c r="Y2">
        <f>HYPERLINK("https://klasma.github.io/Logging_LJUNGBY/tillsynsmail/A 9801-2019.docx", "A 9801-2019")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45189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42551-2018.xlsx", "A 42551-2018")</f>
        <v/>
      </c>
      <c r="T3">
        <f>HYPERLINK("https://klasma.github.io/Logging_LJUNGBY/kartor/A 42551-2018.png", "A 42551-2018")</f>
        <v/>
      </c>
      <c r="V3">
        <f>HYPERLINK("https://klasma.github.io/Logging_LJUNGBY/klagomål/A 42551-2018.docx", "A 42551-2018")</f>
        <v/>
      </c>
      <c r="W3">
        <f>HYPERLINK("https://klasma.github.io/Logging_LJUNGBY/klagomålsmail/A 42551-2018.docx", "A 42551-2018")</f>
        <v/>
      </c>
      <c r="X3">
        <f>HYPERLINK("https://klasma.github.io/Logging_LJUNGBY/tillsyn/A 42551-2018.docx", "A 42551-2018")</f>
        <v/>
      </c>
      <c r="Y3">
        <f>HYPERLINK("https://klasma.github.io/Logging_LJUNGBY/tillsynsmail/A 42551-2018.docx", "A 42551-2018")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45189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51646-2019.xlsx", "A 51646-2019")</f>
        <v/>
      </c>
      <c r="T4">
        <f>HYPERLINK("https://klasma.github.io/Logging_LJUNGBY/kartor/A 51646-2019.png", "A 51646-2019")</f>
        <v/>
      </c>
      <c r="U4">
        <f>HYPERLINK("https://klasma.github.io/Logging_LJUNGBY/knärot/A 51646-2019.png", "A 51646-2019")</f>
        <v/>
      </c>
      <c r="V4">
        <f>HYPERLINK("https://klasma.github.io/Logging_LJUNGBY/klagomål/A 51646-2019.docx", "A 51646-2019")</f>
        <v/>
      </c>
      <c r="W4">
        <f>HYPERLINK("https://klasma.github.io/Logging_LJUNGBY/klagomålsmail/A 51646-2019.docx", "A 51646-2019")</f>
        <v/>
      </c>
      <c r="X4">
        <f>HYPERLINK("https://klasma.github.io/Logging_LJUNGBY/tillsyn/A 51646-2019.docx", "A 51646-2019")</f>
        <v/>
      </c>
      <c r="Y4">
        <f>HYPERLINK("https://klasma.github.io/Logging_LJUNGBY/tillsynsmail/A 51646-2019.docx", "A 51646-2019")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45189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59861-2018.xlsx", "A 59861-2018")</f>
        <v/>
      </c>
      <c r="T5">
        <f>HYPERLINK("https://klasma.github.io/Logging_LJUNGBY/kartor/A 59861-2018.png", "A 59861-2018")</f>
        <v/>
      </c>
      <c r="V5">
        <f>HYPERLINK("https://klasma.github.io/Logging_LJUNGBY/klagomål/A 59861-2018.docx", "A 59861-2018")</f>
        <v/>
      </c>
      <c r="W5">
        <f>HYPERLINK("https://klasma.github.io/Logging_LJUNGBY/klagomålsmail/A 59861-2018.docx", "A 59861-2018")</f>
        <v/>
      </c>
      <c r="X5">
        <f>HYPERLINK("https://klasma.github.io/Logging_LJUNGBY/tillsyn/A 59861-2018.docx", "A 59861-2018")</f>
        <v/>
      </c>
      <c r="Y5">
        <f>HYPERLINK("https://klasma.github.io/Logging_LJUNGBY/tillsynsmail/A 59861-2018.docx", "A 59861-2018")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45189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17321-2019.xlsx", "A 17321-2019")</f>
        <v/>
      </c>
      <c r="T6">
        <f>HYPERLINK("https://klasma.github.io/Logging_LJUNGBY/kartor/A 17321-2019.png", "A 17321-2019")</f>
        <v/>
      </c>
      <c r="U6">
        <f>HYPERLINK("https://klasma.github.io/Logging_LJUNGBY/knärot/A 17321-2019.png", "A 17321-2019")</f>
        <v/>
      </c>
      <c r="V6">
        <f>HYPERLINK("https://klasma.github.io/Logging_LJUNGBY/klagomål/A 17321-2019.docx", "A 17321-2019")</f>
        <v/>
      </c>
      <c r="W6">
        <f>HYPERLINK("https://klasma.github.io/Logging_LJUNGBY/klagomålsmail/A 17321-2019.docx", "A 17321-2019")</f>
        <v/>
      </c>
      <c r="X6">
        <f>HYPERLINK("https://klasma.github.io/Logging_LJUNGBY/tillsyn/A 17321-2019.docx", "A 17321-2019")</f>
        <v/>
      </c>
      <c r="Y6">
        <f>HYPERLINK("https://klasma.github.io/Logging_LJUNGBY/tillsynsmail/A 17321-2019.docx", "A 17321-2019")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45189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41523-2019.xlsx", "A 41523-2019")</f>
        <v/>
      </c>
      <c r="T7">
        <f>HYPERLINK("https://klasma.github.io/Logging_LJUNGBY/kartor/A 41523-2019.png", "A 41523-2019")</f>
        <v/>
      </c>
      <c r="V7">
        <f>HYPERLINK("https://klasma.github.io/Logging_LJUNGBY/klagomål/A 41523-2019.docx", "A 41523-2019")</f>
        <v/>
      </c>
      <c r="W7">
        <f>HYPERLINK("https://klasma.github.io/Logging_LJUNGBY/klagomålsmail/A 41523-2019.docx", "A 41523-2019")</f>
        <v/>
      </c>
      <c r="X7">
        <f>HYPERLINK("https://klasma.github.io/Logging_LJUNGBY/tillsyn/A 41523-2019.docx", "A 41523-2019")</f>
        <v/>
      </c>
      <c r="Y7">
        <f>HYPERLINK("https://klasma.github.io/Logging_LJUNGBY/tillsynsmail/A 41523-2019.docx", "A 41523-2019")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45189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48017-2019.xlsx", "A 48017-2019")</f>
        <v/>
      </c>
      <c r="T8">
        <f>HYPERLINK("https://klasma.github.io/Logging_LJUNGBY/kartor/A 48017-2019.png", "A 48017-2019")</f>
        <v/>
      </c>
      <c r="V8">
        <f>HYPERLINK("https://klasma.github.io/Logging_LJUNGBY/klagomål/A 48017-2019.docx", "A 48017-2019")</f>
        <v/>
      </c>
      <c r="W8">
        <f>HYPERLINK("https://klasma.github.io/Logging_LJUNGBY/klagomålsmail/A 48017-2019.docx", "A 48017-2019")</f>
        <v/>
      </c>
      <c r="X8">
        <f>HYPERLINK("https://klasma.github.io/Logging_LJUNGBY/tillsyn/A 48017-2019.docx", "A 48017-2019")</f>
        <v/>
      </c>
      <c r="Y8">
        <f>HYPERLINK("https://klasma.github.io/Logging_LJUNGBY/tillsynsmail/A 48017-2019.docx", "A 48017-2019")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45189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51645-2019.xlsx", "A 51645-2019")</f>
        <v/>
      </c>
      <c r="T9">
        <f>HYPERLINK("https://klasma.github.io/Logging_LJUNGBY/kartor/A 51645-2019.png", "A 51645-2019")</f>
        <v/>
      </c>
      <c r="U9">
        <f>HYPERLINK("https://klasma.github.io/Logging_LJUNGBY/knärot/A 51645-2019.png", "A 51645-2019")</f>
        <v/>
      </c>
      <c r="V9">
        <f>HYPERLINK("https://klasma.github.io/Logging_LJUNGBY/klagomål/A 51645-2019.docx", "A 51645-2019")</f>
        <v/>
      </c>
      <c r="W9">
        <f>HYPERLINK("https://klasma.github.io/Logging_LJUNGBY/klagomålsmail/A 51645-2019.docx", "A 51645-2019")</f>
        <v/>
      </c>
      <c r="X9">
        <f>HYPERLINK("https://klasma.github.io/Logging_LJUNGBY/tillsyn/A 51645-2019.docx", "A 51645-2019")</f>
        <v/>
      </c>
      <c r="Y9">
        <f>HYPERLINK("https://klasma.github.io/Logging_LJUNGBY/tillsynsmail/A 51645-2019.docx", "A 51645-2019")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45189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2988-2021.xlsx", "A 2988-2021")</f>
        <v/>
      </c>
      <c r="T10">
        <f>HYPERLINK("https://klasma.github.io/Logging_LJUNGBY/kartor/A 2988-2021.png", "A 2988-2021")</f>
        <v/>
      </c>
      <c r="U10">
        <f>HYPERLINK("https://klasma.github.io/Logging_LJUNGBY/knärot/A 2988-2021.png", "A 2988-2021")</f>
        <v/>
      </c>
      <c r="V10">
        <f>HYPERLINK("https://klasma.github.io/Logging_LJUNGBY/klagomål/A 2988-2021.docx", "A 2988-2021")</f>
        <v/>
      </c>
      <c r="W10">
        <f>HYPERLINK("https://klasma.github.io/Logging_LJUNGBY/klagomålsmail/A 2988-2021.docx", "A 2988-2021")</f>
        <v/>
      </c>
      <c r="X10">
        <f>HYPERLINK("https://klasma.github.io/Logging_LJUNGBY/tillsyn/A 2988-2021.docx", "A 2988-2021")</f>
        <v/>
      </c>
      <c r="Y10">
        <f>HYPERLINK("https://klasma.github.io/Logging_LJUNGBY/tillsynsmail/A 2988-2021.docx", "A 2988-2021")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45189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10670-2021.xlsx", "A 10670-2021")</f>
        <v/>
      </c>
      <c r="T11">
        <f>HYPERLINK("https://klasma.github.io/Logging_LJUNGBY/kartor/A 10670-2021.png", "A 10670-2021")</f>
        <v/>
      </c>
      <c r="V11">
        <f>HYPERLINK("https://klasma.github.io/Logging_LJUNGBY/klagomål/A 10670-2021.docx", "A 10670-2021")</f>
        <v/>
      </c>
      <c r="W11">
        <f>HYPERLINK("https://klasma.github.io/Logging_LJUNGBY/klagomålsmail/A 10670-2021.docx", "A 10670-2021")</f>
        <v/>
      </c>
      <c r="X11">
        <f>HYPERLINK("https://klasma.github.io/Logging_LJUNGBY/tillsyn/A 10670-2021.docx", "A 10670-2021")</f>
        <v/>
      </c>
      <c r="Y11">
        <f>HYPERLINK("https://klasma.github.io/Logging_LJUNGBY/tillsynsmail/A 10670-2021.docx", "A 10670-2021")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45189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25716-2021.xlsx", "A 25716-2021")</f>
        <v/>
      </c>
      <c r="T12">
        <f>HYPERLINK("https://klasma.github.io/Logging_LJUNGBY/kartor/A 25716-2021.png", "A 25716-2021")</f>
        <v/>
      </c>
      <c r="U12">
        <f>HYPERLINK("https://klasma.github.io/Logging_LJUNGBY/knärot/A 25716-2021.png", "A 25716-2021")</f>
        <v/>
      </c>
      <c r="V12">
        <f>HYPERLINK("https://klasma.github.io/Logging_LJUNGBY/klagomål/A 25716-2021.docx", "A 25716-2021")</f>
        <v/>
      </c>
      <c r="W12">
        <f>HYPERLINK("https://klasma.github.io/Logging_LJUNGBY/klagomålsmail/A 25716-2021.docx", "A 25716-2021")</f>
        <v/>
      </c>
      <c r="X12">
        <f>HYPERLINK("https://klasma.github.io/Logging_LJUNGBY/tillsyn/A 25716-2021.docx", "A 25716-2021")</f>
        <v/>
      </c>
      <c r="Y12">
        <f>HYPERLINK("https://klasma.github.io/Logging_LJUNGBY/tillsynsmail/A 25716-2021.docx", "A 25716-2021")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45189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8314-2022.xlsx", "A 8314-2022")</f>
        <v/>
      </c>
      <c r="T13">
        <f>HYPERLINK("https://klasma.github.io/Logging_LJUNGBY/kartor/A 8314-2022.png", "A 8314-2022")</f>
        <v/>
      </c>
      <c r="V13">
        <f>HYPERLINK("https://klasma.github.io/Logging_LJUNGBY/klagomål/A 8314-2022.docx", "A 8314-2022")</f>
        <v/>
      </c>
      <c r="W13">
        <f>HYPERLINK("https://klasma.github.io/Logging_LJUNGBY/klagomålsmail/A 8314-2022.docx", "A 8314-2022")</f>
        <v/>
      </c>
      <c r="X13">
        <f>HYPERLINK("https://klasma.github.io/Logging_LJUNGBY/tillsyn/A 8314-2022.docx", "A 8314-2022")</f>
        <v/>
      </c>
      <c r="Y13">
        <f>HYPERLINK("https://klasma.github.io/Logging_LJUNGBY/tillsynsmail/A 8314-2022.docx", "A 8314-2022")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45189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11855-2023.xlsx", "A 11855-2023")</f>
        <v/>
      </c>
      <c r="T14">
        <f>HYPERLINK("https://klasma.github.io/Logging_LJUNGBY/kartor/A 11855-2023.png", "A 11855-2023")</f>
        <v/>
      </c>
      <c r="V14">
        <f>HYPERLINK("https://klasma.github.io/Logging_LJUNGBY/klagomål/A 11855-2023.docx", "A 11855-2023")</f>
        <v/>
      </c>
      <c r="W14">
        <f>HYPERLINK("https://klasma.github.io/Logging_LJUNGBY/klagomålsmail/A 11855-2023.docx", "A 11855-2023")</f>
        <v/>
      </c>
      <c r="X14">
        <f>HYPERLINK("https://klasma.github.io/Logging_LJUNGBY/tillsyn/A 11855-2023.docx", "A 11855-2023")</f>
        <v/>
      </c>
      <c r="Y14">
        <f>HYPERLINK("https://klasma.github.io/Logging_LJUNGBY/tillsynsmail/A 11855-2023.docx", "A 11855-2023")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45189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24024-2023.xlsx", "A 24024-2023")</f>
        <v/>
      </c>
      <c r="T15">
        <f>HYPERLINK("https://klasma.github.io/Logging_LJUNGBY/kartor/A 24024-2023.png", "A 24024-2023")</f>
        <v/>
      </c>
      <c r="V15">
        <f>HYPERLINK("https://klasma.github.io/Logging_LJUNGBY/klagomål/A 24024-2023.docx", "A 24024-2023")</f>
        <v/>
      </c>
      <c r="W15">
        <f>HYPERLINK("https://klasma.github.io/Logging_LJUNGBY/klagomålsmail/A 24024-2023.docx", "A 24024-2023")</f>
        <v/>
      </c>
      <c r="X15">
        <f>HYPERLINK("https://klasma.github.io/Logging_LJUNGBY/tillsyn/A 24024-2023.docx", "A 24024-2023")</f>
        <v/>
      </c>
      <c r="Y15">
        <f>HYPERLINK("https://klasma.github.io/Logging_LJUNGBY/tillsynsmail/A 24024-2023.docx", "A 24024-2023")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45189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24031-2023.xlsx", "A 24031-2023")</f>
        <v/>
      </c>
      <c r="T16">
        <f>HYPERLINK("https://klasma.github.io/Logging_LJUNGBY/kartor/A 24031-2023.png", "A 24031-2023")</f>
        <v/>
      </c>
      <c r="V16">
        <f>HYPERLINK("https://klasma.github.io/Logging_LJUNGBY/klagomål/A 24031-2023.docx", "A 24031-2023")</f>
        <v/>
      </c>
      <c r="W16">
        <f>HYPERLINK("https://klasma.github.io/Logging_LJUNGBY/klagomålsmail/A 24031-2023.docx", "A 24031-2023")</f>
        <v/>
      </c>
      <c r="X16">
        <f>HYPERLINK("https://klasma.github.io/Logging_LJUNGBY/tillsyn/A 24031-2023.docx", "A 24031-2023")</f>
        <v/>
      </c>
      <c r="Y16">
        <f>HYPERLINK("https://klasma.github.io/Logging_LJUNGBY/tillsynsmail/A 24031-2023.docx", "A 24031-2023")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45189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48695-2018.xlsx", "A 48695-2018")</f>
        <v/>
      </c>
      <c r="T17">
        <f>HYPERLINK("https://klasma.github.io/Logging_LJUNGBY/kartor/A 48695-2018.png", "A 48695-2018")</f>
        <v/>
      </c>
      <c r="V17">
        <f>HYPERLINK("https://klasma.github.io/Logging_LJUNGBY/klagomål/A 48695-2018.docx", "A 48695-2018")</f>
        <v/>
      </c>
      <c r="W17">
        <f>HYPERLINK("https://klasma.github.io/Logging_LJUNGBY/klagomålsmail/A 48695-2018.docx", "A 48695-2018")</f>
        <v/>
      </c>
      <c r="X17">
        <f>HYPERLINK("https://klasma.github.io/Logging_LJUNGBY/tillsyn/A 48695-2018.docx", "A 48695-2018")</f>
        <v/>
      </c>
      <c r="Y17">
        <f>HYPERLINK("https://klasma.github.io/Logging_LJUNGBY/tillsynsmail/A 48695-2018.docx", "A 48695-2018")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45189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10169-2019.xlsx", "A 10169-2019")</f>
        <v/>
      </c>
      <c r="T18">
        <f>HYPERLINK("https://klasma.github.io/Logging_LJUNGBY/kartor/A 10169-2019.png", "A 10169-2019")</f>
        <v/>
      </c>
      <c r="V18">
        <f>HYPERLINK("https://klasma.github.io/Logging_LJUNGBY/klagomål/A 10169-2019.docx", "A 10169-2019")</f>
        <v/>
      </c>
      <c r="W18">
        <f>HYPERLINK("https://klasma.github.io/Logging_LJUNGBY/klagomålsmail/A 10169-2019.docx", "A 10169-2019")</f>
        <v/>
      </c>
      <c r="X18">
        <f>HYPERLINK("https://klasma.github.io/Logging_LJUNGBY/tillsyn/A 10169-2019.docx", "A 10169-2019")</f>
        <v/>
      </c>
      <c r="Y18">
        <f>HYPERLINK("https://klasma.github.io/Logging_LJUNGBY/tillsynsmail/A 10169-2019.docx", "A 10169-2019")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45189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17331-2019.xlsx", "A 17331-2019")</f>
        <v/>
      </c>
      <c r="T19">
        <f>HYPERLINK("https://klasma.github.io/Logging_LJUNGBY/kartor/A 17331-2019.png", "A 17331-2019")</f>
        <v/>
      </c>
      <c r="U19">
        <f>HYPERLINK("https://klasma.github.io/Logging_LJUNGBY/knärot/A 17331-2019.png", "A 17331-2019")</f>
        <v/>
      </c>
      <c r="V19">
        <f>HYPERLINK("https://klasma.github.io/Logging_LJUNGBY/klagomål/A 17331-2019.docx", "A 17331-2019")</f>
        <v/>
      </c>
      <c r="W19">
        <f>HYPERLINK("https://klasma.github.io/Logging_LJUNGBY/klagomålsmail/A 17331-2019.docx", "A 17331-2019")</f>
        <v/>
      </c>
      <c r="X19">
        <f>HYPERLINK("https://klasma.github.io/Logging_LJUNGBY/tillsyn/A 17331-2019.docx", "A 17331-2019")</f>
        <v/>
      </c>
      <c r="Y19">
        <f>HYPERLINK("https://klasma.github.io/Logging_LJUNGBY/tillsynsmail/A 17331-2019.docx", "A 17331-2019")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45189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54638-2019.xlsx", "A 54638-2019")</f>
        <v/>
      </c>
      <c r="T20">
        <f>HYPERLINK("https://klasma.github.io/Logging_LJUNGBY/kartor/A 54638-2019.png", "A 54638-2019")</f>
        <v/>
      </c>
      <c r="V20">
        <f>HYPERLINK("https://klasma.github.io/Logging_LJUNGBY/klagomål/A 54638-2019.docx", "A 54638-2019")</f>
        <v/>
      </c>
      <c r="W20">
        <f>HYPERLINK("https://klasma.github.io/Logging_LJUNGBY/klagomålsmail/A 54638-2019.docx", "A 54638-2019")</f>
        <v/>
      </c>
      <c r="X20">
        <f>HYPERLINK("https://klasma.github.io/Logging_LJUNGBY/tillsyn/A 54638-2019.docx", "A 54638-2019")</f>
        <v/>
      </c>
      <c r="Y20">
        <f>HYPERLINK("https://klasma.github.io/Logging_LJUNGBY/tillsynsmail/A 54638-2019.docx", "A 54638-2019")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45189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62203-2019.xlsx", "A 62203-2019")</f>
        <v/>
      </c>
      <c r="T21">
        <f>HYPERLINK("https://klasma.github.io/Logging_LJUNGBY/kartor/A 62203-2019.png", "A 62203-2019")</f>
        <v/>
      </c>
      <c r="V21">
        <f>HYPERLINK("https://klasma.github.io/Logging_LJUNGBY/klagomål/A 62203-2019.docx", "A 62203-2019")</f>
        <v/>
      </c>
      <c r="W21">
        <f>HYPERLINK("https://klasma.github.io/Logging_LJUNGBY/klagomålsmail/A 62203-2019.docx", "A 62203-2019")</f>
        <v/>
      </c>
      <c r="X21">
        <f>HYPERLINK("https://klasma.github.io/Logging_LJUNGBY/tillsyn/A 62203-2019.docx", "A 62203-2019")</f>
        <v/>
      </c>
      <c r="Y21">
        <f>HYPERLINK("https://klasma.github.io/Logging_LJUNGBY/tillsynsmail/A 62203-2019.docx", "A 62203-2019")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45189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59685-2020.xlsx", "A 59685-2020")</f>
        <v/>
      </c>
      <c r="T22">
        <f>HYPERLINK("https://klasma.github.io/Logging_LJUNGBY/kartor/A 59685-2020.png", "A 59685-2020")</f>
        <v/>
      </c>
      <c r="V22">
        <f>HYPERLINK("https://klasma.github.io/Logging_LJUNGBY/klagomål/A 59685-2020.docx", "A 59685-2020")</f>
        <v/>
      </c>
      <c r="W22">
        <f>HYPERLINK("https://klasma.github.io/Logging_LJUNGBY/klagomålsmail/A 59685-2020.docx", "A 59685-2020")</f>
        <v/>
      </c>
      <c r="X22">
        <f>HYPERLINK("https://klasma.github.io/Logging_LJUNGBY/tillsyn/A 59685-2020.docx", "A 59685-2020")</f>
        <v/>
      </c>
      <c r="Y22">
        <f>HYPERLINK("https://klasma.github.io/Logging_LJUNGBY/tillsynsmail/A 59685-2020.docx", "A 59685-2020")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45189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6165-2021.xlsx", "A 6165-2021")</f>
        <v/>
      </c>
      <c r="T23">
        <f>HYPERLINK("https://klasma.github.io/Logging_LJUNGBY/kartor/A 6165-2021.png", "A 6165-2021")</f>
        <v/>
      </c>
      <c r="V23">
        <f>HYPERLINK("https://klasma.github.io/Logging_LJUNGBY/klagomål/A 6165-2021.docx", "A 6165-2021")</f>
        <v/>
      </c>
      <c r="W23">
        <f>HYPERLINK("https://klasma.github.io/Logging_LJUNGBY/klagomålsmail/A 6165-2021.docx", "A 6165-2021")</f>
        <v/>
      </c>
      <c r="X23">
        <f>HYPERLINK("https://klasma.github.io/Logging_LJUNGBY/tillsyn/A 6165-2021.docx", "A 6165-2021")</f>
        <v/>
      </c>
      <c r="Y23">
        <f>HYPERLINK("https://klasma.github.io/Logging_LJUNGBY/tillsynsmail/A 6165-2021.docx", "A 6165-2021")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45189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7040-2021.xlsx", "A 7040-2021")</f>
        <v/>
      </c>
      <c r="T24">
        <f>HYPERLINK("https://klasma.github.io/Logging_LJUNGBY/kartor/A 7040-2021.png", "A 7040-2021")</f>
        <v/>
      </c>
      <c r="V24">
        <f>HYPERLINK("https://klasma.github.io/Logging_LJUNGBY/klagomål/A 7040-2021.docx", "A 7040-2021")</f>
        <v/>
      </c>
      <c r="W24">
        <f>HYPERLINK("https://klasma.github.io/Logging_LJUNGBY/klagomålsmail/A 7040-2021.docx", "A 7040-2021")</f>
        <v/>
      </c>
      <c r="X24">
        <f>HYPERLINK("https://klasma.github.io/Logging_LJUNGBY/tillsyn/A 7040-2021.docx", "A 7040-2021")</f>
        <v/>
      </c>
      <c r="Y24">
        <f>HYPERLINK("https://klasma.github.io/Logging_LJUNGBY/tillsynsmail/A 7040-2021.docx", "A 7040-2021")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45189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16358-2021.xlsx", "A 16358-2021")</f>
        <v/>
      </c>
      <c r="T25">
        <f>HYPERLINK("https://klasma.github.io/Logging_LJUNGBY/kartor/A 16358-2021.png", "A 16358-2021")</f>
        <v/>
      </c>
      <c r="V25">
        <f>HYPERLINK("https://klasma.github.io/Logging_LJUNGBY/klagomål/A 16358-2021.docx", "A 16358-2021")</f>
        <v/>
      </c>
      <c r="W25">
        <f>HYPERLINK("https://klasma.github.io/Logging_LJUNGBY/klagomålsmail/A 16358-2021.docx", "A 16358-2021")</f>
        <v/>
      </c>
      <c r="X25">
        <f>HYPERLINK("https://klasma.github.io/Logging_LJUNGBY/tillsyn/A 16358-2021.docx", "A 16358-2021")</f>
        <v/>
      </c>
      <c r="Y25">
        <f>HYPERLINK("https://klasma.github.io/Logging_LJUNGBY/tillsynsmail/A 16358-2021.docx", "A 16358-2021")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45189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47908-2021.xlsx", "A 47908-2021")</f>
        <v/>
      </c>
      <c r="T26">
        <f>HYPERLINK("https://klasma.github.io/Logging_LJUNGBY/kartor/A 47908-2021.png", "A 47908-2021")</f>
        <v/>
      </c>
      <c r="U26">
        <f>HYPERLINK("https://klasma.github.io/Logging_LJUNGBY/knärot/A 47908-2021.png", "A 47908-2021")</f>
        <v/>
      </c>
      <c r="V26">
        <f>HYPERLINK("https://klasma.github.io/Logging_LJUNGBY/klagomål/A 47908-2021.docx", "A 47908-2021")</f>
        <v/>
      </c>
      <c r="W26">
        <f>HYPERLINK("https://klasma.github.io/Logging_LJUNGBY/klagomålsmail/A 47908-2021.docx", "A 47908-2021")</f>
        <v/>
      </c>
      <c r="X26">
        <f>HYPERLINK("https://klasma.github.io/Logging_LJUNGBY/tillsyn/A 47908-2021.docx", "A 47908-2021")</f>
        <v/>
      </c>
      <c r="Y26">
        <f>HYPERLINK("https://klasma.github.io/Logging_LJUNGBY/tillsynsmail/A 47908-2021.docx", "A 47908-2021")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45189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47909-2021.xlsx", "A 47909-2021")</f>
        <v/>
      </c>
      <c r="T27">
        <f>HYPERLINK("https://klasma.github.io/Logging_LJUNGBY/kartor/A 47909-2021.png", "A 47909-2021")</f>
        <v/>
      </c>
      <c r="V27">
        <f>HYPERLINK("https://klasma.github.io/Logging_LJUNGBY/klagomål/A 47909-2021.docx", "A 47909-2021")</f>
        <v/>
      </c>
      <c r="W27">
        <f>HYPERLINK("https://klasma.github.io/Logging_LJUNGBY/klagomålsmail/A 47909-2021.docx", "A 47909-2021")</f>
        <v/>
      </c>
      <c r="X27">
        <f>HYPERLINK("https://klasma.github.io/Logging_LJUNGBY/tillsyn/A 47909-2021.docx", "A 47909-2021")</f>
        <v/>
      </c>
      <c r="Y27">
        <f>HYPERLINK("https://klasma.github.io/Logging_LJUNGBY/tillsynsmail/A 47909-2021.docx", "A 47909-2021")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45189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51284-2021.xlsx", "A 51284-2021")</f>
        <v/>
      </c>
      <c r="T28">
        <f>HYPERLINK("https://klasma.github.io/Logging_LJUNGBY/kartor/A 51284-2021.png", "A 51284-2021")</f>
        <v/>
      </c>
      <c r="V28">
        <f>HYPERLINK("https://klasma.github.io/Logging_LJUNGBY/klagomål/A 51284-2021.docx", "A 51284-2021")</f>
        <v/>
      </c>
      <c r="W28">
        <f>HYPERLINK("https://klasma.github.io/Logging_LJUNGBY/klagomålsmail/A 51284-2021.docx", "A 51284-2021")</f>
        <v/>
      </c>
      <c r="X28">
        <f>HYPERLINK("https://klasma.github.io/Logging_LJUNGBY/tillsyn/A 51284-2021.docx", "A 51284-2021")</f>
        <v/>
      </c>
      <c r="Y28">
        <f>HYPERLINK("https://klasma.github.io/Logging_LJUNGBY/tillsynsmail/A 51284-2021.docx", "A 51284-2021")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45189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67665-2021.xlsx", "A 67665-2021")</f>
        <v/>
      </c>
      <c r="T29">
        <f>HYPERLINK("https://klasma.github.io/Logging_LJUNGBY/kartor/A 67665-2021.png", "A 67665-2021")</f>
        <v/>
      </c>
      <c r="V29">
        <f>HYPERLINK("https://klasma.github.io/Logging_LJUNGBY/klagomål/A 67665-2021.docx", "A 67665-2021")</f>
        <v/>
      </c>
      <c r="W29">
        <f>HYPERLINK("https://klasma.github.io/Logging_LJUNGBY/klagomålsmail/A 67665-2021.docx", "A 67665-2021")</f>
        <v/>
      </c>
      <c r="X29">
        <f>HYPERLINK("https://klasma.github.io/Logging_LJUNGBY/tillsyn/A 67665-2021.docx", "A 67665-2021")</f>
        <v/>
      </c>
      <c r="Y29">
        <f>HYPERLINK("https://klasma.github.io/Logging_LJUNGBY/tillsynsmail/A 67665-2021.docx", "A 67665-2021")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45189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3220-2022.xlsx", "A 3220-2022")</f>
        <v/>
      </c>
      <c r="T30">
        <f>HYPERLINK("https://klasma.github.io/Logging_LJUNGBY/kartor/A 3220-2022.png", "A 3220-2022")</f>
        <v/>
      </c>
      <c r="V30">
        <f>HYPERLINK("https://klasma.github.io/Logging_LJUNGBY/klagomål/A 3220-2022.docx", "A 3220-2022")</f>
        <v/>
      </c>
      <c r="W30">
        <f>HYPERLINK("https://klasma.github.io/Logging_LJUNGBY/klagomålsmail/A 3220-2022.docx", "A 3220-2022")</f>
        <v/>
      </c>
      <c r="X30">
        <f>HYPERLINK("https://klasma.github.io/Logging_LJUNGBY/tillsyn/A 3220-2022.docx", "A 3220-2022")</f>
        <v/>
      </c>
      <c r="Y30">
        <f>HYPERLINK("https://klasma.github.io/Logging_LJUNGBY/tillsynsmail/A 3220-2022.docx", "A 3220-2022")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45189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13387-2022.xlsx", "A 13387-2022")</f>
        <v/>
      </c>
      <c r="T31">
        <f>HYPERLINK("https://klasma.github.io/Logging_LJUNGBY/kartor/A 13387-2022.png", "A 13387-2022")</f>
        <v/>
      </c>
      <c r="V31">
        <f>HYPERLINK("https://klasma.github.io/Logging_LJUNGBY/klagomål/A 13387-2022.docx", "A 13387-2022")</f>
        <v/>
      </c>
      <c r="W31">
        <f>HYPERLINK("https://klasma.github.io/Logging_LJUNGBY/klagomålsmail/A 13387-2022.docx", "A 13387-2022")</f>
        <v/>
      </c>
      <c r="X31">
        <f>HYPERLINK("https://klasma.github.io/Logging_LJUNGBY/tillsyn/A 13387-2022.docx", "A 13387-2022")</f>
        <v/>
      </c>
      <c r="Y31">
        <f>HYPERLINK("https://klasma.github.io/Logging_LJUNGBY/tillsynsmail/A 13387-2022.docx", "A 13387-2022")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45189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33935-2022.xlsx", "A 33935-2022")</f>
        <v/>
      </c>
      <c r="T32">
        <f>HYPERLINK("https://klasma.github.io/Logging_LJUNGBY/kartor/A 33935-2022.png", "A 33935-2022")</f>
        <v/>
      </c>
      <c r="V32">
        <f>HYPERLINK("https://klasma.github.io/Logging_LJUNGBY/klagomål/A 33935-2022.docx", "A 33935-2022")</f>
        <v/>
      </c>
      <c r="W32">
        <f>HYPERLINK("https://klasma.github.io/Logging_LJUNGBY/klagomålsmail/A 33935-2022.docx", "A 33935-2022")</f>
        <v/>
      </c>
      <c r="X32">
        <f>HYPERLINK("https://klasma.github.io/Logging_LJUNGBY/tillsyn/A 33935-2022.docx", "A 33935-2022")</f>
        <v/>
      </c>
      <c r="Y32">
        <f>HYPERLINK("https://klasma.github.io/Logging_LJUNGBY/tillsynsmail/A 33935-2022.docx", "A 33935-2022")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45189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205-2023.xlsx", "A 205-2023")</f>
        <v/>
      </c>
      <c r="T33">
        <f>HYPERLINK("https://klasma.github.io/Logging_LJUNGBY/kartor/A 205-2023.png", "A 205-2023")</f>
        <v/>
      </c>
      <c r="V33">
        <f>HYPERLINK("https://klasma.github.io/Logging_LJUNGBY/klagomål/A 205-2023.docx", "A 205-2023")</f>
        <v/>
      </c>
      <c r="W33">
        <f>HYPERLINK("https://klasma.github.io/Logging_LJUNGBY/klagomålsmail/A 205-2023.docx", "A 205-2023")</f>
        <v/>
      </c>
      <c r="X33">
        <f>HYPERLINK("https://klasma.github.io/Logging_LJUNGBY/tillsyn/A 205-2023.docx", "A 205-2023")</f>
        <v/>
      </c>
      <c r="Y33">
        <f>HYPERLINK("https://klasma.github.io/Logging_LJUNGBY/tillsynsmail/A 205-2023.docx", "A 205-2023")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45189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9911-2023.xlsx", "A 9911-2023")</f>
        <v/>
      </c>
      <c r="T34">
        <f>HYPERLINK("https://klasma.github.io/Logging_LJUNGBY/kartor/A 9911-2023.png", "A 9911-2023")</f>
        <v/>
      </c>
      <c r="V34">
        <f>HYPERLINK("https://klasma.github.io/Logging_LJUNGBY/klagomål/A 9911-2023.docx", "A 9911-2023")</f>
        <v/>
      </c>
      <c r="W34">
        <f>HYPERLINK("https://klasma.github.io/Logging_LJUNGBY/klagomålsmail/A 9911-2023.docx", "A 9911-2023")</f>
        <v/>
      </c>
      <c r="X34">
        <f>HYPERLINK("https://klasma.github.io/Logging_LJUNGBY/tillsyn/A 9911-2023.docx", "A 9911-2023")</f>
        <v/>
      </c>
      <c r="Y34">
        <f>HYPERLINK("https://klasma.github.io/Logging_LJUNGBY/tillsynsmail/A 9911-2023.docx", "A 9911-2023")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45189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13460-2023.xlsx", "A 13460-2023")</f>
        <v/>
      </c>
      <c r="T35">
        <f>HYPERLINK("https://klasma.github.io/Logging_LJUNGBY/kartor/A 13460-2023.png", "A 13460-2023")</f>
        <v/>
      </c>
      <c r="V35">
        <f>HYPERLINK("https://klasma.github.io/Logging_LJUNGBY/klagomål/A 13460-2023.docx", "A 13460-2023")</f>
        <v/>
      </c>
      <c r="W35">
        <f>HYPERLINK("https://klasma.github.io/Logging_LJUNGBY/klagomålsmail/A 13460-2023.docx", "A 13460-2023")</f>
        <v/>
      </c>
      <c r="X35">
        <f>HYPERLINK("https://klasma.github.io/Logging_LJUNGBY/tillsyn/A 13460-2023.docx", "A 13460-2023")</f>
        <v/>
      </c>
      <c r="Y35">
        <f>HYPERLINK("https://klasma.github.io/Logging_LJUNGBY/tillsynsmail/A 13460-2023.docx", "A 13460-2023")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45189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18430-2023.xlsx", "A 18430-2023")</f>
        <v/>
      </c>
      <c r="T36">
        <f>HYPERLINK("https://klasma.github.io/Logging_LJUNGBY/kartor/A 18430-2023.png", "A 18430-2023")</f>
        <v/>
      </c>
      <c r="U36">
        <f>HYPERLINK("https://klasma.github.io/Logging_LJUNGBY/knärot/A 18430-2023.png", "A 18430-2023")</f>
        <v/>
      </c>
      <c r="V36">
        <f>HYPERLINK("https://klasma.github.io/Logging_LJUNGBY/klagomål/A 18430-2023.docx", "A 18430-2023")</f>
        <v/>
      </c>
      <c r="W36">
        <f>HYPERLINK("https://klasma.github.io/Logging_LJUNGBY/klagomålsmail/A 18430-2023.docx", "A 18430-2023")</f>
        <v/>
      </c>
      <c r="X36">
        <f>HYPERLINK("https://klasma.github.io/Logging_LJUNGBY/tillsyn/A 18430-2023.docx", "A 18430-2023")</f>
        <v/>
      </c>
      <c r="Y36">
        <f>HYPERLINK("https://klasma.github.io/Logging_LJUNGBY/tillsynsmail/A 18430-2023.docx", "A 18430-2023")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45189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25295-2023.xlsx", "A 25295-2023")</f>
        <v/>
      </c>
      <c r="T37">
        <f>HYPERLINK("https://klasma.github.io/Logging_LJUNGBY/kartor/A 25295-2023.png", "A 25295-2023")</f>
        <v/>
      </c>
      <c r="V37">
        <f>HYPERLINK("https://klasma.github.io/Logging_LJUNGBY/klagomål/A 25295-2023.docx", "A 25295-2023")</f>
        <v/>
      </c>
      <c r="W37">
        <f>HYPERLINK("https://klasma.github.io/Logging_LJUNGBY/klagomålsmail/A 25295-2023.docx", "A 25295-2023")</f>
        <v/>
      </c>
      <c r="X37">
        <f>HYPERLINK("https://klasma.github.io/Logging_LJUNGBY/tillsyn/A 25295-2023.docx", "A 25295-2023")</f>
        <v/>
      </c>
      <c r="Y37">
        <f>HYPERLINK("https://klasma.github.io/Logging_LJUNGBY/tillsynsmail/A 25295-2023.docx", "A 25295-2023")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45189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29270-2023.xlsx", "A 29270-2023")</f>
        <v/>
      </c>
      <c r="T38">
        <f>HYPERLINK("https://klasma.github.io/Logging_LJUNGBY/kartor/A 29270-2023.png", "A 29270-2023")</f>
        <v/>
      </c>
      <c r="V38">
        <f>HYPERLINK("https://klasma.github.io/Logging_LJUNGBY/klagomål/A 29270-2023.docx", "A 29270-2023")</f>
        <v/>
      </c>
      <c r="W38">
        <f>HYPERLINK("https://klasma.github.io/Logging_LJUNGBY/klagomålsmail/A 29270-2023.docx", "A 29270-2023")</f>
        <v/>
      </c>
      <c r="X38">
        <f>HYPERLINK("https://klasma.github.io/Logging_LJUNGBY/tillsyn/A 29270-2023.docx", "A 29270-2023")</f>
        <v/>
      </c>
      <c r="Y38">
        <f>HYPERLINK("https://klasma.github.io/Logging_LJUNGBY/tillsynsmail/A 29270-2023.docx", "A 29270-2023")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45189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30359-2023.xlsx", "A 30359-2023")</f>
        <v/>
      </c>
      <c r="T39">
        <f>HYPERLINK("https://klasma.github.io/Logging_LJUNGBY/kartor/A 30359-2023.png", "A 30359-2023")</f>
        <v/>
      </c>
      <c r="V39">
        <f>HYPERLINK("https://klasma.github.io/Logging_LJUNGBY/klagomål/A 30359-2023.docx", "A 30359-2023")</f>
        <v/>
      </c>
      <c r="W39">
        <f>HYPERLINK("https://klasma.github.io/Logging_LJUNGBY/klagomålsmail/A 30359-2023.docx", "A 30359-2023")</f>
        <v/>
      </c>
      <c r="X39">
        <f>HYPERLINK("https://klasma.github.io/Logging_LJUNGBY/tillsyn/A 30359-2023.docx", "A 30359-2023")</f>
        <v/>
      </c>
      <c r="Y39">
        <f>HYPERLINK("https://klasma.github.io/Logging_LJUNGBY/tillsynsmail/A 30359-2023.docx", "A 30359-2023")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45189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45189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45189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45189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45189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45189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45189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45189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45189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45189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45189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45189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45189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45189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45189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45189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45189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45189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45189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45189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45189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45189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45189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45189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45189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45189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45189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45189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45189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45189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45189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45189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45189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45189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45189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45189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45189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45189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45189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45189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45189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45189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45189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45189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45189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45189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45189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45189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45189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45189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45189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45189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45189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45189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45189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45189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45189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45189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45189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45189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45189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45189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45189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45189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45189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45189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45189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45189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45189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45189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45189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45189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45189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45189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45189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45189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45189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45189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45189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45189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45189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45189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45189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45189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45189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45189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45189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45189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45189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45189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45189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45189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45189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45189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45189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45189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45189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45189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45189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45189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45189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45189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45189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45189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45189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45189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45189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45189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45189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45189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45189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45189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45189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45189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45189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45189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45189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45189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45189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45189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45189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45189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45189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45189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45189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45189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45189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45189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45189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45189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45189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45189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45189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45189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45189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45189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45189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45189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45189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45189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45189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45189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45189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45189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45189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45189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45189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45189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45189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45189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45189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45189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45189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45189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45189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45189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45189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45189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45189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45189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45189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45189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45189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45189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45189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45189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45189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45189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45189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45189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45189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45189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45189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45189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45189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45189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45189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45189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45189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45189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45189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45189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45189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45189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45189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45189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45189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45189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45189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45189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45189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45189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45189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45189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45189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45189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45189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45189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45189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45189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45189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45189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45189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45189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45189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45189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45189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45189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45189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45189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45189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45189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45189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45189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45189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45189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45189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45189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45189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45189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45189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45189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45189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45189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45189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45189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45189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45189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45189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45189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45189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45189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45189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45189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45189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45189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45189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45189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45189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45189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45189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45189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45189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45189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45189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45189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45189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45189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45189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45189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45189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45189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45189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45189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45189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45189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45189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45189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45189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45189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45189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45189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45189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45189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45189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45189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45189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45189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45189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45189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45189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45189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45189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45189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45189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45189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45189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45189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45189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45189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45189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45189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45189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45189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45189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45189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45189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45189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45189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45189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45189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45189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45189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45189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45189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45189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45189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45189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45189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45189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45189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45189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45189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45189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45189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45189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45189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45189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45189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45189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45189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45189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45189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45189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45189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45189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45189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45189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45189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45189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45189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45189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45189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45189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45189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45189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45189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45189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45189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45189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45189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45189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45189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45189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45189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45189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45189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45189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45189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45189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45189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45189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45189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45189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45189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45189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45189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45189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45189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45189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45189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45189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45189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45189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45189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45189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45189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45189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45189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45189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45189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45189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45189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45189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45189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45189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45189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45189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45189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45189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45189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45189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45189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45189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45189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45189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45189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45189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45189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45189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45189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45189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45189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45189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45189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45189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45189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45189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45189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45189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45189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45189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45189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45189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45189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45189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45189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45189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45189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45189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45189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45189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45189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45189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45189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45189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45189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45189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45189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45189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45189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45189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45189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45189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45189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45189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45189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45189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45189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45189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45189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45189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45189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45189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45189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45189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45189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45189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45189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45189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45189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45189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45189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45189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45189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45189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45189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45189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45189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45189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45189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45189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45189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45189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45189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45189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45189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45189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45189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45189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45189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45189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45189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45189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45189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45189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45189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45189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45189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45189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45189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45189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45189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45189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45189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45189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45189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45189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45189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45189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45189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45189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45189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45189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45189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45189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45189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45189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45189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45189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45189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45189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45189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45189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45189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45189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45189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45189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45189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45189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45189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45189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45189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45189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45189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45189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45189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45189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45189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45189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45189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45189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45189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45189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45189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45189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45189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45189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45189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45189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45189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45189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45189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45189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45189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45189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45189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45189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45189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45189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45189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45189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45189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45189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45189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45189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45189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45189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45189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45189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45189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45189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45189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45189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45189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45189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45189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45189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45189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45189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45189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45189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45189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45189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45189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45189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45189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45189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45189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45189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45189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45189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45189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45189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45189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45189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45189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45189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45189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45189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45189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45189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45189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45189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45189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45189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45189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45189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45189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45189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45189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45189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45189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45189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45189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45189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45189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45189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45189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45189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45189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45189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45189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45189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45189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45189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45189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45189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45189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45189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45189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45189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45189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45189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45189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45189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45189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45189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45189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45189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45189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45189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45189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45189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45189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45189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45189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45189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45189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45189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45189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45189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45189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45189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45189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45189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45189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45189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45189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45189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45189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45189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45189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45189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45189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45189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45189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45189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45189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45189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45189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45189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45189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45189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45189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45189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45189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45189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45189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45189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45189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45189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45189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45189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45189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45189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45189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45189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45189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45189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45189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45189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45189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45189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45189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45189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45189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45189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45189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45189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45189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45189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45189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45189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45189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45189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45189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45189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45189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45189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45189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45189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45189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45189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45189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45189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45189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45189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45189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45189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45189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45189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45189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45189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45189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45189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45189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45189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45189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45189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45189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45189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45189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45189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45189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45189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45189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45189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45189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45189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45189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45189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45189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45189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45189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45189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45189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45189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45189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45189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45189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45189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45189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45189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45189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45189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45189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45189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45189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45189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45189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45189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45189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45189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45189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45189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45189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45189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45189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45189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45189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45189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45189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2023-09-20T07:10:42Z</dcterms:created>
  <dcterms:modified xmlns:dcterms="http://purl.org/dc/terms/" xmlns:xsi="http://www.w3.org/2001/XMLSchema-instance" xsi:type="dcterms:W3CDTF">2023-09-20T07:10:42Z</dcterms:modified>
</cp:coreProperties>
</file>