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45188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45188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45188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45188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45188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45188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45188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45188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45188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45188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45188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45188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45188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45188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45188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45188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45188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45188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45188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45188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45188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45188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45188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45188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45188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45188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45188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45188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45188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45188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45188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45188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45188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45188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45188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45188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45188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45188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45188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45188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45188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45188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45188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45188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45188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12105-2023.xlsx", "A 12105-2023")</f>
        <v/>
      </c>
      <c r="T46">
        <f>HYPERLINK("https://klasma.github.io/Logging_LJUSDAL/kartor/A 12105-2023.png", "A 12105-2023")</f>
        <v/>
      </c>
      <c r="U46">
        <f>HYPERLINK("https://klasma.github.io/Logging_LJUSDAL/knärot/A 12105-2023.png", "A 12105-2023")</f>
        <v/>
      </c>
      <c r="V46">
        <f>HYPERLINK("https://klasma.github.io/Logging_LJUSDAL/klagomål/A 12105-2023.docx", "A 12105-2023")</f>
        <v/>
      </c>
      <c r="W46">
        <f>HYPERLINK("https://klasma.github.io/Logging_LJUSDAL/klagomålsmail/A 12105-2023.docx", "A 12105-2023")</f>
        <v/>
      </c>
      <c r="X46">
        <f>HYPERLINK("https://klasma.github.io/Logging_LJUSDAL/tillsyn/A 12105-2023.docx", "A 12105-2023")</f>
        <v/>
      </c>
      <c r="Y46">
        <f>HYPERLINK("https://klasma.github.io/Logging_LJUSDAL/tillsynsmail/A 12105-2023.docx", "A 12105-2023")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45188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38216-2018.xlsx", "A 38216-2018")</f>
        <v/>
      </c>
      <c r="T47">
        <f>HYPERLINK("https://klasma.github.io/Logging_LJUSDAL/kartor/A 38216-2018.png", "A 38216-2018")</f>
        <v/>
      </c>
      <c r="V47">
        <f>HYPERLINK("https://klasma.github.io/Logging_LJUSDAL/klagomål/A 38216-2018.docx", "A 38216-2018")</f>
        <v/>
      </c>
      <c r="W47">
        <f>HYPERLINK("https://klasma.github.io/Logging_LJUSDAL/klagomålsmail/A 38216-2018.docx", "A 38216-2018")</f>
        <v/>
      </c>
      <c r="X47">
        <f>HYPERLINK("https://klasma.github.io/Logging_LJUSDAL/tillsyn/A 38216-2018.docx", "A 38216-2018")</f>
        <v/>
      </c>
      <c r="Y47">
        <f>HYPERLINK("https://klasma.github.io/Logging_LJUSDAL/tillsynsmail/A 38216-2018.docx", "A 38216-2018")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45188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42763-2018.xlsx", "A 42763-2018")</f>
        <v/>
      </c>
      <c r="T48">
        <f>HYPERLINK("https://klasma.github.io/Logging_LJUSDAL/kartor/A 42763-2018.png", "A 42763-2018")</f>
        <v/>
      </c>
      <c r="V48">
        <f>HYPERLINK("https://klasma.github.io/Logging_LJUSDAL/klagomål/A 42763-2018.docx", "A 42763-2018")</f>
        <v/>
      </c>
      <c r="W48">
        <f>HYPERLINK("https://klasma.github.io/Logging_LJUSDAL/klagomålsmail/A 42763-2018.docx", "A 42763-2018")</f>
        <v/>
      </c>
      <c r="X48">
        <f>HYPERLINK("https://klasma.github.io/Logging_LJUSDAL/tillsyn/A 42763-2018.docx", "A 42763-2018")</f>
        <v/>
      </c>
      <c r="Y48">
        <f>HYPERLINK("https://klasma.github.io/Logging_LJUSDAL/tillsynsmail/A 42763-2018.docx", "A 42763-2018")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45188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49899-2018.xlsx", "A 49899-2018")</f>
        <v/>
      </c>
      <c r="T49">
        <f>HYPERLINK("https://klasma.github.io/Logging_LJUSDAL/kartor/A 49899-2018.png", "A 49899-2018")</f>
        <v/>
      </c>
      <c r="V49">
        <f>HYPERLINK("https://klasma.github.io/Logging_LJUSDAL/klagomål/A 49899-2018.docx", "A 49899-2018")</f>
        <v/>
      </c>
      <c r="W49">
        <f>HYPERLINK("https://klasma.github.io/Logging_LJUSDAL/klagomålsmail/A 49899-2018.docx", "A 49899-2018")</f>
        <v/>
      </c>
      <c r="X49">
        <f>HYPERLINK("https://klasma.github.io/Logging_LJUSDAL/tillsyn/A 49899-2018.docx", "A 49899-2018")</f>
        <v/>
      </c>
      <c r="Y49">
        <f>HYPERLINK("https://klasma.github.io/Logging_LJUSDAL/tillsynsmail/A 49899-2018.docx", "A 49899-2018")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45188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50872-2018.xlsx", "A 50872-2018")</f>
        <v/>
      </c>
      <c r="T50">
        <f>HYPERLINK("https://klasma.github.io/Logging_LJUSDAL/kartor/A 50872-2018.png", "A 50872-2018")</f>
        <v/>
      </c>
      <c r="V50">
        <f>HYPERLINK("https://klasma.github.io/Logging_LJUSDAL/klagomål/A 50872-2018.docx", "A 50872-2018")</f>
        <v/>
      </c>
      <c r="W50">
        <f>HYPERLINK("https://klasma.github.io/Logging_LJUSDAL/klagomålsmail/A 50872-2018.docx", "A 50872-2018")</f>
        <v/>
      </c>
      <c r="X50">
        <f>HYPERLINK("https://klasma.github.io/Logging_LJUSDAL/tillsyn/A 50872-2018.docx", "A 50872-2018")</f>
        <v/>
      </c>
      <c r="Y50">
        <f>HYPERLINK("https://klasma.github.io/Logging_LJUSDAL/tillsynsmail/A 50872-2018.docx", "A 50872-2018")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45188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2528-2019.xlsx", "A 2528-2019")</f>
        <v/>
      </c>
      <c r="T51">
        <f>HYPERLINK("https://klasma.github.io/Logging_LJUSDAL/kartor/A 2528-2019.png", "A 2528-2019")</f>
        <v/>
      </c>
      <c r="V51">
        <f>HYPERLINK("https://klasma.github.io/Logging_LJUSDAL/klagomål/A 2528-2019.docx", "A 2528-2019")</f>
        <v/>
      </c>
      <c r="W51">
        <f>HYPERLINK("https://klasma.github.io/Logging_LJUSDAL/klagomålsmail/A 2528-2019.docx", "A 2528-2019")</f>
        <v/>
      </c>
      <c r="X51">
        <f>HYPERLINK("https://klasma.github.io/Logging_LJUSDAL/tillsyn/A 2528-2019.docx", "A 2528-2019")</f>
        <v/>
      </c>
      <c r="Y51">
        <f>HYPERLINK("https://klasma.github.io/Logging_LJUSDAL/tillsynsmail/A 2528-2019.docx", "A 2528-2019")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45188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29812-2019.xlsx", "A 29812-2019")</f>
        <v/>
      </c>
      <c r="T52">
        <f>HYPERLINK("https://klasma.github.io/Logging_LJUSDAL/kartor/A 29812-2019.png", "A 29812-2019")</f>
        <v/>
      </c>
      <c r="U52">
        <f>HYPERLINK("https://klasma.github.io/Logging_LJUSDAL/knärot/A 29812-2019.png", "A 29812-2019")</f>
        <v/>
      </c>
      <c r="V52">
        <f>HYPERLINK("https://klasma.github.io/Logging_LJUSDAL/klagomål/A 29812-2019.docx", "A 29812-2019")</f>
        <v/>
      </c>
      <c r="W52">
        <f>HYPERLINK("https://klasma.github.io/Logging_LJUSDAL/klagomålsmail/A 29812-2019.docx", "A 29812-2019")</f>
        <v/>
      </c>
      <c r="X52">
        <f>HYPERLINK("https://klasma.github.io/Logging_LJUSDAL/tillsyn/A 29812-2019.docx", "A 29812-2019")</f>
        <v/>
      </c>
      <c r="Y52">
        <f>HYPERLINK("https://klasma.github.io/Logging_LJUSDAL/tillsynsmail/A 29812-2019.docx", "A 29812-2019")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45188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24617-2020.xlsx", "A 24617-2020")</f>
        <v/>
      </c>
      <c r="T53">
        <f>HYPERLINK("https://klasma.github.io/Logging_LJUSDAL/kartor/A 24617-2020.png", "A 24617-2020")</f>
        <v/>
      </c>
      <c r="V53">
        <f>HYPERLINK("https://klasma.github.io/Logging_LJUSDAL/klagomål/A 24617-2020.docx", "A 24617-2020")</f>
        <v/>
      </c>
      <c r="W53">
        <f>HYPERLINK("https://klasma.github.io/Logging_LJUSDAL/klagomålsmail/A 24617-2020.docx", "A 24617-2020")</f>
        <v/>
      </c>
      <c r="X53">
        <f>HYPERLINK("https://klasma.github.io/Logging_LJUSDAL/tillsyn/A 24617-2020.docx", "A 24617-2020")</f>
        <v/>
      </c>
      <c r="Y53">
        <f>HYPERLINK("https://klasma.github.io/Logging_LJUSDAL/tillsynsmail/A 24617-2020.docx", "A 24617-2020")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45188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21765-2021.xlsx", "A 21765-2021")</f>
        <v/>
      </c>
      <c r="T54">
        <f>HYPERLINK("https://klasma.github.io/Logging_LJUSDAL/kartor/A 21765-2021.png", "A 21765-2021")</f>
        <v/>
      </c>
      <c r="V54">
        <f>HYPERLINK("https://klasma.github.io/Logging_LJUSDAL/klagomål/A 21765-2021.docx", "A 21765-2021")</f>
        <v/>
      </c>
      <c r="W54">
        <f>HYPERLINK("https://klasma.github.io/Logging_LJUSDAL/klagomålsmail/A 21765-2021.docx", "A 21765-2021")</f>
        <v/>
      </c>
      <c r="X54">
        <f>HYPERLINK("https://klasma.github.io/Logging_LJUSDAL/tillsyn/A 21765-2021.docx", "A 21765-2021")</f>
        <v/>
      </c>
      <c r="Y54">
        <f>HYPERLINK("https://klasma.github.io/Logging_LJUSDAL/tillsynsmail/A 21765-2021.docx", "A 21765-2021")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45188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27326-2021.xlsx", "A 27326-2021")</f>
        <v/>
      </c>
      <c r="T55">
        <f>HYPERLINK("https://klasma.github.io/Logging_LJUSDAL/kartor/A 27326-2021.png", "A 27326-2021")</f>
        <v/>
      </c>
      <c r="V55">
        <f>HYPERLINK("https://klasma.github.io/Logging_LJUSDAL/klagomål/A 27326-2021.docx", "A 27326-2021")</f>
        <v/>
      </c>
      <c r="W55">
        <f>HYPERLINK("https://klasma.github.io/Logging_LJUSDAL/klagomålsmail/A 27326-2021.docx", "A 27326-2021")</f>
        <v/>
      </c>
      <c r="X55">
        <f>HYPERLINK("https://klasma.github.io/Logging_LJUSDAL/tillsyn/A 27326-2021.docx", "A 27326-2021")</f>
        <v/>
      </c>
      <c r="Y55">
        <f>HYPERLINK("https://klasma.github.io/Logging_LJUSDAL/tillsynsmail/A 27326-2021.docx", "A 27326-2021")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45188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28727-2021.xlsx", "A 28727-2021")</f>
        <v/>
      </c>
      <c r="T56">
        <f>HYPERLINK("https://klasma.github.io/Logging_LJUSDAL/kartor/A 28727-2021.png", "A 28727-2021")</f>
        <v/>
      </c>
      <c r="V56">
        <f>HYPERLINK("https://klasma.github.io/Logging_LJUSDAL/klagomål/A 28727-2021.docx", "A 28727-2021")</f>
        <v/>
      </c>
      <c r="W56">
        <f>HYPERLINK("https://klasma.github.io/Logging_LJUSDAL/klagomålsmail/A 28727-2021.docx", "A 28727-2021")</f>
        <v/>
      </c>
      <c r="X56">
        <f>HYPERLINK("https://klasma.github.io/Logging_LJUSDAL/tillsyn/A 28727-2021.docx", "A 28727-2021")</f>
        <v/>
      </c>
      <c r="Y56">
        <f>HYPERLINK("https://klasma.github.io/Logging_LJUSDAL/tillsynsmail/A 28727-2021.docx", "A 28727-2021")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45188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44692-2021.xlsx", "A 44692-2021")</f>
        <v/>
      </c>
      <c r="T57">
        <f>HYPERLINK("https://klasma.github.io/Logging_LJUSDAL/kartor/A 44692-2021.png", "A 44692-2021")</f>
        <v/>
      </c>
      <c r="V57">
        <f>HYPERLINK("https://klasma.github.io/Logging_LJUSDAL/klagomål/A 44692-2021.docx", "A 44692-2021")</f>
        <v/>
      </c>
      <c r="W57">
        <f>HYPERLINK("https://klasma.github.io/Logging_LJUSDAL/klagomålsmail/A 44692-2021.docx", "A 44692-2021")</f>
        <v/>
      </c>
      <c r="X57">
        <f>HYPERLINK("https://klasma.github.io/Logging_LJUSDAL/tillsyn/A 44692-2021.docx", "A 44692-2021")</f>
        <v/>
      </c>
      <c r="Y57">
        <f>HYPERLINK("https://klasma.github.io/Logging_LJUSDAL/tillsynsmail/A 44692-2021.docx", "A 44692-2021")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45188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23866-2022.xlsx", "A 23866-2022")</f>
        <v/>
      </c>
      <c r="T58">
        <f>HYPERLINK("https://klasma.github.io/Logging_LJUSDAL/kartor/A 23866-2022.png", "A 23866-2022")</f>
        <v/>
      </c>
      <c r="U58">
        <f>HYPERLINK("https://klasma.github.io/Logging_LJUSDAL/knärot/A 23866-2022.png", "A 23866-2022")</f>
        <v/>
      </c>
      <c r="V58">
        <f>HYPERLINK("https://klasma.github.io/Logging_LJUSDAL/klagomål/A 23866-2022.docx", "A 23866-2022")</f>
        <v/>
      </c>
      <c r="W58">
        <f>HYPERLINK("https://klasma.github.io/Logging_LJUSDAL/klagomålsmail/A 23866-2022.docx", "A 23866-2022")</f>
        <v/>
      </c>
      <c r="X58">
        <f>HYPERLINK("https://klasma.github.io/Logging_LJUSDAL/tillsyn/A 23866-2022.docx", "A 23866-2022")</f>
        <v/>
      </c>
      <c r="Y58">
        <f>HYPERLINK("https://klasma.github.io/Logging_LJUSDAL/tillsynsmail/A 23866-2022.docx", "A 23866-2022")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45188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10637-2023.xlsx", "A 10637-2023")</f>
        <v/>
      </c>
      <c r="T59">
        <f>HYPERLINK("https://klasma.github.io/Logging_LJUSDAL/kartor/A 10637-2023.png", "A 10637-2023")</f>
        <v/>
      </c>
      <c r="V59">
        <f>HYPERLINK("https://klasma.github.io/Logging_LJUSDAL/klagomål/A 10637-2023.docx", "A 10637-2023")</f>
        <v/>
      </c>
      <c r="W59">
        <f>HYPERLINK("https://klasma.github.io/Logging_LJUSDAL/klagomålsmail/A 10637-2023.docx", "A 10637-2023")</f>
        <v/>
      </c>
      <c r="X59">
        <f>HYPERLINK("https://klasma.github.io/Logging_LJUSDAL/tillsyn/A 10637-2023.docx", "A 10637-2023")</f>
        <v/>
      </c>
      <c r="Y59">
        <f>HYPERLINK("https://klasma.github.io/Logging_LJUSDAL/tillsynsmail/A 10637-2023.docx", "A 10637-2023")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45188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26487-2023.xlsx", "A 26487-2023")</f>
        <v/>
      </c>
      <c r="T60">
        <f>HYPERLINK("https://klasma.github.io/Logging_LJUSDAL/kartor/A 26487-2023.png", "A 26487-2023")</f>
        <v/>
      </c>
      <c r="V60">
        <f>HYPERLINK("https://klasma.github.io/Logging_LJUSDAL/klagomål/A 26487-2023.docx", "A 26487-2023")</f>
        <v/>
      </c>
      <c r="W60">
        <f>HYPERLINK("https://klasma.github.io/Logging_LJUSDAL/klagomålsmail/A 26487-2023.docx", "A 26487-2023")</f>
        <v/>
      </c>
      <c r="X60">
        <f>HYPERLINK("https://klasma.github.io/Logging_LJUSDAL/tillsyn/A 26487-2023.docx", "A 26487-2023")</f>
        <v/>
      </c>
      <c r="Y60">
        <f>HYPERLINK("https://klasma.github.io/Logging_LJUSDAL/tillsynsmail/A 26487-2023.docx", "A 26487-2023")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45188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30237-2023.xlsx", "A 30237-2023")</f>
        <v/>
      </c>
      <c r="T61">
        <f>HYPERLINK("https://klasma.github.io/Logging_LJUSDAL/kartor/A 30237-2023.png", "A 30237-2023")</f>
        <v/>
      </c>
      <c r="V61">
        <f>HYPERLINK("https://klasma.github.io/Logging_LJUSDAL/klagomål/A 30237-2023.docx", "A 30237-2023")</f>
        <v/>
      </c>
      <c r="W61">
        <f>HYPERLINK("https://klasma.github.io/Logging_LJUSDAL/klagomålsmail/A 30237-2023.docx", "A 30237-2023")</f>
        <v/>
      </c>
      <c r="X61">
        <f>HYPERLINK("https://klasma.github.io/Logging_LJUSDAL/tillsyn/A 30237-2023.docx", "A 30237-2023")</f>
        <v/>
      </c>
      <c r="Y61">
        <f>HYPERLINK("https://klasma.github.io/Logging_LJUSDAL/tillsynsmail/A 30237-2023.docx", "A 30237-2023")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45188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40857-2018.xlsx", "A 40857-2018")</f>
        <v/>
      </c>
      <c r="T62">
        <f>HYPERLINK("https://klasma.github.io/Logging_LJUSDAL/kartor/A 40857-2018.png", "A 40857-2018")</f>
        <v/>
      </c>
      <c r="V62">
        <f>HYPERLINK("https://klasma.github.io/Logging_LJUSDAL/klagomål/A 40857-2018.docx", "A 40857-2018")</f>
        <v/>
      </c>
      <c r="W62">
        <f>HYPERLINK("https://klasma.github.io/Logging_LJUSDAL/klagomålsmail/A 40857-2018.docx", "A 40857-2018")</f>
        <v/>
      </c>
      <c r="X62">
        <f>HYPERLINK("https://klasma.github.io/Logging_LJUSDAL/tillsyn/A 40857-2018.docx", "A 40857-2018")</f>
        <v/>
      </c>
      <c r="Y62">
        <f>HYPERLINK("https://klasma.github.io/Logging_LJUSDAL/tillsynsmail/A 40857-2018.docx", "A 40857-2018")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45188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43261-2018.xlsx", "A 43261-2018")</f>
        <v/>
      </c>
      <c r="T63">
        <f>HYPERLINK("https://klasma.github.io/Logging_LJUSDAL/kartor/A 43261-2018.png", "A 43261-2018")</f>
        <v/>
      </c>
      <c r="V63">
        <f>HYPERLINK("https://klasma.github.io/Logging_LJUSDAL/klagomål/A 43261-2018.docx", "A 43261-2018")</f>
        <v/>
      </c>
      <c r="W63">
        <f>HYPERLINK("https://klasma.github.io/Logging_LJUSDAL/klagomålsmail/A 43261-2018.docx", "A 43261-2018")</f>
        <v/>
      </c>
      <c r="X63">
        <f>HYPERLINK("https://klasma.github.io/Logging_LJUSDAL/tillsyn/A 43261-2018.docx", "A 43261-2018")</f>
        <v/>
      </c>
      <c r="Y63">
        <f>HYPERLINK("https://klasma.github.io/Logging_LJUSDAL/tillsynsmail/A 43261-2018.docx", "A 43261-2018")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45188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46314-2018.xlsx", "A 46314-2018")</f>
        <v/>
      </c>
      <c r="T64">
        <f>HYPERLINK("https://klasma.github.io/Logging_LJUSDAL/kartor/A 46314-2018.png", "A 46314-2018")</f>
        <v/>
      </c>
      <c r="V64">
        <f>HYPERLINK("https://klasma.github.io/Logging_LJUSDAL/klagomål/A 46314-2018.docx", "A 46314-2018")</f>
        <v/>
      </c>
      <c r="W64">
        <f>HYPERLINK("https://klasma.github.io/Logging_LJUSDAL/klagomålsmail/A 46314-2018.docx", "A 46314-2018")</f>
        <v/>
      </c>
      <c r="X64">
        <f>HYPERLINK("https://klasma.github.io/Logging_LJUSDAL/tillsyn/A 46314-2018.docx", "A 46314-2018")</f>
        <v/>
      </c>
      <c r="Y64">
        <f>HYPERLINK("https://klasma.github.io/Logging_LJUSDAL/tillsynsmail/A 46314-2018.docx", "A 46314-2018")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45188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62144-2018.xlsx", "A 62144-2018")</f>
        <v/>
      </c>
      <c r="T65">
        <f>HYPERLINK("https://klasma.github.io/Logging_LJUSDAL/kartor/A 62144-2018.png", "A 62144-2018")</f>
        <v/>
      </c>
      <c r="V65">
        <f>HYPERLINK("https://klasma.github.io/Logging_LJUSDAL/klagomål/A 62144-2018.docx", "A 62144-2018")</f>
        <v/>
      </c>
      <c r="W65">
        <f>HYPERLINK("https://klasma.github.io/Logging_LJUSDAL/klagomålsmail/A 62144-2018.docx", "A 62144-2018")</f>
        <v/>
      </c>
      <c r="X65">
        <f>HYPERLINK("https://klasma.github.io/Logging_LJUSDAL/tillsyn/A 62144-2018.docx", "A 62144-2018")</f>
        <v/>
      </c>
      <c r="Y65">
        <f>HYPERLINK("https://klasma.github.io/Logging_LJUSDAL/tillsynsmail/A 62144-2018.docx", "A 62144-2018")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45188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52010-2018.xlsx", "A 52010-2018")</f>
        <v/>
      </c>
      <c r="T66">
        <f>HYPERLINK("https://klasma.github.io/Logging_LJUSDAL/kartor/A 52010-2018.png", "A 52010-2018")</f>
        <v/>
      </c>
      <c r="V66">
        <f>HYPERLINK("https://klasma.github.io/Logging_LJUSDAL/klagomål/A 52010-2018.docx", "A 52010-2018")</f>
        <v/>
      </c>
      <c r="W66">
        <f>HYPERLINK("https://klasma.github.io/Logging_LJUSDAL/klagomålsmail/A 52010-2018.docx", "A 52010-2018")</f>
        <v/>
      </c>
      <c r="X66">
        <f>HYPERLINK("https://klasma.github.io/Logging_LJUSDAL/tillsyn/A 52010-2018.docx", "A 52010-2018")</f>
        <v/>
      </c>
      <c r="Y66">
        <f>HYPERLINK("https://klasma.github.io/Logging_LJUSDAL/tillsynsmail/A 52010-2018.docx", "A 52010-2018")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45188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63969-2018.xlsx", "A 63969-2018")</f>
        <v/>
      </c>
      <c r="T67">
        <f>HYPERLINK("https://klasma.github.io/Logging_LJUSDAL/kartor/A 63969-2018.png", "A 63969-2018")</f>
        <v/>
      </c>
      <c r="V67">
        <f>HYPERLINK("https://klasma.github.io/Logging_LJUSDAL/klagomål/A 63969-2018.docx", "A 63969-2018")</f>
        <v/>
      </c>
      <c r="W67">
        <f>HYPERLINK("https://klasma.github.io/Logging_LJUSDAL/klagomålsmail/A 63969-2018.docx", "A 63969-2018")</f>
        <v/>
      </c>
      <c r="X67">
        <f>HYPERLINK("https://klasma.github.io/Logging_LJUSDAL/tillsyn/A 63969-2018.docx", "A 63969-2018")</f>
        <v/>
      </c>
      <c r="Y67">
        <f>HYPERLINK("https://klasma.github.io/Logging_LJUSDAL/tillsynsmail/A 63969-2018.docx", "A 63969-2018")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45188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68968-2018.xlsx", "A 68968-2018")</f>
        <v/>
      </c>
      <c r="T68">
        <f>HYPERLINK("https://klasma.github.io/Logging_LJUSDAL/kartor/A 68968-2018.png", "A 68968-2018")</f>
        <v/>
      </c>
      <c r="V68">
        <f>HYPERLINK("https://klasma.github.io/Logging_LJUSDAL/klagomål/A 68968-2018.docx", "A 68968-2018")</f>
        <v/>
      </c>
      <c r="W68">
        <f>HYPERLINK("https://klasma.github.io/Logging_LJUSDAL/klagomålsmail/A 68968-2018.docx", "A 68968-2018")</f>
        <v/>
      </c>
      <c r="X68">
        <f>HYPERLINK("https://klasma.github.io/Logging_LJUSDAL/tillsyn/A 68968-2018.docx", "A 68968-2018")</f>
        <v/>
      </c>
      <c r="Y68">
        <f>HYPERLINK("https://klasma.github.io/Logging_LJUSDAL/tillsynsmail/A 68968-2018.docx", "A 68968-2018")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45188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5448-2019.xlsx", "A 5448-2019")</f>
        <v/>
      </c>
      <c r="T69">
        <f>HYPERLINK("https://klasma.github.io/Logging_LJUSDAL/kartor/A 5448-2019.png", "A 5448-2019")</f>
        <v/>
      </c>
      <c r="V69">
        <f>HYPERLINK("https://klasma.github.io/Logging_LJUSDAL/klagomål/A 5448-2019.docx", "A 5448-2019")</f>
        <v/>
      </c>
      <c r="W69">
        <f>HYPERLINK("https://klasma.github.io/Logging_LJUSDAL/klagomålsmail/A 5448-2019.docx", "A 5448-2019")</f>
        <v/>
      </c>
      <c r="X69">
        <f>HYPERLINK("https://klasma.github.io/Logging_LJUSDAL/tillsyn/A 5448-2019.docx", "A 5448-2019")</f>
        <v/>
      </c>
      <c r="Y69">
        <f>HYPERLINK("https://klasma.github.io/Logging_LJUSDAL/tillsynsmail/A 5448-2019.docx", "A 5448-2019")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45188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17966-2019.xlsx", "A 17966-2019")</f>
        <v/>
      </c>
      <c r="T70">
        <f>HYPERLINK("https://klasma.github.io/Logging_LJUSDAL/kartor/A 17966-2019.png", "A 17966-2019")</f>
        <v/>
      </c>
      <c r="V70">
        <f>HYPERLINK("https://klasma.github.io/Logging_LJUSDAL/klagomål/A 17966-2019.docx", "A 17966-2019")</f>
        <v/>
      </c>
      <c r="W70">
        <f>HYPERLINK("https://klasma.github.io/Logging_LJUSDAL/klagomålsmail/A 17966-2019.docx", "A 17966-2019")</f>
        <v/>
      </c>
      <c r="X70">
        <f>HYPERLINK("https://klasma.github.io/Logging_LJUSDAL/tillsyn/A 17966-2019.docx", "A 17966-2019")</f>
        <v/>
      </c>
      <c r="Y70">
        <f>HYPERLINK("https://klasma.github.io/Logging_LJUSDAL/tillsynsmail/A 17966-2019.docx", "A 17966-2019")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45188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67154-2019.xlsx", "A 67154-2019")</f>
        <v/>
      </c>
      <c r="T71">
        <f>HYPERLINK("https://klasma.github.io/Logging_LJUSDAL/kartor/A 67154-2019.png", "A 67154-2019")</f>
        <v/>
      </c>
      <c r="V71">
        <f>HYPERLINK("https://klasma.github.io/Logging_LJUSDAL/klagomål/A 67154-2019.docx", "A 67154-2019")</f>
        <v/>
      </c>
      <c r="W71">
        <f>HYPERLINK("https://klasma.github.io/Logging_LJUSDAL/klagomålsmail/A 67154-2019.docx", "A 67154-2019")</f>
        <v/>
      </c>
      <c r="X71">
        <f>HYPERLINK("https://klasma.github.io/Logging_LJUSDAL/tillsyn/A 67154-2019.docx", "A 67154-2019")</f>
        <v/>
      </c>
      <c r="Y71">
        <f>HYPERLINK("https://klasma.github.io/Logging_LJUSDAL/tillsynsmail/A 67154-2019.docx", "A 67154-2019")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45188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7560-2020.xlsx", "A 7560-2020")</f>
        <v/>
      </c>
      <c r="T72">
        <f>HYPERLINK("https://klasma.github.io/Logging_LJUSDAL/kartor/A 7560-2020.png", "A 7560-2020")</f>
        <v/>
      </c>
      <c r="V72">
        <f>HYPERLINK("https://klasma.github.io/Logging_LJUSDAL/klagomål/A 7560-2020.docx", "A 7560-2020")</f>
        <v/>
      </c>
      <c r="W72">
        <f>HYPERLINK("https://klasma.github.io/Logging_LJUSDAL/klagomålsmail/A 7560-2020.docx", "A 7560-2020")</f>
        <v/>
      </c>
      <c r="X72">
        <f>HYPERLINK("https://klasma.github.io/Logging_LJUSDAL/tillsyn/A 7560-2020.docx", "A 7560-2020")</f>
        <v/>
      </c>
      <c r="Y72">
        <f>HYPERLINK("https://klasma.github.io/Logging_LJUSDAL/tillsynsmail/A 7560-2020.docx", "A 7560-2020")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45188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19023-2020.xlsx", "A 19023-2020")</f>
        <v/>
      </c>
      <c r="T73">
        <f>HYPERLINK("https://klasma.github.io/Logging_LJUSDAL/kartor/A 19023-2020.png", "A 19023-2020")</f>
        <v/>
      </c>
      <c r="V73">
        <f>HYPERLINK("https://klasma.github.io/Logging_LJUSDAL/klagomål/A 19023-2020.docx", "A 19023-2020")</f>
        <v/>
      </c>
      <c r="W73">
        <f>HYPERLINK("https://klasma.github.io/Logging_LJUSDAL/klagomålsmail/A 19023-2020.docx", "A 19023-2020")</f>
        <v/>
      </c>
      <c r="X73">
        <f>HYPERLINK("https://klasma.github.io/Logging_LJUSDAL/tillsyn/A 19023-2020.docx", "A 19023-2020")</f>
        <v/>
      </c>
      <c r="Y73">
        <f>HYPERLINK("https://klasma.github.io/Logging_LJUSDAL/tillsynsmail/A 19023-2020.docx", "A 19023-2020")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45188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25005-2020.xlsx", "A 25005-2020")</f>
        <v/>
      </c>
      <c r="T74">
        <f>HYPERLINK("https://klasma.github.io/Logging_LJUSDAL/kartor/A 25005-2020.png", "A 25005-2020")</f>
        <v/>
      </c>
      <c r="V74">
        <f>HYPERLINK("https://klasma.github.io/Logging_LJUSDAL/klagomål/A 25005-2020.docx", "A 25005-2020")</f>
        <v/>
      </c>
      <c r="W74">
        <f>HYPERLINK("https://klasma.github.io/Logging_LJUSDAL/klagomålsmail/A 25005-2020.docx", "A 25005-2020")</f>
        <v/>
      </c>
      <c r="X74">
        <f>HYPERLINK("https://klasma.github.io/Logging_LJUSDAL/tillsyn/A 25005-2020.docx", "A 25005-2020")</f>
        <v/>
      </c>
      <c r="Y74">
        <f>HYPERLINK("https://klasma.github.io/Logging_LJUSDAL/tillsynsmail/A 25005-2020.docx", "A 25005-2020")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45188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38855-2020.xlsx", "A 38855-2020")</f>
        <v/>
      </c>
      <c r="T75">
        <f>HYPERLINK("https://klasma.github.io/Logging_LJUSDAL/kartor/A 38855-2020.png", "A 38855-2020")</f>
        <v/>
      </c>
      <c r="U75">
        <f>HYPERLINK("https://klasma.github.io/Logging_LJUSDAL/knärot/A 38855-2020.png", "A 38855-2020")</f>
        <v/>
      </c>
      <c r="V75">
        <f>HYPERLINK("https://klasma.github.io/Logging_LJUSDAL/klagomål/A 38855-2020.docx", "A 38855-2020")</f>
        <v/>
      </c>
      <c r="W75">
        <f>HYPERLINK("https://klasma.github.io/Logging_LJUSDAL/klagomålsmail/A 38855-2020.docx", "A 38855-2020")</f>
        <v/>
      </c>
      <c r="X75">
        <f>HYPERLINK("https://klasma.github.io/Logging_LJUSDAL/tillsyn/A 38855-2020.docx", "A 38855-2020")</f>
        <v/>
      </c>
      <c r="Y75">
        <f>HYPERLINK("https://klasma.github.io/Logging_LJUSDAL/tillsynsmail/A 38855-2020.docx", "A 38855-2020")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45188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40597-2020.xlsx", "A 40597-2020")</f>
        <v/>
      </c>
      <c r="T76">
        <f>HYPERLINK("https://klasma.github.io/Logging_LJUSDAL/kartor/A 40597-2020.png", "A 40597-2020")</f>
        <v/>
      </c>
      <c r="V76">
        <f>HYPERLINK("https://klasma.github.io/Logging_LJUSDAL/klagomål/A 40597-2020.docx", "A 40597-2020")</f>
        <v/>
      </c>
      <c r="W76">
        <f>HYPERLINK("https://klasma.github.io/Logging_LJUSDAL/klagomålsmail/A 40597-2020.docx", "A 40597-2020")</f>
        <v/>
      </c>
      <c r="X76">
        <f>HYPERLINK("https://klasma.github.io/Logging_LJUSDAL/tillsyn/A 40597-2020.docx", "A 40597-2020")</f>
        <v/>
      </c>
      <c r="Y76">
        <f>HYPERLINK("https://klasma.github.io/Logging_LJUSDAL/tillsynsmail/A 40597-2020.docx", "A 40597-2020")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45188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25490-2021.xlsx", "A 25490-2021")</f>
        <v/>
      </c>
      <c r="T77">
        <f>HYPERLINK("https://klasma.github.io/Logging_LJUSDAL/kartor/A 25490-2021.png", "A 25490-2021")</f>
        <v/>
      </c>
      <c r="U77">
        <f>HYPERLINK("https://klasma.github.io/Logging_LJUSDAL/knärot/A 25490-2021.png", "A 25490-2021")</f>
        <v/>
      </c>
      <c r="V77">
        <f>HYPERLINK("https://klasma.github.io/Logging_LJUSDAL/klagomål/A 25490-2021.docx", "A 25490-2021")</f>
        <v/>
      </c>
      <c r="W77">
        <f>HYPERLINK("https://klasma.github.io/Logging_LJUSDAL/klagomålsmail/A 25490-2021.docx", "A 25490-2021")</f>
        <v/>
      </c>
      <c r="X77">
        <f>HYPERLINK("https://klasma.github.io/Logging_LJUSDAL/tillsyn/A 25490-2021.docx", "A 25490-2021")</f>
        <v/>
      </c>
      <c r="Y77">
        <f>HYPERLINK("https://klasma.github.io/Logging_LJUSDAL/tillsynsmail/A 25490-2021.docx", "A 25490-2021")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45188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34192-2021.xlsx", "A 34192-2021")</f>
        <v/>
      </c>
      <c r="T78">
        <f>HYPERLINK("https://klasma.github.io/Logging_LJUSDAL/kartor/A 34192-2021.png", "A 34192-2021")</f>
        <v/>
      </c>
      <c r="V78">
        <f>HYPERLINK("https://klasma.github.io/Logging_LJUSDAL/klagomål/A 34192-2021.docx", "A 34192-2021")</f>
        <v/>
      </c>
      <c r="W78">
        <f>HYPERLINK("https://klasma.github.io/Logging_LJUSDAL/klagomålsmail/A 34192-2021.docx", "A 34192-2021")</f>
        <v/>
      </c>
      <c r="X78">
        <f>HYPERLINK("https://klasma.github.io/Logging_LJUSDAL/tillsyn/A 34192-2021.docx", "A 34192-2021")</f>
        <v/>
      </c>
      <c r="Y78">
        <f>HYPERLINK("https://klasma.github.io/Logging_LJUSDAL/tillsynsmail/A 34192-2021.docx", "A 34192-2021")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45188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38115-2021.xlsx", "A 38115-2021")</f>
        <v/>
      </c>
      <c r="T79">
        <f>HYPERLINK("https://klasma.github.io/Logging_LJUSDAL/kartor/A 38115-2021.png", "A 38115-2021")</f>
        <v/>
      </c>
      <c r="U79">
        <f>HYPERLINK("https://klasma.github.io/Logging_LJUSDAL/knärot/A 38115-2021.png", "A 38115-2021")</f>
        <v/>
      </c>
      <c r="V79">
        <f>HYPERLINK("https://klasma.github.io/Logging_LJUSDAL/klagomål/A 38115-2021.docx", "A 38115-2021")</f>
        <v/>
      </c>
      <c r="W79">
        <f>HYPERLINK("https://klasma.github.io/Logging_LJUSDAL/klagomålsmail/A 38115-2021.docx", "A 38115-2021")</f>
        <v/>
      </c>
      <c r="X79">
        <f>HYPERLINK("https://klasma.github.io/Logging_LJUSDAL/tillsyn/A 38115-2021.docx", "A 38115-2021")</f>
        <v/>
      </c>
      <c r="Y79">
        <f>HYPERLINK("https://klasma.github.io/Logging_LJUSDAL/tillsynsmail/A 38115-2021.docx", "A 38115-2021")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45188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38388-2021.xlsx", "A 38388-2021")</f>
        <v/>
      </c>
      <c r="T80">
        <f>HYPERLINK("https://klasma.github.io/Logging_LJUSDAL/kartor/A 38388-2021.png", "A 38388-2021")</f>
        <v/>
      </c>
      <c r="V80">
        <f>HYPERLINK("https://klasma.github.io/Logging_LJUSDAL/klagomål/A 38388-2021.docx", "A 38388-2021")</f>
        <v/>
      </c>
      <c r="W80">
        <f>HYPERLINK("https://klasma.github.io/Logging_LJUSDAL/klagomålsmail/A 38388-2021.docx", "A 38388-2021")</f>
        <v/>
      </c>
      <c r="X80">
        <f>HYPERLINK("https://klasma.github.io/Logging_LJUSDAL/tillsyn/A 38388-2021.docx", "A 38388-2021")</f>
        <v/>
      </c>
      <c r="Y80">
        <f>HYPERLINK("https://klasma.github.io/Logging_LJUSDAL/tillsynsmail/A 38388-2021.docx", "A 38388-2021")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45188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43383-2021.xlsx", "A 43383-2021")</f>
        <v/>
      </c>
      <c r="T81">
        <f>HYPERLINK("https://klasma.github.io/Logging_LJUSDAL/kartor/A 43383-2021.png", "A 43383-2021")</f>
        <v/>
      </c>
      <c r="V81">
        <f>HYPERLINK("https://klasma.github.io/Logging_LJUSDAL/klagomål/A 43383-2021.docx", "A 43383-2021")</f>
        <v/>
      </c>
      <c r="W81">
        <f>HYPERLINK("https://klasma.github.io/Logging_LJUSDAL/klagomålsmail/A 43383-2021.docx", "A 43383-2021")</f>
        <v/>
      </c>
      <c r="X81">
        <f>HYPERLINK("https://klasma.github.io/Logging_LJUSDAL/tillsyn/A 43383-2021.docx", "A 43383-2021")</f>
        <v/>
      </c>
      <c r="Y81">
        <f>HYPERLINK("https://klasma.github.io/Logging_LJUSDAL/tillsynsmail/A 43383-2021.docx", "A 43383-2021")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45188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44694-2021.xlsx", "A 44694-2021")</f>
        <v/>
      </c>
      <c r="T82">
        <f>HYPERLINK("https://klasma.github.io/Logging_LJUSDAL/kartor/A 44694-2021.png", "A 44694-2021")</f>
        <v/>
      </c>
      <c r="V82">
        <f>HYPERLINK("https://klasma.github.io/Logging_LJUSDAL/klagomål/A 44694-2021.docx", "A 44694-2021")</f>
        <v/>
      </c>
      <c r="W82">
        <f>HYPERLINK("https://klasma.github.io/Logging_LJUSDAL/klagomålsmail/A 44694-2021.docx", "A 44694-2021")</f>
        <v/>
      </c>
      <c r="X82">
        <f>HYPERLINK("https://klasma.github.io/Logging_LJUSDAL/tillsyn/A 44694-2021.docx", "A 44694-2021")</f>
        <v/>
      </c>
      <c r="Y82">
        <f>HYPERLINK("https://klasma.github.io/Logging_LJUSDAL/tillsynsmail/A 44694-2021.docx", "A 44694-2021")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45188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48180-2021.xlsx", "A 48180-2021")</f>
        <v/>
      </c>
      <c r="T83">
        <f>HYPERLINK("https://klasma.github.io/Logging_LJUSDAL/kartor/A 48180-2021.png", "A 48180-2021")</f>
        <v/>
      </c>
      <c r="V83">
        <f>HYPERLINK("https://klasma.github.io/Logging_LJUSDAL/klagomål/A 48180-2021.docx", "A 48180-2021")</f>
        <v/>
      </c>
      <c r="W83">
        <f>HYPERLINK("https://klasma.github.io/Logging_LJUSDAL/klagomålsmail/A 48180-2021.docx", "A 48180-2021")</f>
        <v/>
      </c>
      <c r="X83">
        <f>HYPERLINK("https://klasma.github.io/Logging_LJUSDAL/tillsyn/A 48180-2021.docx", "A 48180-2021")</f>
        <v/>
      </c>
      <c r="Y83">
        <f>HYPERLINK("https://klasma.github.io/Logging_LJUSDAL/tillsynsmail/A 48180-2021.docx", "A 48180-2021")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45188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56589-2021.xlsx", "A 56589-2021")</f>
        <v/>
      </c>
      <c r="T84">
        <f>HYPERLINK("https://klasma.github.io/Logging_LJUSDAL/kartor/A 56589-2021.png", "A 56589-2021")</f>
        <v/>
      </c>
      <c r="V84">
        <f>HYPERLINK("https://klasma.github.io/Logging_LJUSDAL/klagomål/A 56589-2021.docx", "A 56589-2021")</f>
        <v/>
      </c>
      <c r="W84">
        <f>HYPERLINK("https://klasma.github.io/Logging_LJUSDAL/klagomålsmail/A 56589-2021.docx", "A 56589-2021")</f>
        <v/>
      </c>
      <c r="X84">
        <f>HYPERLINK("https://klasma.github.io/Logging_LJUSDAL/tillsyn/A 56589-2021.docx", "A 56589-2021")</f>
        <v/>
      </c>
      <c r="Y84">
        <f>HYPERLINK("https://klasma.github.io/Logging_LJUSDAL/tillsynsmail/A 56589-2021.docx", "A 56589-2021")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45188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58900-2021.xlsx", "A 58900-2021")</f>
        <v/>
      </c>
      <c r="T85">
        <f>HYPERLINK("https://klasma.github.io/Logging_LJUSDAL/kartor/A 58900-2021.png", "A 58900-2021")</f>
        <v/>
      </c>
      <c r="V85">
        <f>HYPERLINK("https://klasma.github.io/Logging_LJUSDAL/klagomål/A 58900-2021.docx", "A 58900-2021")</f>
        <v/>
      </c>
      <c r="W85">
        <f>HYPERLINK("https://klasma.github.io/Logging_LJUSDAL/klagomålsmail/A 58900-2021.docx", "A 58900-2021")</f>
        <v/>
      </c>
      <c r="X85">
        <f>HYPERLINK("https://klasma.github.io/Logging_LJUSDAL/tillsyn/A 58900-2021.docx", "A 58900-2021")</f>
        <v/>
      </c>
      <c r="Y85">
        <f>HYPERLINK("https://klasma.github.io/Logging_LJUSDAL/tillsynsmail/A 58900-2021.docx", "A 58900-2021")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45188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59607-2021.xlsx", "A 59607-2021")</f>
        <v/>
      </c>
      <c r="T86">
        <f>HYPERLINK("https://klasma.github.io/Logging_LJUSDAL/kartor/A 59607-2021.png", "A 59607-2021")</f>
        <v/>
      </c>
      <c r="U86">
        <f>HYPERLINK("https://klasma.github.io/Logging_LJUSDAL/knärot/A 59607-2021.png", "A 59607-2021")</f>
        <v/>
      </c>
      <c r="V86">
        <f>HYPERLINK("https://klasma.github.io/Logging_LJUSDAL/klagomål/A 59607-2021.docx", "A 59607-2021")</f>
        <v/>
      </c>
      <c r="W86">
        <f>HYPERLINK("https://klasma.github.io/Logging_LJUSDAL/klagomålsmail/A 59607-2021.docx", "A 59607-2021")</f>
        <v/>
      </c>
      <c r="X86">
        <f>HYPERLINK("https://klasma.github.io/Logging_LJUSDAL/tillsyn/A 59607-2021.docx", "A 59607-2021")</f>
        <v/>
      </c>
      <c r="Y86">
        <f>HYPERLINK("https://klasma.github.io/Logging_LJUSDAL/tillsynsmail/A 59607-2021.docx", "A 59607-2021")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45188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15470-2022.xlsx", "A 15470-2022")</f>
        <v/>
      </c>
      <c r="T87">
        <f>HYPERLINK("https://klasma.github.io/Logging_LJUSDAL/kartor/A 15470-2022.png", "A 15470-2022")</f>
        <v/>
      </c>
      <c r="U87">
        <f>HYPERLINK("https://klasma.github.io/Logging_LJUSDAL/knärot/A 15470-2022.png", "A 15470-2022")</f>
        <v/>
      </c>
      <c r="V87">
        <f>HYPERLINK("https://klasma.github.io/Logging_LJUSDAL/klagomål/A 15470-2022.docx", "A 15470-2022")</f>
        <v/>
      </c>
      <c r="W87">
        <f>HYPERLINK("https://klasma.github.io/Logging_LJUSDAL/klagomålsmail/A 15470-2022.docx", "A 15470-2022")</f>
        <v/>
      </c>
      <c r="X87">
        <f>HYPERLINK("https://klasma.github.io/Logging_LJUSDAL/tillsyn/A 15470-2022.docx", "A 15470-2022")</f>
        <v/>
      </c>
      <c r="Y87">
        <f>HYPERLINK("https://klasma.github.io/Logging_LJUSDAL/tillsynsmail/A 15470-2022.docx", "A 15470-2022")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45188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18058-2022.xlsx", "A 18058-2022")</f>
        <v/>
      </c>
      <c r="T88">
        <f>HYPERLINK("https://klasma.github.io/Logging_LJUSDAL/kartor/A 18058-2022.png", "A 18058-2022")</f>
        <v/>
      </c>
      <c r="V88">
        <f>HYPERLINK("https://klasma.github.io/Logging_LJUSDAL/klagomål/A 18058-2022.docx", "A 18058-2022")</f>
        <v/>
      </c>
      <c r="W88">
        <f>HYPERLINK("https://klasma.github.io/Logging_LJUSDAL/klagomålsmail/A 18058-2022.docx", "A 18058-2022")</f>
        <v/>
      </c>
      <c r="X88">
        <f>HYPERLINK("https://klasma.github.io/Logging_LJUSDAL/tillsyn/A 18058-2022.docx", "A 18058-2022")</f>
        <v/>
      </c>
      <c r="Y88">
        <f>HYPERLINK("https://klasma.github.io/Logging_LJUSDAL/tillsynsmail/A 18058-2022.docx", "A 18058-2022")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45188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27508-2022.xlsx", "A 27508-2022")</f>
        <v/>
      </c>
      <c r="T89">
        <f>HYPERLINK("https://klasma.github.io/Logging_LJUSDAL/kartor/A 27508-2022.png", "A 27508-2022")</f>
        <v/>
      </c>
      <c r="V89">
        <f>HYPERLINK("https://klasma.github.io/Logging_LJUSDAL/klagomål/A 27508-2022.docx", "A 27508-2022")</f>
        <v/>
      </c>
      <c r="W89">
        <f>HYPERLINK("https://klasma.github.io/Logging_LJUSDAL/klagomålsmail/A 27508-2022.docx", "A 27508-2022")</f>
        <v/>
      </c>
      <c r="X89">
        <f>HYPERLINK("https://klasma.github.io/Logging_LJUSDAL/tillsyn/A 27508-2022.docx", "A 27508-2022")</f>
        <v/>
      </c>
      <c r="Y89">
        <f>HYPERLINK("https://klasma.github.io/Logging_LJUSDAL/tillsynsmail/A 27508-2022.docx", "A 27508-2022")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45188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27896-2022.xlsx", "A 27896-2022")</f>
        <v/>
      </c>
      <c r="T90">
        <f>HYPERLINK("https://klasma.github.io/Logging_LJUSDAL/kartor/A 27896-2022.png", "A 27896-2022")</f>
        <v/>
      </c>
      <c r="V90">
        <f>HYPERLINK("https://klasma.github.io/Logging_LJUSDAL/klagomål/A 27896-2022.docx", "A 27896-2022")</f>
        <v/>
      </c>
      <c r="W90">
        <f>HYPERLINK("https://klasma.github.io/Logging_LJUSDAL/klagomålsmail/A 27896-2022.docx", "A 27896-2022")</f>
        <v/>
      </c>
      <c r="X90">
        <f>HYPERLINK("https://klasma.github.io/Logging_LJUSDAL/tillsyn/A 27896-2022.docx", "A 27896-2022")</f>
        <v/>
      </c>
      <c r="Y90">
        <f>HYPERLINK("https://klasma.github.io/Logging_LJUSDAL/tillsynsmail/A 27896-2022.docx", "A 27896-2022")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45188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30644-2022.xlsx", "A 30644-2022")</f>
        <v/>
      </c>
      <c r="T91">
        <f>HYPERLINK("https://klasma.github.io/Logging_LJUSDAL/kartor/A 30644-2022.png", "A 30644-2022")</f>
        <v/>
      </c>
      <c r="V91">
        <f>HYPERLINK("https://klasma.github.io/Logging_LJUSDAL/klagomål/A 30644-2022.docx", "A 30644-2022")</f>
        <v/>
      </c>
      <c r="W91">
        <f>HYPERLINK("https://klasma.github.io/Logging_LJUSDAL/klagomålsmail/A 30644-2022.docx", "A 30644-2022")</f>
        <v/>
      </c>
      <c r="X91">
        <f>HYPERLINK("https://klasma.github.io/Logging_LJUSDAL/tillsyn/A 30644-2022.docx", "A 30644-2022")</f>
        <v/>
      </c>
      <c r="Y91">
        <f>HYPERLINK("https://klasma.github.io/Logging_LJUSDAL/tillsynsmail/A 30644-2022.docx", "A 30644-2022")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45188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32036-2022.xlsx", "A 32036-2022")</f>
        <v/>
      </c>
      <c r="T92">
        <f>HYPERLINK("https://klasma.github.io/Logging_LJUSDAL/kartor/A 32036-2022.png", "A 32036-2022")</f>
        <v/>
      </c>
      <c r="V92">
        <f>HYPERLINK("https://klasma.github.io/Logging_LJUSDAL/klagomål/A 32036-2022.docx", "A 32036-2022")</f>
        <v/>
      </c>
      <c r="W92">
        <f>HYPERLINK("https://klasma.github.io/Logging_LJUSDAL/klagomålsmail/A 32036-2022.docx", "A 32036-2022")</f>
        <v/>
      </c>
      <c r="X92">
        <f>HYPERLINK("https://klasma.github.io/Logging_LJUSDAL/tillsyn/A 32036-2022.docx", "A 32036-2022")</f>
        <v/>
      </c>
      <c r="Y92">
        <f>HYPERLINK("https://klasma.github.io/Logging_LJUSDAL/tillsynsmail/A 32036-2022.docx", "A 32036-2022")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45188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32783-2022.xlsx", "A 32783-2022")</f>
        <v/>
      </c>
      <c r="T93">
        <f>HYPERLINK("https://klasma.github.io/Logging_LJUSDAL/kartor/A 32783-2022.png", "A 32783-2022")</f>
        <v/>
      </c>
      <c r="V93">
        <f>HYPERLINK("https://klasma.github.io/Logging_LJUSDAL/klagomål/A 32783-2022.docx", "A 32783-2022")</f>
        <v/>
      </c>
      <c r="W93">
        <f>HYPERLINK("https://klasma.github.io/Logging_LJUSDAL/klagomålsmail/A 32783-2022.docx", "A 32783-2022")</f>
        <v/>
      </c>
      <c r="X93">
        <f>HYPERLINK("https://klasma.github.io/Logging_LJUSDAL/tillsyn/A 32783-2022.docx", "A 32783-2022")</f>
        <v/>
      </c>
      <c r="Y93">
        <f>HYPERLINK("https://klasma.github.io/Logging_LJUSDAL/tillsynsmail/A 32783-2022.docx", "A 32783-2022")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45188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42937-2022.xlsx", "A 42937-2022")</f>
        <v/>
      </c>
      <c r="T94">
        <f>HYPERLINK("https://klasma.github.io/Logging_LJUSDAL/kartor/A 42937-2022.png", "A 42937-2022")</f>
        <v/>
      </c>
      <c r="V94">
        <f>HYPERLINK("https://klasma.github.io/Logging_LJUSDAL/klagomål/A 42937-2022.docx", "A 42937-2022")</f>
        <v/>
      </c>
      <c r="W94">
        <f>HYPERLINK("https://klasma.github.io/Logging_LJUSDAL/klagomålsmail/A 42937-2022.docx", "A 42937-2022")</f>
        <v/>
      </c>
      <c r="X94">
        <f>HYPERLINK("https://klasma.github.io/Logging_LJUSDAL/tillsyn/A 42937-2022.docx", "A 42937-2022")</f>
        <v/>
      </c>
      <c r="Y94">
        <f>HYPERLINK("https://klasma.github.io/Logging_LJUSDAL/tillsynsmail/A 42937-2022.docx", "A 42937-2022")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45188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44116-2022.xlsx", "A 44116-2022")</f>
        <v/>
      </c>
      <c r="T95">
        <f>HYPERLINK("https://klasma.github.io/Logging_LJUSDAL/kartor/A 44116-2022.png", "A 44116-2022")</f>
        <v/>
      </c>
      <c r="V95">
        <f>HYPERLINK("https://klasma.github.io/Logging_LJUSDAL/klagomål/A 44116-2022.docx", "A 44116-2022")</f>
        <v/>
      </c>
      <c r="W95">
        <f>HYPERLINK("https://klasma.github.io/Logging_LJUSDAL/klagomålsmail/A 44116-2022.docx", "A 44116-2022")</f>
        <v/>
      </c>
      <c r="X95">
        <f>HYPERLINK("https://klasma.github.io/Logging_LJUSDAL/tillsyn/A 44116-2022.docx", "A 44116-2022")</f>
        <v/>
      </c>
      <c r="Y95">
        <f>HYPERLINK("https://klasma.github.io/Logging_LJUSDAL/tillsynsmail/A 44116-2022.docx", "A 44116-2022")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45188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10646-2023.xlsx", "A 10646-2023")</f>
        <v/>
      </c>
      <c r="T96">
        <f>HYPERLINK("https://klasma.github.io/Logging_LJUSDAL/kartor/A 10646-2023.png", "A 10646-2023")</f>
        <v/>
      </c>
      <c r="V96">
        <f>HYPERLINK("https://klasma.github.io/Logging_LJUSDAL/klagomål/A 10646-2023.docx", "A 10646-2023")</f>
        <v/>
      </c>
      <c r="W96">
        <f>HYPERLINK("https://klasma.github.io/Logging_LJUSDAL/klagomålsmail/A 10646-2023.docx", "A 10646-2023")</f>
        <v/>
      </c>
      <c r="X96">
        <f>HYPERLINK("https://klasma.github.io/Logging_LJUSDAL/tillsyn/A 10646-2023.docx", "A 10646-2023")</f>
        <v/>
      </c>
      <c r="Y96">
        <f>HYPERLINK("https://klasma.github.io/Logging_LJUSDAL/tillsynsmail/A 10646-2023.docx", "A 10646-2023")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45188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25114-2023.xlsx", "A 25114-2023")</f>
        <v/>
      </c>
      <c r="T97">
        <f>HYPERLINK("https://klasma.github.io/Logging_LJUSDAL/kartor/A 25114-2023.png", "A 25114-2023")</f>
        <v/>
      </c>
      <c r="U97">
        <f>HYPERLINK("https://klasma.github.io/Logging_LJUSDAL/knärot/A 25114-2023.png", "A 25114-2023")</f>
        <v/>
      </c>
      <c r="V97">
        <f>HYPERLINK("https://klasma.github.io/Logging_LJUSDAL/klagomål/A 25114-2023.docx", "A 25114-2023")</f>
        <v/>
      </c>
      <c r="W97">
        <f>HYPERLINK("https://klasma.github.io/Logging_LJUSDAL/klagomålsmail/A 25114-2023.docx", "A 25114-2023")</f>
        <v/>
      </c>
      <c r="X97">
        <f>HYPERLINK("https://klasma.github.io/Logging_LJUSDAL/tillsyn/A 25114-2023.docx", "A 25114-2023")</f>
        <v/>
      </c>
      <c r="Y97">
        <f>HYPERLINK("https://klasma.github.io/Logging_LJUSDAL/tillsynsmail/A 25114-2023.docx", "A 25114-2023")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45188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26003-2023.xlsx", "A 26003-2023")</f>
        <v/>
      </c>
      <c r="T98">
        <f>HYPERLINK("https://klasma.github.io/Logging_LJUSDAL/kartor/A 26003-2023.png", "A 26003-2023")</f>
        <v/>
      </c>
      <c r="V98">
        <f>HYPERLINK("https://klasma.github.io/Logging_LJUSDAL/klagomål/A 26003-2023.docx", "A 26003-2023")</f>
        <v/>
      </c>
      <c r="W98">
        <f>HYPERLINK("https://klasma.github.io/Logging_LJUSDAL/klagomålsmail/A 26003-2023.docx", "A 26003-2023")</f>
        <v/>
      </c>
      <c r="X98">
        <f>HYPERLINK("https://klasma.github.io/Logging_LJUSDAL/tillsyn/A 26003-2023.docx", "A 26003-2023")</f>
        <v/>
      </c>
      <c r="Y98">
        <f>HYPERLINK("https://klasma.github.io/Logging_LJUSDAL/tillsynsmail/A 26003-2023.docx", "A 26003-2023")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45188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26538-2023.xlsx", "A 26538-2023")</f>
        <v/>
      </c>
      <c r="T99">
        <f>HYPERLINK("https://klasma.github.io/Logging_LJUSDAL/kartor/A 26538-2023.png", "A 26538-2023")</f>
        <v/>
      </c>
      <c r="V99">
        <f>HYPERLINK("https://klasma.github.io/Logging_LJUSDAL/klagomål/A 26538-2023.docx", "A 26538-2023")</f>
        <v/>
      </c>
      <c r="W99">
        <f>HYPERLINK("https://klasma.github.io/Logging_LJUSDAL/klagomålsmail/A 26538-2023.docx", "A 26538-2023")</f>
        <v/>
      </c>
      <c r="X99">
        <f>HYPERLINK("https://klasma.github.io/Logging_LJUSDAL/tillsyn/A 26538-2023.docx", "A 26538-2023")</f>
        <v/>
      </c>
      <c r="Y99">
        <f>HYPERLINK("https://klasma.github.io/Logging_LJUSDAL/tillsynsmail/A 26538-2023.docx", "A 26538-2023")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45188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32171-2023.xlsx", "A 32171-2023")</f>
        <v/>
      </c>
      <c r="T100">
        <f>HYPERLINK("https://klasma.github.io/Logging_LJUSDAL/kartor/A 32171-2023.png", "A 32171-2023")</f>
        <v/>
      </c>
      <c r="V100">
        <f>HYPERLINK("https://klasma.github.io/Logging_LJUSDAL/klagomål/A 32171-2023.docx", "A 32171-2023")</f>
        <v/>
      </c>
      <c r="W100">
        <f>HYPERLINK("https://klasma.github.io/Logging_LJUSDAL/klagomålsmail/A 32171-2023.docx", "A 32171-2023")</f>
        <v/>
      </c>
      <c r="X100">
        <f>HYPERLINK("https://klasma.github.io/Logging_LJUSDAL/tillsyn/A 32171-2023.docx", "A 32171-2023")</f>
        <v/>
      </c>
      <c r="Y100">
        <f>HYPERLINK("https://klasma.github.io/Logging_LJUSDAL/tillsynsmail/A 32171-2023.docx", "A 32171-2023")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45188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38400-2023.xlsx", "A 38400-2023")</f>
        <v/>
      </c>
      <c r="T101">
        <f>HYPERLINK("https://klasma.github.io/Logging_LJUSDAL/kartor/A 38400-2023.png", "A 38400-2023")</f>
        <v/>
      </c>
      <c r="U101">
        <f>HYPERLINK("https://klasma.github.io/Logging_LJUSDAL/knärot/A 38400-2023.png", "A 38400-2023")</f>
        <v/>
      </c>
      <c r="V101">
        <f>HYPERLINK("https://klasma.github.io/Logging_LJUSDAL/klagomål/A 38400-2023.docx", "A 38400-2023")</f>
        <v/>
      </c>
      <c r="W101">
        <f>HYPERLINK("https://klasma.github.io/Logging_LJUSDAL/klagomålsmail/A 38400-2023.docx", "A 38400-2023")</f>
        <v/>
      </c>
      <c r="X101">
        <f>HYPERLINK("https://klasma.github.io/Logging_LJUSDAL/tillsyn/A 38400-2023.docx", "A 38400-2023")</f>
        <v/>
      </c>
      <c r="Y101">
        <f>HYPERLINK("https://klasma.github.io/Logging_LJUSDAL/tillsynsmail/A 38400-2023.docx", "A 38400-2023")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45188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45188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45188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45188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45188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45188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45188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45188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45188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45188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45188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45188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45188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45188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45188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45188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45188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45188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45188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45188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45188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45188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45188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45188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45188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45188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45188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45188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45188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45188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45188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45188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45188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45188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45188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45188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45188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45188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45188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45188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45188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45188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45188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45188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45188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45188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45188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45188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45188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45188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45188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45188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45188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45188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45188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45188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45188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45188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45188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45188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45188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45188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45188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45188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45188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45188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45188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45188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45188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45188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45188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45188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45188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45188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45188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45188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45188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45188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45188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45188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45188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45188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45188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45188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45188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45188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45188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45188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45188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45188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45188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45188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45188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45188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45188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45188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45188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45188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45188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45188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45188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45188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45188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45188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45188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45188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45188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45188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45188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45188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45188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45188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45188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45188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45188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45188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45188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45188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45188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45188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45188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45188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45188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45188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45188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45188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45188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45188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45188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45188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45188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45188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45188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45188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45188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21091-2019.png", "A 21091-2019")</f>
        <v/>
      </c>
      <c r="V236">
        <f>HYPERLINK("https://klasma.github.io/Logging_LJUSDAL/klagomål/A 21091-2019.docx", "A 21091-2019")</f>
        <v/>
      </c>
      <c r="W236">
        <f>HYPERLINK("https://klasma.github.io/Logging_LJUSDAL/klagomålsmail/A 21091-2019.docx", "A 21091-2019")</f>
        <v/>
      </c>
      <c r="X236">
        <f>HYPERLINK("https://klasma.github.io/Logging_LJUSDAL/tillsyn/A 21091-2019.docx", "A 21091-2019")</f>
        <v/>
      </c>
      <c r="Y236">
        <f>HYPERLINK("https://klasma.github.io/Logging_LJUSDAL/tillsynsmail/A 21091-2019.docx", "A 21091-2019")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45188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45188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45188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45188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45188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45188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45188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45188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45188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45188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45188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45188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45188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45188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45188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45188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45188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45188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45188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45188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45188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45188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45188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45188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45188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45188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45188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45188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45188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45188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45188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45188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45188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45188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45188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45188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45188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45188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45188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45188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45188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45188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45188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45188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45188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45188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45188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45188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45188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45188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45188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45188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45188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45188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45188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45188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45188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45188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45188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45188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45188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45188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45188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45188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45188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45188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45188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45188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45188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45188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45188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45188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45188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45188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45188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45188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45188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45188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45188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45188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45188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45188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45188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45188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45188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45188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45188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45188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45188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45188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45188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45188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45188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45188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45188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45188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45188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45188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45188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45188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45188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45188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45188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45188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45188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45188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45188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45188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45188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45188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45188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45188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45188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45188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45188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45188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45188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45188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45188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45188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45188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45188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45188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45188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45188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45188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45188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45188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45188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45188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45188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45188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45188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45188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45188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45188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45188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45188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45188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45188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45188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45188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45188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45188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45188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45188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45188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45188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45188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45188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45188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45188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45188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45188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45188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45188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45188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45188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45188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45188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45188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45188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45188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45188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45188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45188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45188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45188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45188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45188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45188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45188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45188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45188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45188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45188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45188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45188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45188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45188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45188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45188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45188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45188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45188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45188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45188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45188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45188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45188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45188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45188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45188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45188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45188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45188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45188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45188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45188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45188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45188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45188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45188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45188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45188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45188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45188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45188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45188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45188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45188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45188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45188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45188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45188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45188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45188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45188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45188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45188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45188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45188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45188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45188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45188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45188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45188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45188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45188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45188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45188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45188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45188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45188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45188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45188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45188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45188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45188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45188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45188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45188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45188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45188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45188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45188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45188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45188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45188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45188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45188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45188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45188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45188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45188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45188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45188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45188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45188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45188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45188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45188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45188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45188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45188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45188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45188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45188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45188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45188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45188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45188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45188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45188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45188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45188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45188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45188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45188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45188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45188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45188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45188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45188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45188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45188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45188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45188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45188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45188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45188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45188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45188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45188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45188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45188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45188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45188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45188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45188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45188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45188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45188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45188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45188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45188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45188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45188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45188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45188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45188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45188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45188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45188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45188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45188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45188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45188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45188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45188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45188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45188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45188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45188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45188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45188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45188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45188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45188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45188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45188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45188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45188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45188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45188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45188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45188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45188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45188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45188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45188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45188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45188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45188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45188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45188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45188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45188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45188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45188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45188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45188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45188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45188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69571-2020.png", "A 69571-2020")</f>
        <v/>
      </c>
      <c r="V590">
        <f>HYPERLINK("https://klasma.github.io/Logging_LJUSDAL/klagomål/A 69571-2020.docx", "A 69571-2020")</f>
        <v/>
      </c>
      <c r="W590">
        <f>HYPERLINK("https://klasma.github.io/Logging_LJUSDAL/klagomålsmail/A 69571-2020.docx", "A 69571-2020")</f>
        <v/>
      </c>
      <c r="X590">
        <f>HYPERLINK("https://klasma.github.io/Logging_LJUSDAL/tillsyn/A 69571-2020.docx", "A 69571-2020")</f>
        <v/>
      </c>
      <c r="Y590">
        <f>HYPERLINK("https://klasma.github.io/Logging_LJUSDAL/tillsynsmail/A 69571-2020.docx", "A 69571-2020")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45188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45188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45188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45188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45188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45188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45188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45188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45188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45188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45188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45188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45188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45188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45188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45188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45188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45188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45188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45188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45188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45188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45188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45188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45188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45188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45188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45188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45188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45188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45188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45188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45188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45188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45188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45188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45188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45188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45188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45188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45188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45188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45188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45188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45188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45188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45188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45188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45188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45188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45188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45188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45188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45188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45188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45188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45188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45188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45188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45188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45188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45188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45188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45188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45188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45188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45188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45188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45188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45188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45188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45188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45188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45188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45188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45188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45188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45188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45188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45188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45188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45188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45188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45188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45188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45188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45188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45188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45188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45188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45188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45188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45188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45188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45188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45188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45188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45188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45188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45188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45188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45188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45188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45188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45188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45188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45188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45188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45188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45188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45188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45188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45188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45188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45188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45188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45188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45188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45188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45188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45188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45188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45188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45188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45188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45188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45188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45188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45188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45188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45188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45188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45188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45188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45188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45188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45188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45188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45188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45188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45188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45188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45188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45188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45188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45188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45188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45188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45188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45188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45188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45188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45188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45188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45188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45188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45188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45188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45188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45188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45188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45188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45188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45188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45188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45188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45188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45188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45188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45188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45188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45188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45188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45188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45188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45188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45188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45188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45188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45188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45188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45188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45188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45188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45188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45188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45188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45188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45188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45188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45188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45188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45188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45188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45188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45188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45188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45188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45188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45188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45188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45188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45188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45188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45188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45188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45188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45188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45188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45188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45188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45188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45188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45188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45188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45188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45188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45188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45188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45188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45188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45188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45188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45188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45188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45188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45188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45188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45188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45188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45188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45188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45188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45188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45188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45188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45188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45188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45188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45188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45188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45188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45188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45188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45188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45188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45188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45188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45188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45188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45188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45188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45188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45188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45188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45188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45188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45188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45188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45188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45188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45188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45188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45188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45188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45188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45188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45188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45188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45188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45188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45188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45188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45188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45188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45188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45188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45188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45188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45188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45188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45188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45188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45188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45188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45188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45188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45188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58796-2022.png", "A 58796-2022")</f>
        <v/>
      </c>
      <c r="V878">
        <f>HYPERLINK("https://klasma.github.io/Logging_LJUSDAL/klagomål/A 58796-2022.docx", "A 58796-2022")</f>
        <v/>
      </c>
      <c r="W878">
        <f>HYPERLINK("https://klasma.github.io/Logging_LJUSDAL/klagomålsmail/A 58796-2022.docx", "A 58796-2022")</f>
        <v/>
      </c>
      <c r="X878">
        <f>HYPERLINK("https://klasma.github.io/Logging_LJUSDAL/tillsyn/A 58796-2022.docx", "A 58796-2022")</f>
        <v/>
      </c>
      <c r="Y878">
        <f>HYPERLINK("https://klasma.github.io/Logging_LJUSDAL/tillsynsmail/A 58796-2022.docx", "A 58796-2022")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45188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45188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45188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45188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45188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45188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45188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45188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45188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45188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45188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45188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45188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45188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45188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45188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45188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45188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45188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45188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45188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45188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45188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45188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45188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45188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45188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45188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45188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45188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45188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45188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45188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45188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45188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45188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45188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45188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45188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45188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45188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45188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45188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45188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45188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45188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45188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45188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45188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45188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45188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45188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45188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45188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45188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45188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45188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45188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45188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45188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45188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45188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45188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45188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45188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45188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45188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45188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45188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45188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45188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45188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45188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45188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45188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45188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45188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45188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45188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45188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45188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45188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45188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45188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45188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45188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45188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45188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45188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45188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45188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45188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45188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45188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45188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45188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45188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45188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45188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45188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45188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45188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45188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45188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45188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45188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45188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45188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45188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45188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45188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45188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45188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45188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45188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45188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45188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45188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45188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45188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45188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45188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45188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45188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45188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45188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45188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45188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45188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45188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45188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45188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45188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45188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45188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45188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45188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45188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45188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45188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45188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45188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45188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45188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45188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45188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45188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45188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45188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45188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45188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45188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45188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45188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45188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45188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45188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45188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45188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45188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45188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45188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45188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45188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45188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2023-09-19T06:43:40Z</dcterms:created>
  <dcterms:modified xmlns:dcterms="http://purl.org/dc/terms/" xmlns:xsi="http://www.w3.org/2001/XMLSchema-instance" xsi:type="dcterms:W3CDTF">2023-09-19T06:43:40Z</dcterms:modified>
</cp:coreProperties>
</file>